
<file path=[Content_Types].xml><?xml version="1.0" encoding="utf-8"?>
<Types xmlns="http://schemas.openxmlformats.org/package/2006/content-types">
  <Default Extension="bin" ContentType="application/vnd.openxmlformats-officedocument.spreadsheetml.printerSettings"/>
  <Default Extension="gif" ContentType="image/gi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527"/>
  <workbookPr defaultThemeVersion="124226"/>
  <mc:AlternateContent xmlns:mc="http://schemas.openxmlformats.org/markup-compatibility/2006">
    <mc:Choice Requires="x15">
      <x15ac:absPath xmlns:x15ac="http://schemas.microsoft.com/office/spreadsheetml/2010/11/ac" url="C:\Users\Master\Downloads\세율\"/>
    </mc:Choice>
  </mc:AlternateContent>
  <xr:revisionPtr revIDLastSave="0" documentId="13_ncr:1_{AD1F88FA-A100-4456-AC64-B5950CC64D3E}" xr6:coauthVersionLast="47" xr6:coauthVersionMax="47" xr10:uidLastSave="{00000000-0000-0000-0000-000000000000}"/>
  <bookViews>
    <workbookView xWindow="-60" yWindow="-60" windowWidth="28920" windowHeight="16320" xr2:uid="{00000000-000D-0000-FFFF-FFFF00000000}"/>
  </bookViews>
  <sheets>
    <sheet name="근로소득원천징수영수증(특별공제)-입력" sheetId="39" r:id="rId1"/>
    <sheet name="근로소득원천징수영수증 (표준세액공제 비교)" sheetId="42" r:id="rId2"/>
    <sheet name="원천징수이행상황신고서" sheetId="43" r:id="rId3"/>
    <sheet name="근로소득공제" sheetId="40" r:id="rId4"/>
    <sheet name="근로소득세액공제" sheetId="41" r:id="rId5"/>
    <sheet name="세율" sheetId="32" r:id="rId6"/>
  </sheets>
  <definedNames>
    <definedName name="_xlnm.Print_Area" localSheetId="1">'근로소득원천징수영수증 (표준세액공제 비교)'!$A$1:$AR$206</definedName>
    <definedName name="_xlnm.Print_Area" localSheetId="0">'근로소득원천징수영수증(특별공제)-입력'!$A$1:$AR$206</definedName>
    <definedName name="_xlnm.Print_Area" localSheetId="2">원천징수이행상황신고서!$A$1:$AO$392</definedName>
    <definedName name="근로소득세액공제">근로소득세액공제!$B$14:$D$16</definedName>
    <definedName name="세율2020">세율!$B$5:$E$11</definedName>
    <definedName name="세율2021">세율!$B$5:$E$12</definedName>
    <definedName name="소득공제">근로소득공제!$B$4:$F$8</definedName>
  </definedNames>
  <calcPr calcId="181029"/>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AK101" i="42" l="1"/>
  <c r="AT107" i="42"/>
  <c r="AT106" i="42"/>
  <c r="AV105" i="42"/>
  <c r="AU102" i="42"/>
  <c r="AY107" i="42" s="1"/>
  <c r="AV107" i="42" s="1"/>
  <c r="AK101" i="39"/>
  <c r="AU102" i="39"/>
  <c r="AY107" i="39" s="1"/>
  <c r="AV107" i="39" s="1"/>
  <c r="AT107" i="39"/>
  <c r="AT106" i="39"/>
  <c r="AV105" i="39"/>
  <c r="I9" i="43"/>
  <c r="H83" i="39"/>
  <c r="H81" i="39"/>
  <c r="H77" i="39"/>
  <c r="AY106" i="42" l="1"/>
  <c r="AV106" i="42" s="1"/>
  <c r="AY106" i="39"/>
  <c r="AV106" i="39" s="1"/>
  <c r="AV41" i="39"/>
  <c r="AV33" i="39"/>
  <c r="AX33" i="39" s="1"/>
  <c r="AZ33" i="39" s="1"/>
  <c r="AZ42" i="39"/>
  <c r="AZ37" i="39"/>
  <c r="AZ38" i="39"/>
  <c r="AY42" i="39"/>
  <c r="AY41" i="39"/>
  <c r="AY38" i="39"/>
  <c r="AY37" i="39"/>
  <c r="AY33" i="39"/>
  <c r="AZ32" i="39"/>
  <c r="AT42" i="39"/>
  <c r="AT41" i="39"/>
  <c r="AW42" i="39"/>
  <c r="AV42" i="39"/>
  <c r="AX42" i="39" s="1"/>
  <c r="AW41" i="39"/>
  <c r="AV37" i="39"/>
  <c r="AX37" i="39" s="1"/>
  <c r="AX38" i="39"/>
  <c r="AW38" i="39"/>
  <c r="AW37" i="39"/>
  <c r="AW33" i="39"/>
  <c r="AW32" i="39"/>
  <c r="AV32" i="39"/>
  <c r="AX32" i="39" s="1"/>
  <c r="AV38" i="39"/>
  <c r="B12" i="32"/>
  <c r="AX26" i="39"/>
  <c r="J26" i="39" s="1"/>
  <c r="AX41" i="39" l="1"/>
  <c r="AZ41" i="39" s="1"/>
  <c r="AK104" i="39"/>
  <c r="P343" i="43" l="1"/>
  <c r="O343" i="43"/>
  <c r="N343" i="43"/>
  <c r="M343" i="43"/>
  <c r="L343" i="43"/>
  <c r="J343" i="43"/>
  <c r="I343" i="43"/>
  <c r="G343" i="43"/>
  <c r="F343" i="43"/>
  <c r="E343" i="43"/>
  <c r="P290" i="43"/>
  <c r="O290" i="43"/>
  <c r="N290" i="43"/>
  <c r="M290" i="43"/>
  <c r="L290" i="43"/>
  <c r="J290" i="43"/>
  <c r="I290" i="43"/>
  <c r="G290" i="43"/>
  <c r="F290" i="43"/>
  <c r="E290" i="43"/>
  <c r="P238" i="43"/>
  <c r="O238" i="43"/>
  <c r="N238" i="43"/>
  <c r="M238" i="43"/>
  <c r="L238" i="43"/>
  <c r="J238" i="43"/>
  <c r="I238" i="43"/>
  <c r="G238" i="43"/>
  <c r="F238" i="43"/>
  <c r="E238" i="43"/>
  <c r="P184" i="43"/>
  <c r="O184" i="43"/>
  <c r="N184" i="43"/>
  <c r="M184" i="43"/>
  <c r="L184" i="43"/>
  <c r="J184" i="43"/>
  <c r="I184" i="43"/>
  <c r="G184" i="43"/>
  <c r="F184" i="43"/>
  <c r="E184" i="43"/>
  <c r="P97" i="43"/>
  <c r="O97" i="43"/>
  <c r="N97" i="43"/>
  <c r="M97" i="43"/>
  <c r="L97" i="43"/>
  <c r="J97" i="43"/>
  <c r="I97" i="43"/>
  <c r="G97" i="43"/>
  <c r="F97" i="43"/>
  <c r="E97" i="43"/>
  <c r="H92" i="43"/>
  <c r="AP87" i="43"/>
  <c r="AQ87" i="43" s="1"/>
  <c r="K87" i="43"/>
  <c r="H86" i="43"/>
  <c r="O85" i="43"/>
  <c r="I80" i="43"/>
  <c r="AL74" i="43"/>
  <c r="AL73" i="43"/>
  <c r="AH60" i="43"/>
  <c r="Z60" i="43"/>
  <c r="R60" i="43"/>
  <c r="AD60" i="43" s="1"/>
  <c r="M60" i="43"/>
  <c r="J60" i="43"/>
  <c r="AH59" i="43"/>
  <c r="AH73" i="43" s="1"/>
  <c r="AD59" i="43"/>
  <c r="AD73" i="43" s="1"/>
  <c r="Z59" i="43"/>
  <c r="R59" i="43"/>
  <c r="M59" i="43"/>
  <c r="J59" i="43"/>
  <c r="J73" i="43" s="1"/>
  <c r="AD52" i="43"/>
  <c r="AH52" i="43" s="1"/>
  <c r="AD50" i="43"/>
  <c r="AH50" i="43" s="1"/>
  <c r="AD48" i="43"/>
  <c r="AH48" i="43" s="1"/>
  <c r="AH46" i="43"/>
  <c r="AD46" i="43"/>
  <c r="AD44" i="43"/>
  <c r="AH44" i="43" s="1"/>
  <c r="Z42" i="43"/>
  <c r="V42" i="43"/>
  <c r="R42" i="43"/>
  <c r="M42" i="43"/>
  <c r="J42" i="43"/>
  <c r="Z41" i="43"/>
  <c r="V41" i="43"/>
  <c r="R41" i="43"/>
  <c r="M41" i="43"/>
  <c r="J41" i="43"/>
  <c r="AH34" i="43"/>
  <c r="AH32" i="43"/>
  <c r="Z30" i="43"/>
  <c r="V30" i="43"/>
  <c r="J30" i="43"/>
  <c r="Z29" i="43"/>
  <c r="V29" i="43"/>
  <c r="V73" i="43" s="1"/>
  <c r="R29" i="43"/>
  <c r="M29" i="43"/>
  <c r="J29" i="43"/>
  <c r="AP11" i="43"/>
  <c r="AQ11" i="43" s="1"/>
  <c r="R73" i="43" l="1"/>
  <c r="J74" i="43"/>
  <c r="M73" i="43"/>
  <c r="Z74" i="43"/>
  <c r="V74" i="43"/>
  <c r="Z73" i="43"/>
  <c r="AD42" i="43"/>
  <c r="AH42" i="43" s="1"/>
  <c r="BB168" i="42" l="1"/>
  <c r="BF168" i="42" s="1"/>
  <c r="AY168" i="42"/>
  <c r="AZ168" i="42" s="1"/>
  <c r="BB166" i="42"/>
  <c r="BF166" i="42" s="1"/>
  <c r="AY166" i="42"/>
  <c r="AZ166" i="42" s="1"/>
  <c r="BB164" i="42"/>
  <c r="BF164" i="42" s="1"/>
  <c r="AY164" i="42"/>
  <c r="AZ164" i="42" s="1"/>
  <c r="BB162" i="42"/>
  <c r="BF162" i="42" s="1"/>
  <c r="AY162" i="42"/>
  <c r="AZ162" i="42" s="1"/>
  <c r="BB160" i="42"/>
  <c r="BF160" i="42" s="1"/>
  <c r="AY160" i="42"/>
  <c r="AZ160" i="42" s="1"/>
  <c r="BB158" i="42"/>
  <c r="BF158" i="42" s="1"/>
  <c r="AY158" i="42"/>
  <c r="AZ158" i="42" s="1"/>
  <c r="BB156" i="42"/>
  <c r="BF156" i="42" s="1"/>
  <c r="AY156" i="42"/>
  <c r="AZ156" i="42" s="1"/>
  <c r="AV91" i="42"/>
  <c r="BG73" i="42"/>
  <c r="AT17" i="42"/>
  <c r="BG73" i="39"/>
  <c r="AK136" i="42"/>
  <c r="AK137" i="42" s="1"/>
  <c r="AN137" i="42" s="1"/>
  <c r="AK135" i="42"/>
  <c r="AK134" i="42"/>
  <c r="AK133" i="42"/>
  <c r="AK129" i="42"/>
  <c r="AK127" i="42"/>
  <c r="AK125" i="42"/>
  <c r="AK123" i="42"/>
  <c r="AK121" i="42"/>
  <c r="AK119" i="42"/>
  <c r="AK117" i="42"/>
  <c r="AK115" i="42"/>
  <c r="AK113" i="42"/>
  <c r="AK111" i="42"/>
  <c r="AK110" i="42"/>
  <c r="AK109" i="42"/>
  <c r="AK108" i="42"/>
  <c r="AK107" i="42"/>
  <c r="AK106" i="42"/>
  <c r="AK105" i="42"/>
  <c r="AG104" i="42"/>
  <c r="AK104" i="42" s="1"/>
  <c r="AG103" i="42"/>
  <c r="AK103" i="42" s="1"/>
  <c r="AK98" i="42"/>
  <c r="AK96" i="42"/>
  <c r="AK95" i="42"/>
  <c r="AK94" i="42"/>
  <c r="L143" i="42"/>
  <c r="L133" i="42"/>
  <c r="L134" i="42"/>
  <c r="L135" i="42"/>
  <c r="L136" i="42"/>
  <c r="L137" i="42"/>
  <c r="L138" i="42"/>
  <c r="L139" i="42"/>
  <c r="L140" i="42"/>
  <c r="L141" i="42"/>
  <c r="L132" i="42"/>
  <c r="P129" i="42"/>
  <c r="O110" i="42"/>
  <c r="O109" i="42"/>
  <c r="O108" i="42"/>
  <c r="O107" i="42"/>
  <c r="O106" i="42"/>
  <c r="O105" i="42"/>
  <c r="O104" i="42"/>
  <c r="O103" i="42"/>
  <c r="AK85" i="42"/>
  <c r="V85" i="42"/>
  <c r="AK83" i="42"/>
  <c r="A85" i="42"/>
  <c r="H79" i="42"/>
  <c r="O113" i="42" s="1"/>
  <c r="X74" i="42"/>
  <c r="X73" i="42"/>
  <c r="Q74" i="42"/>
  <c r="Q73" i="42"/>
  <c r="X72" i="42"/>
  <c r="Q72" i="42"/>
  <c r="X71" i="42"/>
  <c r="Q71" i="42"/>
  <c r="X70" i="42"/>
  <c r="Q70" i="42"/>
  <c r="AE65" i="42"/>
  <c r="AE64" i="42"/>
  <c r="AE63" i="42"/>
  <c r="AE62" i="42"/>
  <c r="AE61" i="42"/>
  <c r="AE60" i="42"/>
  <c r="AE59" i="42"/>
  <c r="AE58" i="42"/>
  <c r="AE57" i="42"/>
  <c r="AE56" i="42"/>
  <c r="AE55" i="42"/>
  <c r="AE54" i="42"/>
  <c r="AE53" i="42"/>
  <c r="AE52" i="42"/>
  <c r="AE51" i="42"/>
  <c r="AE50" i="42"/>
  <c r="AE49" i="42"/>
  <c r="AE48" i="42"/>
  <c r="AE47" i="42"/>
  <c r="AE46" i="42"/>
  <c r="AE45" i="42"/>
  <c r="AE44" i="42"/>
  <c r="AE43" i="42"/>
  <c r="AE42" i="42"/>
  <c r="AE41" i="42"/>
  <c r="AE40" i="42"/>
  <c r="AE39" i="42"/>
  <c r="AE38" i="42"/>
  <c r="AE37" i="42"/>
  <c r="AE36" i="42"/>
  <c r="AE35" i="42"/>
  <c r="X65" i="42"/>
  <c r="X64" i="42"/>
  <c r="X63" i="42"/>
  <c r="X62" i="42"/>
  <c r="X61" i="42"/>
  <c r="X60" i="42"/>
  <c r="X59" i="42"/>
  <c r="X58" i="42"/>
  <c r="X57" i="42"/>
  <c r="X56" i="42"/>
  <c r="X55" i="42"/>
  <c r="X54" i="42"/>
  <c r="X53" i="42"/>
  <c r="X52" i="42"/>
  <c r="X51" i="42"/>
  <c r="X50" i="42"/>
  <c r="X49" i="42"/>
  <c r="X48" i="42"/>
  <c r="X47" i="42"/>
  <c r="X46" i="42"/>
  <c r="X45" i="42"/>
  <c r="X44" i="42"/>
  <c r="X43" i="42"/>
  <c r="X42" i="42"/>
  <c r="X41" i="42"/>
  <c r="X40" i="42"/>
  <c r="X39" i="42"/>
  <c r="X38" i="42"/>
  <c r="X37" i="42"/>
  <c r="X36" i="42"/>
  <c r="X35" i="42"/>
  <c r="Q65" i="42"/>
  <c r="Q64" i="42"/>
  <c r="Q63" i="42"/>
  <c r="Q62" i="42"/>
  <c r="Q61" i="42"/>
  <c r="Q60" i="42"/>
  <c r="Q59" i="42"/>
  <c r="Q58" i="42"/>
  <c r="Q57" i="42"/>
  <c r="Q56" i="42"/>
  <c r="Q55" i="42"/>
  <c r="Q54" i="42"/>
  <c r="Q53" i="42"/>
  <c r="Q52" i="42"/>
  <c r="Q51" i="42"/>
  <c r="Q50" i="42"/>
  <c r="Q49" i="42"/>
  <c r="Q48" i="42"/>
  <c r="Q47" i="42"/>
  <c r="Q46" i="42"/>
  <c r="Q45" i="42"/>
  <c r="Q44" i="42"/>
  <c r="Q43" i="42"/>
  <c r="Q42" i="42"/>
  <c r="Q41" i="42"/>
  <c r="Q40" i="42"/>
  <c r="Q39" i="42"/>
  <c r="Q38" i="42"/>
  <c r="Q37" i="42"/>
  <c r="Q36" i="42"/>
  <c r="Q35" i="42"/>
  <c r="J37" i="42"/>
  <c r="J38" i="42"/>
  <c r="J39" i="42"/>
  <c r="J40" i="42"/>
  <c r="J41" i="42"/>
  <c r="J42" i="42"/>
  <c r="J43" i="42"/>
  <c r="J44" i="42"/>
  <c r="J45" i="42"/>
  <c r="J46" i="42"/>
  <c r="J47" i="42"/>
  <c r="J48" i="42"/>
  <c r="J49" i="42"/>
  <c r="J50" i="42"/>
  <c r="J51" i="42"/>
  <c r="J52" i="42"/>
  <c r="J53" i="42"/>
  <c r="J54" i="42"/>
  <c r="J55" i="42"/>
  <c r="J56" i="42"/>
  <c r="J57" i="42"/>
  <c r="J58" i="42"/>
  <c r="J59" i="42"/>
  <c r="J60" i="42"/>
  <c r="J61" i="42"/>
  <c r="J62" i="42"/>
  <c r="J63" i="42"/>
  <c r="J64" i="42"/>
  <c r="J65" i="42"/>
  <c r="J36" i="42"/>
  <c r="J35" i="42"/>
  <c r="AE32" i="42"/>
  <c r="AE31" i="42"/>
  <c r="AE30" i="42"/>
  <c r="AE29" i="42"/>
  <c r="AE28" i="42"/>
  <c r="AE27" i="42"/>
  <c r="AE26" i="42"/>
  <c r="AI25" i="42"/>
  <c r="AE25" i="42"/>
  <c r="AI24" i="42"/>
  <c r="AE24" i="42"/>
  <c r="AE23" i="42"/>
  <c r="J72" i="42" s="1"/>
  <c r="AE22" i="42"/>
  <c r="X32" i="42"/>
  <c r="X31" i="42"/>
  <c r="X30" i="42"/>
  <c r="X29" i="42"/>
  <c r="X28" i="42"/>
  <c r="X27" i="42"/>
  <c r="X26" i="42"/>
  <c r="AB25" i="42"/>
  <c r="X25" i="42"/>
  <c r="AB24" i="42"/>
  <c r="X24" i="42"/>
  <c r="X23" i="42"/>
  <c r="X22" i="42"/>
  <c r="U24" i="42"/>
  <c r="Q24" i="42"/>
  <c r="Q22" i="42"/>
  <c r="Q32" i="42"/>
  <c r="Q31" i="42"/>
  <c r="Q30" i="42"/>
  <c r="Q29" i="42"/>
  <c r="Q28" i="42"/>
  <c r="Q27" i="42"/>
  <c r="Q26" i="42"/>
  <c r="U25" i="42"/>
  <c r="Q25" i="42"/>
  <c r="Q23" i="42"/>
  <c r="J70" i="42" s="1"/>
  <c r="N25" i="42"/>
  <c r="J25" i="42"/>
  <c r="N24" i="42"/>
  <c r="J24" i="42"/>
  <c r="I201" i="42" s="1"/>
  <c r="J27" i="42"/>
  <c r="J28" i="42"/>
  <c r="J29" i="42"/>
  <c r="J30" i="42"/>
  <c r="J32" i="42"/>
  <c r="J26" i="42"/>
  <c r="J16" i="42"/>
  <c r="L90" i="42" s="1"/>
  <c r="J15" i="42"/>
  <c r="R81" i="42" s="1"/>
  <c r="AG15" i="42"/>
  <c r="V83" i="42" s="1"/>
  <c r="AG16" i="42"/>
  <c r="AG19" i="42"/>
  <c r="AV19" i="42" s="1"/>
  <c r="J18" i="42"/>
  <c r="J19" i="42"/>
  <c r="C155" i="42" s="1"/>
  <c r="B174" i="42" s="1"/>
  <c r="J20" i="42"/>
  <c r="B186" i="42"/>
  <c r="B184" i="42"/>
  <c r="B182" i="42"/>
  <c r="B180" i="42"/>
  <c r="B178" i="42"/>
  <c r="B176" i="42"/>
  <c r="A176" i="42"/>
  <c r="A178" i="42" s="1"/>
  <c r="A180" i="42" s="1"/>
  <c r="A182" i="42" s="1"/>
  <c r="A184" i="42" s="1"/>
  <c r="A186" i="42" s="1"/>
  <c r="AJ173" i="42"/>
  <c r="AE173" i="42"/>
  <c r="AA173" i="42"/>
  <c r="V173" i="42"/>
  <c r="G173" i="42"/>
  <c r="AJ172" i="42"/>
  <c r="AE172" i="42"/>
  <c r="AA172" i="42"/>
  <c r="V172" i="42"/>
  <c r="Q172" i="42"/>
  <c r="L172" i="42"/>
  <c r="G172" i="42"/>
  <c r="BJ168" i="42"/>
  <c r="BJ166" i="42"/>
  <c r="BJ164" i="42"/>
  <c r="BJ162" i="42"/>
  <c r="BJ160" i="42"/>
  <c r="BJ158" i="42"/>
  <c r="A157" i="42"/>
  <c r="A159" i="42" s="1"/>
  <c r="A161" i="42" s="1"/>
  <c r="A163" i="42" s="1"/>
  <c r="A165" i="42" s="1"/>
  <c r="A167" i="42" s="1"/>
  <c r="BJ156" i="42"/>
  <c r="H153" i="42"/>
  <c r="L129" i="42"/>
  <c r="AK131" i="42"/>
  <c r="AW92" i="42" s="1"/>
  <c r="AE75" i="42"/>
  <c r="J71" i="42"/>
  <c r="J67" i="42" l="1"/>
  <c r="AT20" i="42"/>
  <c r="AT19" i="42"/>
  <c r="AU19" i="42" s="1"/>
  <c r="AT16" i="42"/>
  <c r="AT15" i="42"/>
  <c r="AU15" i="42" s="1"/>
  <c r="AL30" i="42"/>
  <c r="X33" i="42"/>
  <c r="X67" i="42"/>
  <c r="AL70" i="42"/>
  <c r="AL72" i="42"/>
  <c r="U147" i="42"/>
  <c r="U90" i="42"/>
  <c r="AL53" i="42"/>
  <c r="AL73" i="42"/>
  <c r="AL35" i="42"/>
  <c r="AL26" i="42"/>
  <c r="Q33" i="42"/>
  <c r="AE33" i="42"/>
  <c r="L142" i="42"/>
  <c r="AK99" i="42"/>
  <c r="I199" i="42"/>
  <c r="AL61" i="42"/>
  <c r="AL45" i="42"/>
  <c r="AE67" i="42"/>
  <c r="I200" i="42"/>
  <c r="AL27" i="42"/>
  <c r="Q67" i="42"/>
  <c r="AE66" i="42"/>
  <c r="AL29" i="42"/>
  <c r="AL71" i="42"/>
  <c r="AL62" i="42"/>
  <c r="AL63" i="42"/>
  <c r="AL59" i="42"/>
  <c r="AL55" i="42"/>
  <c r="AL51" i="42"/>
  <c r="AL47" i="42"/>
  <c r="AL43" i="42"/>
  <c r="AL39" i="42"/>
  <c r="AL38" i="42"/>
  <c r="AL42" i="42"/>
  <c r="AL46" i="42"/>
  <c r="A147" i="42"/>
  <c r="AL32" i="42"/>
  <c r="Q66" i="42"/>
  <c r="AL41" i="42"/>
  <c r="AL49" i="42"/>
  <c r="AL57" i="42"/>
  <c r="AL65" i="42"/>
  <c r="X66" i="42"/>
  <c r="AL36" i="42"/>
  <c r="AL54" i="42"/>
  <c r="AL64" i="42"/>
  <c r="AL60" i="42"/>
  <c r="AL56" i="42"/>
  <c r="AL52" i="42"/>
  <c r="AL48" i="42"/>
  <c r="AL44" i="42"/>
  <c r="AL40" i="42"/>
  <c r="AL50" i="42"/>
  <c r="AL58" i="42"/>
  <c r="AL37" i="42"/>
  <c r="J66" i="42"/>
  <c r="AL28" i="42"/>
  <c r="L147" i="42"/>
  <c r="A90" i="42"/>
  <c r="AK99" i="39"/>
  <c r="L142" i="39"/>
  <c r="D14" i="41"/>
  <c r="B16" i="41"/>
  <c r="B15" i="41"/>
  <c r="F8" i="41"/>
  <c r="E8" i="41"/>
  <c r="F7" i="41"/>
  <c r="B8" i="41"/>
  <c r="AK103" i="39"/>
  <c r="E8" i="40"/>
  <c r="E7" i="40"/>
  <c r="E6" i="40"/>
  <c r="E5" i="40"/>
  <c r="B8" i="40"/>
  <c r="B7" i="40"/>
  <c r="B6" i="40"/>
  <c r="B5" i="40"/>
  <c r="AL66" i="42" l="1"/>
  <c r="AL67" i="42"/>
  <c r="L172" i="39"/>
  <c r="H153" i="39"/>
  <c r="O113" i="39"/>
  <c r="Q33" i="39" l="1"/>
  <c r="X33" i="39"/>
  <c r="AE33" i="39"/>
  <c r="I201" i="39"/>
  <c r="I200" i="39"/>
  <c r="I199" i="39"/>
  <c r="B186" i="39"/>
  <c r="B184" i="39"/>
  <c r="B182" i="39"/>
  <c r="B180" i="39"/>
  <c r="B178" i="39"/>
  <c r="B176" i="39"/>
  <c r="A176" i="39"/>
  <c r="A178" i="39" s="1"/>
  <c r="A180" i="39" s="1"/>
  <c r="A182" i="39" s="1"/>
  <c r="A184" i="39" s="1"/>
  <c r="A186" i="39" s="1"/>
  <c r="AJ173" i="39"/>
  <c r="AE173" i="39"/>
  <c r="AA173" i="39"/>
  <c r="V173" i="39"/>
  <c r="G173" i="39"/>
  <c r="AJ172" i="39"/>
  <c r="AE172" i="39"/>
  <c r="AA172" i="39"/>
  <c r="V172" i="39"/>
  <c r="Q172" i="39"/>
  <c r="G172" i="39"/>
  <c r="BJ168" i="39"/>
  <c r="BB168" i="39"/>
  <c r="BF168" i="39" s="1"/>
  <c r="AY168" i="39"/>
  <c r="AZ168" i="39" s="1"/>
  <c r="BJ166" i="39"/>
  <c r="BB166" i="39"/>
  <c r="BF166" i="39" s="1"/>
  <c r="AY166" i="39"/>
  <c r="AZ166" i="39" s="1"/>
  <c r="BJ164" i="39"/>
  <c r="BB164" i="39"/>
  <c r="BF164" i="39" s="1"/>
  <c r="AY164" i="39"/>
  <c r="AZ164" i="39" s="1"/>
  <c r="BJ162" i="39"/>
  <c r="BB162" i="39"/>
  <c r="BF162" i="39" s="1"/>
  <c r="AY162" i="39"/>
  <c r="AZ162" i="39" s="1"/>
  <c r="BJ160" i="39"/>
  <c r="BB160" i="39"/>
  <c r="BF160" i="39" s="1"/>
  <c r="AY160" i="39"/>
  <c r="AZ160" i="39" s="1"/>
  <c r="BJ158" i="39"/>
  <c r="BB158" i="39"/>
  <c r="BF158" i="39" s="1"/>
  <c r="AY158" i="39"/>
  <c r="AZ158" i="39" s="1"/>
  <c r="A157" i="39"/>
  <c r="A159" i="39" s="1"/>
  <c r="A161" i="39" s="1"/>
  <c r="A163" i="39" s="1"/>
  <c r="A165" i="39" s="1"/>
  <c r="A167" i="39" s="1"/>
  <c r="BJ156" i="39"/>
  <c r="BB156" i="39"/>
  <c r="BF156" i="39" s="1"/>
  <c r="AY156" i="39"/>
  <c r="AZ156" i="39" s="1"/>
  <c r="C155" i="39"/>
  <c r="B174" i="39" s="1"/>
  <c r="U147" i="39"/>
  <c r="L147" i="39"/>
  <c r="A147" i="39"/>
  <c r="AK137" i="39"/>
  <c r="AN137" i="39" s="1"/>
  <c r="AK112" i="39"/>
  <c r="AK131" i="39" s="1"/>
  <c r="AW92" i="39" s="1"/>
  <c r="L100" i="39"/>
  <c r="L100" i="42" s="1"/>
  <c r="L99" i="39"/>
  <c r="L99" i="42" s="1"/>
  <c r="L98" i="39"/>
  <c r="L98" i="42" s="1"/>
  <c r="L97" i="39"/>
  <c r="L97" i="42" s="1"/>
  <c r="L96" i="39"/>
  <c r="L96" i="42" s="1"/>
  <c r="L95" i="39"/>
  <c r="L95" i="42" s="1"/>
  <c r="U90" i="39"/>
  <c r="L90" i="39"/>
  <c r="A90" i="39"/>
  <c r="V83" i="39"/>
  <c r="R81" i="39"/>
  <c r="X79" i="39"/>
  <c r="X79" i="42" s="1"/>
  <c r="AE75" i="39"/>
  <c r="AL73" i="39"/>
  <c r="AL72" i="39"/>
  <c r="J72" i="39"/>
  <c r="AL71" i="39"/>
  <c r="J71" i="39"/>
  <c r="AL70" i="39"/>
  <c r="J70" i="39"/>
  <c r="AE67" i="39"/>
  <c r="X67" i="39"/>
  <c r="Q67" i="39"/>
  <c r="J67" i="39"/>
  <c r="AE66" i="39"/>
  <c r="X66" i="39"/>
  <c r="Q66" i="39"/>
  <c r="J66" i="39"/>
  <c r="AL65" i="39"/>
  <c r="AL64" i="39"/>
  <c r="AL63" i="39"/>
  <c r="AL62" i="39"/>
  <c r="AL61" i="39"/>
  <c r="AL60" i="39"/>
  <c r="AL59" i="39"/>
  <c r="AL58" i="39"/>
  <c r="AL57" i="39"/>
  <c r="AL56" i="39"/>
  <c r="AL55" i="39"/>
  <c r="AL54" i="39"/>
  <c r="AL53" i="39"/>
  <c r="AL52" i="39"/>
  <c r="AL51" i="39"/>
  <c r="AL50" i="39"/>
  <c r="AL49" i="39"/>
  <c r="AL48" i="39"/>
  <c r="AL47" i="39"/>
  <c r="AL46" i="39"/>
  <c r="AL45" i="39"/>
  <c r="AL44" i="39"/>
  <c r="AL43" i="39"/>
  <c r="AL42" i="39"/>
  <c r="AL41" i="39"/>
  <c r="AL40" i="39"/>
  <c r="AL39" i="39"/>
  <c r="AL38" i="39"/>
  <c r="AL37" i="39"/>
  <c r="AL36" i="39"/>
  <c r="AL35" i="39"/>
  <c r="AL32" i="39"/>
  <c r="J31" i="39"/>
  <c r="AL30" i="39"/>
  <c r="AL29" i="39"/>
  <c r="AL28" i="39"/>
  <c r="AL27" i="39"/>
  <c r="AL26" i="39"/>
  <c r="J23" i="39"/>
  <c r="J22" i="39"/>
  <c r="J22" i="42" s="1"/>
  <c r="AT20" i="39"/>
  <c r="AV19" i="39"/>
  <c r="AT19" i="39"/>
  <c r="AU19" i="39" s="1"/>
  <c r="AT17" i="39"/>
  <c r="AT16" i="39"/>
  <c r="AT15" i="39"/>
  <c r="AU15" i="39" s="1"/>
  <c r="J73" i="39" l="1"/>
  <c r="J23" i="42"/>
  <c r="J73" i="42" s="1"/>
  <c r="J33" i="39"/>
  <c r="J31" i="42"/>
  <c r="AL31" i="39"/>
  <c r="AL33" i="39" s="1"/>
  <c r="AL67" i="39"/>
  <c r="L129" i="39"/>
  <c r="AL66" i="39"/>
  <c r="B11" i="32"/>
  <c r="J33" i="42" l="1"/>
  <c r="AL31" i="42"/>
  <c r="AL33" i="42" s="1"/>
  <c r="L91" i="39"/>
  <c r="O101" i="39" l="1"/>
  <c r="H83" i="42"/>
  <c r="H81" i="42"/>
  <c r="H77" i="42"/>
  <c r="M20" i="43"/>
  <c r="M30" i="43" s="1"/>
  <c r="M74" i="43" s="1"/>
  <c r="AX69" i="39"/>
  <c r="L91" i="42"/>
  <c r="AX75" i="39"/>
  <c r="L92" i="39"/>
  <c r="C11" i="41"/>
  <c r="H3" i="40"/>
  <c r="B10" i="32"/>
  <c r="B9" i="32"/>
  <c r="B8" i="32"/>
  <c r="B7" i="32"/>
  <c r="B6" i="32"/>
  <c r="O111" i="39" l="1"/>
  <c r="O112" i="39" s="1"/>
  <c r="P129" i="39" s="1"/>
  <c r="AV91" i="39" s="1"/>
  <c r="AT82" i="39"/>
  <c r="AT84" i="39"/>
  <c r="AT84" i="42"/>
  <c r="O111" i="42"/>
  <c r="AT82" i="42"/>
  <c r="O101" i="42"/>
  <c r="O102" i="39"/>
  <c r="O102" i="42" s="1"/>
  <c r="L92" i="42"/>
  <c r="L93" i="42" s="1"/>
  <c r="AX69" i="42"/>
  <c r="AX75" i="42"/>
  <c r="G16" i="41"/>
  <c r="D16" i="41" s="1"/>
  <c r="G15" i="41"/>
  <c r="D15" i="41" s="1"/>
  <c r="H8" i="40"/>
  <c r="H4" i="40"/>
  <c r="H5" i="40"/>
  <c r="H6" i="40"/>
  <c r="H7" i="40"/>
  <c r="J34" i="39"/>
  <c r="Q34" i="39"/>
  <c r="AE34" i="39"/>
  <c r="X34" i="39"/>
  <c r="L93" i="39"/>
  <c r="L131" i="39" s="1"/>
  <c r="L131" i="42" l="1"/>
  <c r="AK91" i="42" s="1"/>
  <c r="AT92" i="42" s="1"/>
  <c r="AV92" i="42" s="1"/>
  <c r="AX92" i="42" s="1"/>
  <c r="AK92" i="42"/>
  <c r="AU92" i="42"/>
  <c r="X34" i="42"/>
  <c r="Q34" i="42"/>
  <c r="AE34" i="42"/>
  <c r="J34" i="42"/>
  <c r="AL34" i="42" s="1"/>
  <c r="AK91" i="39"/>
  <c r="AL34" i="39"/>
  <c r="AK92" i="39" l="1"/>
  <c r="C4" i="41" s="1"/>
  <c r="G8" i="41" s="1"/>
  <c r="AU92" i="39"/>
  <c r="AT92" i="39"/>
  <c r="AV92" i="39" s="1"/>
  <c r="AX92" i="39" s="1"/>
  <c r="AG101" i="42"/>
  <c r="AK138" i="42" l="1"/>
  <c r="AG101" i="39"/>
  <c r="G7" i="41"/>
  <c r="AT140" i="42" l="1"/>
  <c r="AK140" i="42"/>
  <c r="Q69" i="42" s="1"/>
  <c r="AT67" i="42" s="1"/>
  <c r="AK138" i="39"/>
  <c r="AK142" i="42" l="1"/>
  <c r="AT133" i="42"/>
  <c r="AT139" i="42"/>
  <c r="AK140" i="39"/>
  <c r="Q69" i="39" s="1"/>
  <c r="Q75" i="39" s="1"/>
  <c r="R20" i="43" s="1"/>
  <c r="R30" i="43" s="1"/>
  <c r="AT140" i="39"/>
  <c r="Q75" i="42"/>
  <c r="X69" i="42"/>
  <c r="X69" i="39" l="1"/>
  <c r="AU67" i="39" s="1"/>
  <c r="AT67" i="39"/>
  <c r="AK142" i="39"/>
  <c r="M80" i="43"/>
  <c r="Z80" i="43" s="1"/>
  <c r="R74" i="43"/>
  <c r="AD30" i="43"/>
  <c r="AD74" i="43" s="1"/>
  <c r="AD80" i="43" s="1"/>
  <c r="AY75" i="42"/>
  <c r="BB75" i="42" s="1"/>
  <c r="AY69" i="42"/>
  <c r="X75" i="42"/>
  <c r="AU67" i="42"/>
  <c r="AY75" i="39"/>
  <c r="BB75" i="39" s="1"/>
  <c r="AY69" i="39"/>
  <c r="AL69" i="42"/>
  <c r="X75" i="39" l="1"/>
  <c r="AL69" i="39"/>
  <c r="AH30" i="43"/>
  <c r="AH74" i="43" s="1"/>
  <c r="AH80" i="43"/>
  <c r="AL80" i="43" s="1"/>
  <c r="BC75" i="42"/>
  <c r="BJ73" i="42" s="1"/>
  <c r="BE75" i="42"/>
  <c r="BD75" i="42"/>
  <c r="AL75" i="42"/>
  <c r="AL75" i="39"/>
  <c r="BE75" i="39"/>
  <c r="BD75" i="39"/>
  <c r="BC75" i="39"/>
  <c r="BJ73" i="3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user</author>
    <author>내 문서</author>
    <author>Microsoft</author>
    <author>주황규</author>
  </authors>
  <commentList>
    <comment ref="AE5" authorId="0" shapeId="0" xr:uid="{5335B9C9-7A5D-4769-89EA-83BBFEA7CCD9}">
      <text>
        <r>
          <rPr>
            <b/>
            <sz val="9"/>
            <color indexed="81"/>
            <rFont val="Tahoma"/>
            <family val="2"/>
          </rPr>
          <t xml:space="preserve"> 1. </t>
        </r>
        <r>
          <rPr>
            <b/>
            <sz val="9"/>
            <color indexed="81"/>
            <rFont val="돋움"/>
            <family val="3"/>
            <charset val="129"/>
          </rPr>
          <t>거주지국과</t>
        </r>
        <r>
          <rPr>
            <b/>
            <sz val="9"/>
            <color indexed="81"/>
            <rFont val="Tahoma"/>
            <family val="2"/>
          </rPr>
          <t xml:space="preserve"> </t>
        </r>
        <r>
          <rPr>
            <b/>
            <sz val="9"/>
            <color indexed="81"/>
            <rFont val="돋움"/>
            <family val="3"/>
            <charset val="129"/>
          </rPr>
          <t>거주지국코드는</t>
        </r>
        <r>
          <rPr>
            <b/>
            <sz val="9"/>
            <color indexed="81"/>
            <rFont val="Tahoma"/>
            <family val="2"/>
          </rPr>
          <t xml:space="preserve"> </t>
        </r>
        <r>
          <rPr>
            <b/>
            <sz val="9"/>
            <color indexed="81"/>
            <rFont val="돋움"/>
            <family val="3"/>
            <charset val="129"/>
          </rPr>
          <t>근로소득자가</t>
        </r>
        <r>
          <rPr>
            <b/>
            <sz val="9"/>
            <color indexed="81"/>
            <rFont val="Tahoma"/>
            <family val="2"/>
          </rPr>
          <t xml:space="preserve"> </t>
        </r>
        <r>
          <rPr>
            <b/>
            <sz val="9"/>
            <color indexed="81"/>
            <rFont val="돋움"/>
            <family val="3"/>
            <charset val="129"/>
          </rPr>
          <t>비거주자에</t>
        </r>
        <r>
          <rPr>
            <b/>
            <sz val="9"/>
            <color indexed="81"/>
            <rFont val="Tahoma"/>
            <family val="2"/>
          </rPr>
          <t xml:space="preserve"> </t>
        </r>
        <r>
          <rPr>
            <b/>
            <sz val="9"/>
            <color indexed="81"/>
            <rFont val="돋움"/>
            <family val="3"/>
            <charset val="129"/>
          </rPr>
          <t>해당하는</t>
        </r>
        <r>
          <rPr>
            <b/>
            <sz val="9"/>
            <color indexed="81"/>
            <rFont val="Tahoma"/>
            <family val="2"/>
          </rPr>
          <t xml:space="preserve"> </t>
        </r>
        <r>
          <rPr>
            <b/>
            <sz val="9"/>
            <color indexed="81"/>
            <rFont val="돋움"/>
            <family val="3"/>
            <charset val="129"/>
          </rPr>
          <t>경우에만</t>
        </r>
        <r>
          <rPr>
            <b/>
            <sz val="9"/>
            <color indexed="81"/>
            <rFont val="Tahoma"/>
            <family val="2"/>
          </rPr>
          <t xml:space="preserve"> </t>
        </r>
        <r>
          <rPr>
            <b/>
            <sz val="9"/>
            <color indexed="81"/>
            <rFont val="돋움"/>
            <family val="3"/>
            <charset val="129"/>
          </rPr>
          <t>적으며</t>
        </r>
        <r>
          <rPr>
            <b/>
            <sz val="9"/>
            <color indexed="81"/>
            <rFont val="Tahoma"/>
            <family val="2"/>
          </rPr>
          <t xml:space="preserve">, </t>
        </r>
        <r>
          <rPr>
            <b/>
            <sz val="9"/>
            <color indexed="81"/>
            <rFont val="돋움"/>
            <family val="3"/>
            <charset val="129"/>
          </rPr>
          <t>국제표준화기구</t>
        </r>
        <r>
          <rPr>
            <b/>
            <sz val="9"/>
            <color indexed="81"/>
            <rFont val="Tahoma"/>
            <family val="2"/>
          </rPr>
          <t>(ISO)</t>
        </r>
        <r>
          <rPr>
            <b/>
            <sz val="9"/>
            <color indexed="81"/>
            <rFont val="돋움"/>
            <family val="3"/>
            <charset val="129"/>
          </rPr>
          <t>가</t>
        </r>
        <r>
          <rPr>
            <b/>
            <sz val="9"/>
            <color indexed="81"/>
            <rFont val="Tahoma"/>
            <family val="2"/>
          </rPr>
          <t xml:space="preserve"> </t>
        </r>
        <r>
          <rPr>
            <b/>
            <sz val="9"/>
            <color indexed="81"/>
            <rFont val="돋움"/>
            <family val="3"/>
            <charset val="129"/>
          </rPr>
          <t>정한</t>
        </r>
        <r>
          <rPr>
            <b/>
            <sz val="9"/>
            <color indexed="81"/>
            <rFont val="Tahoma"/>
            <family val="2"/>
          </rPr>
          <t xml:space="preserve"> ISO</t>
        </r>
        <r>
          <rPr>
            <b/>
            <sz val="9"/>
            <color indexed="81"/>
            <rFont val="돋움"/>
            <family val="3"/>
            <charset val="129"/>
          </rPr>
          <t>코드</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국명약어</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국가코드를</t>
        </r>
        <r>
          <rPr>
            <b/>
            <sz val="9"/>
            <color indexed="81"/>
            <rFont val="Tahoma"/>
            <family val="2"/>
          </rPr>
          <t xml:space="preserve"> </t>
        </r>
        <r>
          <rPr>
            <b/>
            <sz val="9"/>
            <color indexed="81"/>
            <rFont val="돋움"/>
            <family val="3"/>
            <charset val="129"/>
          </rPr>
          <t>적습니다</t>
        </r>
        <r>
          <rPr>
            <b/>
            <sz val="9"/>
            <color indexed="81"/>
            <rFont val="Tahoma"/>
            <family val="2"/>
          </rPr>
          <t>(</t>
        </r>
        <r>
          <rPr>
            <b/>
            <sz val="9"/>
            <color indexed="81"/>
            <rFont val="돋움"/>
            <family val="3"/>
            <charset val="129"/>
          </rPr>
          <t>※</t>
        </r>
        <r>
          <rPr>
            <b/>
            <sz val="9"/>
            <color indexed="81"/>
            <rFont val="Tahoma"/>
            <family val="2"/>
          </rPr>
          <t xml:space="preserve"> ISO</t>
        </r>
        <r>
          <rPr>
            <b/>
            <sz val="9"/>
            <color indexed="81"/>
            <rFont val="돋움"/>
            <family val="3"/>
            <charset val="129"/>
          </rPr>
          <t>국가코드</t>
        </r>
        <r>
          <rPr>
            <b/>
            <sz val="9"/>
            <color indexed="81"/>
            <rFont val="Tahoma"/>
            <family val="2"/>
          </rPr>
          <t xml:space="preserve">: </t>
        </r>
        <r>
          <rPr>
            <b/>
            <sz val="9"/>
            <color indexed="81"/>
            <rFont val="돋움"/>
            <family val="3"/>
            <charset val="129"/>
          </rPr>
          <t>국세청홈페이지→국세정보→국제조세정보→국세조세자료실에서</t>
        </r>
        <r>
          <rPr>
            <b/>
            <sz val="9"/>
            <color indexed="81"/>
            <rFont val="Tahoma"/>
            <family val="2"/>
          </rPr>
          <t xml:space="preserve"> </t>
        </r>
        <r>
          <rPr>
            <b/>
            <sz val="9"/>
            <color indexed="81"/>
            <rFont val="돋움"/>
            <family val="3"/>
            <charset val="129"/>
          </rPr>
          <t>조회할</t>
        </r>
        <r>
          <rPr>
            <b/>
            <sz val="9"/>
            <color indexed="81"/>
            <rFont val="Tahoma"/>
            <family val="2"/>
          </rPr>
          <t xml:space="preserve"> </t>
        </r>
        <r>
          <rPr>
            <b/>
            <sz val="9"/>
            <color indexed="81"/>
            <rFont val="돋움"/>
            <family val="3"/>
            <charset val="129"/>
          </rPr>
          <t>수</t>
        </r>
        <r>
          <rPr>
            <b/>
            <sz val="9"/>
            <color indexed="81"/>
            <rFont val="Tahoma"/>
            <family val="2"/>
          </rPr>
          <t xml:space="preserve"> </t>
        </r>
        <r>
          <rPr>
            <b/>
            <sz val="9"/>
            <color indexed="81"/>
            <rFont val="돋움"/>
            <family val="3"/>
            <charset val="129"/>
          </rPr>
          <t>있습니다</t>
        </r>
        <r>
          <rPr>
            <b/>
            <sz val="9"/>
            <color indexed="81"/>
            <rFont val="Tahoma"/>
            <family val="2"/>
          </rPr>
          <t xml:space="preserve">).
 </t>
        </r>
        <r>
          <rPr>
            <b/>
            <sz val="9"/>
            <color indexed="81"/>
            <rFont val="돋움"/>
            <family val="3"/>
            <charset val="129"/>
          </rPr>
          <t>예</t>
        </r>
        <r>
          <rPr>
            <b/>
            <sz val="9"/>
            <color indexed="81"/>
            <rFont val="Tahoma"/>
            <family val="2"/>
          </rPr>
          <t xml:space="preserve">) </t>
        </r>
        <r>
          <rPr>
            <b/>
            <sz val="9"/>
            <color indexed="81"/>
            <rFont val="돋움"/>
            <family val="3"/>
            <charset val="129"/>
          </rPr>
          <t>대한민국</t>
        </r>
        <r>
          <rPr>
            <b/>
            <sz val="9"/>
            <color indexed="81"/>
            <rFont val="Tahoma"/>
            <family val="2"/>
          </rPr>
          <t xml:space="preserve">:KR, </t>
        </r>
        <r>
          <rPr>
            <b/>
            <sz val="9"/>
            <color indexed="81"/>
            <rFont val="돋움"/>
            <family val="3"/>
            <charset val="129"/>
          </rPr>
          <t>미국</t>
        </r>
        <r>
          <rPr>
            <b/>
            <sz val="9"/>
            <color indexed="81"/>
            <rFont val="Tahoma"/>
            <family val="2"/>
          </rPr>
          <t xml:space="preserve">:US
</t>
        </r>
      </text>
    </comment>
    <comment ref="AE6" authorId="0" shapeId="0" xr:uid="{E9089411-FE33-4A10-AFED-976676BA207E}">
      <text>
        <r>
          <rPr>
            <b/>
            <sz val="9"/>
            <color indexed="81"/>
            <rFont val="Tahoma"/>
            <family val="2"/>
          </rPr>
          <t xml:space="preserve"> 2. </t>
        </r>
        <r>
          <rPr>
            <b/>
            <sz val="9"/>
            <color indexed="81"/>
            <rFont val="돋움"/>
            <family val="3"/>
            <charset val="129"/>
          </rPr>
          <t>근로소득자가</t>
        </r>
        <r>
          <rPr>
            <b/>
            <sz val="9"/>
            <color indexed="81"/>
            <rFont val="Tahoma"/>
            <family val="2"/>
          </rPr>
          <t xml:space="preserve"> </t>
        </r>
        <r>
          <rPr>
            <b/>
            <sz val="9"/>
            <color indexed="81"/>
            <rFont val="돋움"/>
            <family val="3"/>
            <charset val="129"/>
          </rPr>
          <t>외국인에</t>
        </r>
        <r>
          <rPr>
            <b/>
            <sz val="9"/>
            <color indexed="81"/>
            <rFont val="Tahoma"/>
            <family val="2"/>
          </rPr>
          <t xml:space="preserve"> </t>
        </r>
        <r>
          <rPr>
            <b/>
            <sz val="9"/>
            <color indexed="81"/>
            <rFont val="돋움"/>
            <family val="3"/>
            <charset val="129"/>
          </rPr>
          <t>해당하는</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내ㆍ외국인란에</t>
        </r>
        <r>
          <rPr>
            <b/>
            <sz val="9"/>
            <color indexed="81"/>
            <rFont val="Tahoma"/>
            <family val="2"/>
          </rPr>
          <t xml:space="preserve"> “</t>
        </r>
        <r>
          <rPr>
            <b/>
            <sz val="9"/>
            <color indexed="81"/>
            <rFont val="돋움"/>
            <family val="3"/>
            <charset val="129"/>
          </rPr>
          <t>외국인</t>
        </r>
        <r>
          <rPr>
            <b/>
            <sz val="9"/>
            <color indexed="81"/>
            <rFont val="Tahoma"/>
            <family val="2"/>
          </rPr>
          <t xml:space="preserve"> 9”</t>
        </r>
        <r>
          <rPr>
            <b/>
            <sz val="9"/>
            <color indexed="81"/>
            <rFont val="돋움"/>
            <family val="3"/>
            <charset val="129"/>
          </rPr>
          <t>를</t>
        </r>
        <r>
          <rPr>
            <b/>
            <sz val="9"/>
            <color indexed="81"/>
            <rFont val="Tahoma"/>
            <family val="2"/>
          </rPr>
          <t xml:space="preserve"> </t>
        </r>
        <r>
          <rPr>
            <b/>
            <sz val="9"/>
            <color indexed="81"/>
            <rFont val="돋움"/>
            <family val="3"/>
            <charset val="129"/>
          </rPr>
          <t>선택하고</t>
        </r>
        <r>
          <rPr>
            <b/>
            <sz val="9"/>
            <color indexed="81"/>
            <rFont val="Tahoma"/>
            <family val="2"/>
          </rPr>
          <t xml:space="preserve"> </t>
        </r>
        <r>
          <rPr>
            <b/>
            <sz val="9"/>
            <color indexed="81"/>
            <rFont val="돋움"/>
            <family val="3"/>
            <charset val="129"/>
          </rPr>
          <t>국적</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국적코드란에</t>
        </r>
        <r>
          <rPr>
            <b/>
            <sz val="9"/>
            <color indexed="81"/>
            <rFont val="Tahoma"/>
            <family val="2"/>
          </rPr>
          <t xml:space="preserve"> </t>
        </r>
        <r>
          <rPr>
            <b/>
            <sz val="9"/>
            <color indexed="81"/>
            <rFont val="돋움"/>
            <family val="3"/>
            <charset val="129"/>
          </rPr>
          <t>국제표준화기구</t>
        </r>
        <r>
          <rPr>
            <b/>
            <sz val="9"/>
            <color indexed="81"/>
            <rFont val="Tahoma"/>
            <family val="2"/>
          </rPr>
          <t>(ISO)</t>
        </r>
        <r>
          <rPr>
            <b/>
            <sz val="9"/>
            <color indexed="81"/>
            <rFont val="돋움"/>
            <family val="3"/>
            <charset val="129"/>
          </rPr>
          <t>가</t>
        </r>
        <r>
          <rPr>
            <b/>
            <sz val="9"/>
            <color indexed="81"/>
            <rFont val="Tahoma"/>
            <family val="2"/>
          </rPr>
          <t xml:space="preserve"> </t>
        </r>
        <r>
          <rPr>
            <b/>
            <sz val="9"/>
            <color indexed="81"/>
            <rFont val="돋움"/>
            <family val="3"/>
            <charset val="129"/>
          </rPr>
          <t>정한</t>
        </r>
        <r>
          <rPr>
            <b/>
            <sz val="9"/>
            <color indexed="81"/>
            <rFont val="Tahoma"/>
            <family val="2"/>
          </rPr>
          <t xml:space="preserve"> ISO</t>
        </r>
        <r>
          <rPr>
            <b/>
            <sz val="9"/>
            <color indexed="81"/>
            <rFont val="돋움"/>
            <family val="3"/>
            <charset val="129"/>
          </rPr>
          <t>코드</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국명약어</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국가코드를</t>
        </r>
        <r>
          <rPr>
            <b/>
            <sz val="9"/>
            <color indexed="81"/>
            <rFont val="Tahoma"/>
            <family val="2"/>
          </rPr>
          <t xml:space="preserve"> </t>
        </r>
        <r>
          <rPr>
            <b/>
            <sz val="9"/>
            <color indexed="81"/>
            <rFont val="돋움"/>
            <family val="3"/>
            <charset val="129"/>
          </rPr>
          <t>적습니다</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근로소득자가</t>
        </r>
        <r>
          <rPr>
            <b/>
            <sz val="9"/>
            <color indexed="81"/>
            <rFont val="Tahoma"/>
            <family val="2"/>
          </rPr>
          <t xml:space="preserve"> </t>
        </r>
        <r>
          <rPr>
            <b/>
            <sz val="9"/>
            <color indexed="81"/>
            <rFont val="돋움"/>
            <family val="3"/>
            <charset val="129"/>
          </rPr>
          <t>외국인근로자</t>
        </r>
        <r>
          <rPr>
            <b/>
            <sz val="9"/>
            <color indexed="81"/>
            <rFont val="Tahoma"/>
            <family val="2"/>
          </rPr>
          <t xml:space="preserve"> </t>
        </r>
        <r>
          <rPr>
            <b/>
            <sz val="9"/>
            <color indexed="81"/>
            <rFont val="돋움"/>
            <family val="3"/>
            <charset val="129"/>
          </rPr>
          <t>단일세율적용신청서를</t>
        </r>
        <r>
          <rPr>
            <b/>
            <sz val="9"/>
            <color indexed="81"/>
            <rFont val="Tahoma"/>
            <family val="2"/>
          </rPr>
          <t xml:space="preserve"> </t>
        </r>
        <r>
          <rPr>
            <b/>
            <sz val="9"/>
            <color indexed="81"/>
            <rFont val="돋움"/>
            <family val="3"/>
            <charset val="129"/>
          </rPr>
          <t>제출한</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외국인단일세율</t>
        </r>
        <r>
          <rPr>
            <b/>
            <sz val="9"/>
            <color indexed="81"/>
            <rFont val="Tahoma"/>
            <family val="2"/>
          </rPr>
          <t xml:space="preserve"> </t>
        </r>
        <r>
          <rPr>
            <b/>
            <sz val="9"/>
            <color indexed="81"/>
            <rFont val="돋움"/>
            <family val="3"/>
            <charset val="129"/>
          </rPr>
          <t>적용</t>
        </r>
        <r>
          <rPr>
            <b/>
            <sz val="9"/>
            <color indexed="81"/>
            <rFont val="Tahoma"/>
            <family val="2"/>
          </rPr>
          <t>’</t>
        </r>
        <r>
          <rPr>
            <b/>
            <sz val="9"/>
            <color indexed="81"/>
            <rFont val="돋움"/>
            <family val="3"/>
            <charset val="129"/>
          </rPr>
          <t>란에</t>
        </r>
        <r>
          <rPr>
            <b/>
            <sz val="9"/>
            <color indexed="81"/>
            <rFont val="Tahoma"/>
            <family val="2"/>
          </rPr>
          <t xml:space="preserve"> </t>
        </r>
        <r>
          <rPr>
            <b/>
            <sz val="9"/>
            <color indexed="81"/>
            <rFont val="돋움"/>
            <family val="3"/>
            <charset val="129"/>
          </rPr>
          <t>여</t>
        </r>
        <r>
          <rPr>
            <b/>
            <sz val="9"/>
            <color indexed="81"/>
            <rFont val="Tahoma"/>
            <family val="2"/>
          </rPr>
          <t>1</t>
        </r>
        <r>
          <rPr>
            <b/>
            <sz val="9"/>
            <color indexed="81"/>
            <rFont val="돋움"/>
            <family val="3"/>
            <charset val="129"/>
          </rPr>
          <t>를</t>
        </r>
        <r>
          <rPr>
            <b/>
            <sz val="9"/>
            <color indexed="81"/>
            <rFont val="Tahoma"/>
            <family val="2"/>
          </rPr>
          <t xml:space="preserve"> </t>
        </r>
        <r>
          <rPr>
            <b/>
            <sz val="9"/>
            <color indexed="81"/>
            <rFont val="돋움"/>
            <family val="3"/>
            <charset val="129"/>
          </rPr>
          <t>선택합니다</t>
        </r>
        <r>
          <rPr>
            <b/>
            <sz val="9"/>
            <color indexed="81"/>
            <rFont val="Tahoma"/>
            <family val="2"/>
          </rPr>
          <t xml:space="preserve">.
</t>
        </r>
      </text>
    </comment>
    <comment ref="A15" authorId="0" shapeId="0" xr:uid="{44F9B350-5AC8-49D2-BE9E-B57D17EB7BF9}">
      <text>
        <r>
          <rPr>
            <b/>
            <sz val="9"/>
            <color indexed="81"/>
            <rFont val="돋움"/>
            <family val="3"/>
            <charset val="129"/>
          </rPr>
          <t>「소득세법」</t>
        </r>
        <r>
          <rPr>
            <b/>
            <sz val="9"/>
            <color indexed="81"/>
            <rFont val="Tahoma"/>
            <family val="2"/>
          </rPr>
          <t xml:space="preserve"> </t>
        </r>
        <r>
          <rPr>
            <b/>
            <sz val="9"/>
            <color indexed="81"/>
            <rFont val="돋움"/>
            <family val="3"/>
            <charset val="129"/>
          </rPr>
          <t>제</t>
        </r>
        <r>
          <rPr>
            <b/>
            <sz val="9"/>
            <color indexed="81"/>
            <rFont val="Tahoma"/>
            <family val="2"/>
          </rPr>
          <t>149</t>
        </r>
        <r>
          <rPr>
            <b/>
            <sz val="9"/>
            <color indexed="81"/>
            <rFont val="돋움"/>
            <family val="3"/>
            <charset val="129"/>
          </rPr>
          <t>조제</t>
        </r>
        <r>
          <rPr>
            <b/>
            <sz val="9"/>
            <color indexed="81"/>
            <rFont val="Tahoma"/>
            <family val="2"/>
          </rPr>
          <t>1</t>
        </r>
        <r>
          <rPr>
            <b/>
            <sz val="9"/>
            <color indexed="81"/>
            <rFont val="돋움"/>
            <family val="3"/>
            <charset val="129"/>
          </rPr>
          <t>호에</t>
        </r>
        <r>
          <rPr>
            <b/>
            <sz val="9"/>
            <color indexed="81"/>
            <rFont val="Tahoma"/>
            <family val="2"/>
          </rPr>
          <t xml:space="preserve"> </t>
        </r>
        <r>
          <rPr>
            <b/>
            <sz val="9"/>
            <color indexed="81"/>
            <rFont val="돋움"/>
            <family val="3"/>
            <charset val="129"/>
          </rPr>
          <t>해당하는</t>
        </r>
        <r>
          <rPr>
            <b/>
            <sz val="9"/>
            <color indexed="81"/>
            <rFont val="Tahoma"/>
            <family val="2"/>
          </rPr>
          <t xml:space="preserve"> </t>
        </r>
        <r>
          <rPr>
            <b/>
            <sz val="9"/>
            <color indexed="81"/>
            <rFont val="돋움"/>
            <family val="3"/>
            <charset val="129"/>
          </rPr>
          <t>납세조합이</t>
        </r>
        <r>
          <rPr>
            <b/>
            <sz val="9"/>
            <color indexed="81"/>
            <rFont val="Tahoma"/>
            <family val="2"/>
          </rPr>
          <t xml:space="preserve"> </t>
        </r>
        <r>
          <rPr>
            <b/>
            <sz val="9"/>
            <color indexed="81"/>
            <rFont val="돋움"/>
            <family val="3"/>
            <charset val="129"/>
          </rPr>
          <t>「소득세법」</t>
        </r>
        <r>
          <rPr>
            <b/>
            <sz val="9"/>
            <color indexed="81"/>
            <rFont val="Tahoma"/>
            <family val="2"/>
          </rPr>
          <t xml:space="preserve"> </t>
        </r>
        <r>
          <rPr>
            <b/>
            <sz val="9"/>
            <color indexed="81"/>
            <rFont val="돋움"/>
            <family val="3"/>
            <charset val="129"/>
          </rPr>
          <t>제</t>
        </r>
        <r>
          <rPr>
            <b/>
            <sz val="9"/>
            <color indexed="81"/>
            <rFont val="Tahoma"/>
            <family val="2"/>
          </rPr>
          <t>127</t>
        </r>
        <r>
          <rPr>
            <b/>
            <sz val="9"/>
            <color indexed="81"/>
            <rFont val="돋움"/>
            <family val="3"/>
            <charset val="129"/>
          </rPr>
          <t>조제</t>
        </r>
        <r>
          <rPr>
            <b/>
            <sz val="9"/>
            <color indexed="81"/>
            <rFont val="Tahoma"/>
            <family val="2"/>
          </rPr>
          <t>1</t>
        </r>
        <r>
          <rPr>
            <b/>
            <sz val="9"/>
            <color indexed="81"/>
            <rFont val="돋움"/>
            <family val="3"/>
            <charset val="129"/>
          </rPr>
          <t>항제</t>
        </r>
        <r>
          <rPr>
            <b/>
            <sz val="9"/>
            <color indexed="81"/>
            <rFont val="Tahoma"/>
            <family val="2"/>
          </rPr>
          <t>4</t>
        </r>
        <r>
          <rPr>
            <b/>
            <sz val="9"/>
            <color indexed="81"/>
            <rFont val="돋움"/>
            <family val="3"/>
            <charset val="129"/>
          </rPr>
          <t>호</t>
        </r>
        <r>
          <rPr>
            <b/>
            <sz val="9"/>
            <color indexed="81"/>
            <rFont val="Tahoma"/>
            <family val="2"/>
          </rPr>
          <t xml:space="preserve"> </t>
        </r>
        <r>
          <rPr>
            <b/>
            <sz val="9"/>
            <color indexed="81"/>
            <rFont val="돋움"/>
            <family val="3"/>
            <charset val="129"/>
          </rPr>
          <t>각</t>
        </r>
        <r>
          <rPr>
            <b/>
            <sz val="9"/>
            <color indexed="81"/>
            <rFont val="Tahoma"/>
            <family val="2"/>
          </rPr>
          <t xml:space="preserve"> </t>
        </r>
        <r>
          <rPr>
            <b/>
            <sz val="9"/>
            <color indexed="81"/>
            <rFont val="돋움"/>
            <family val="3"/>
            <charset val="129"/>
          </rPr>
          <t>목에</t>
        </r>
        <r>
          <rPr>
            <b/>
            <sz val="9"/>
            <color indexed="81"/>
            <rFont val="Tahoma"/>
            <family val="2"/>
          </rPr>
          <t xml:space="preserve"> </t>
        </r>
        <r>
          <rPr>
            <b/>
            <sz val="9"/>
            <color indexed="81"/>
            <rFont val="돋움"/>
            <family val="3"/>
            <charset val="129"/>
          </rPr>
          <t>해당하는</t>
        </r>
        <r>
          <rPr>
            <b/>
            <sz val="9"/>
            <color indexed="81"/>
            <rFont val="Tahoma"/>
            <family val="2"/>
          </rPr>
          <t xml:space="preserve"> </t>
        </r>
        <r>
          <rPr>
            <b/>
            <sz val="9"/>
            <color indexed="81"/>
            <rFont val="돋움"/>
            <family val="3"/>
            <charset val="129"/>
          </rPr>
          <t>근로소득을</t>
        </r>
        <r>
          <rPr>
            <b/>
            <sz val="9"/>
            <color indexed="81"/>
            <rFont val="Tahoma"/>
            <family val="2"/>
          </rPr>
          <t xml:space="preserve"> </t>
        </r>
        <r>
          <rPr>
            <b/>
            <sz val="9"/>
            <color indexed="81"/>
            <rFont val="돋움"/>
            <family val="3"/>
            <charset val="129"/>
          </rPr>
          <t>연말정산하는</t>
        </r>
        <r>
          <rPr>
            <b/>
            <sz val="9"/>
            <color indexed="81"/>
            <rFont val="Tahoma"/>
            <family val="2"/>
          </rPr>
          <t xml:space="preserve"> </t>
        </r>
        <r>
          <rPr>
            <b/>
            <sz val="9"/>
            <color indexed="81"/>
            <rFont val="돋움"/>
            <family val="3"/>
            <charset val="129"/>
          </rPr>
          <t>경우에도</t>
        </r>
        <r>
          <rPr>
            <b/>
            <sz val="9"/>
            <color indexed="81"/>
            <rFont val="Tahoma"/>
            <family val="2"/>
          </rPr>
          <t xml:space="preserve"> </t>
        </r>
        <r>
          <rPr>
            <b/>
            <sz val="9"/>
            <color indexed="81"/>
            <rFont val="돋움"/>
            <family val="3"/>
            <charset val="129"/>
          </rPr>
          <t>사용하며</t>
        </r>
        <r>
          <rPr>
            <b/>
            <sz val="9"/>
            <color indexed="81"/>
            <rFont val="Tahoma"/>
            <family val="2"/>
          </rPr>
          <t xml:space="preserve">, </t>
        </r>
        <r>
          <rPr>
            <b/>
            <sz val="9"/>
            <color indexed="81"/>
            <rFont val="돋움"/>
            <family val="3"/>
            <charset val="129"/>
          </rPr>
          <t>이</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⑨</t>
        </r>
        <r>
          <rPr>
            <b/>
            <sz val="9"/>
            <color indexed="81"/>
            <rFont val="Tahoma"/>
            <family val="2"/>
          </rPr>
          <t xml:space="preserve"> </t>
        </r>
        <r>
          <rPr>
            <b/>
            <sz val="9"/>
            <color indexed="81"/>
            <rFont val="돋움"/>
            <family val="3"/>
            <charset val="129"/>
          </rPr>
          <t>근무처명</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⑩사업자등록번호에는</t>
        </r>
        <r>
          <rPr>
            <b/>
            <sz val="9"/>
            <color indexed="81"/>
            <rFont val="Tahoma"/>
            <family val="2"/>
          </rPr>
          <t xml:space="preserve"> </t>
        </r>
        <r>
          <rPr>
            <b/>
            <sz val="9"/>
            <color indexed="81"/>
            <rFont val="돋움"/>
            <family val="3"/>
            <charset val="129"/>
          </rPr>
          <t>실제</t>
        </r>
        <r>
          <rPr>
            <b/>
            <sz val="9"/>
            <color indexed="81"/>
            <rFont val="Tahoma"/>
            <family val="2"/>
          </rPr>
          <t xml:space="preserve"> </t>
        </r>
        <r>
          <rPr>
            <b/>
            <sz val="9"/>
            <color indexed="81"/>
            <rFont val="돋움"/>
            <family val="3"/>
            <charset val="129"/>
          </rPr>
          <t>근무처의</t>
        </r>
        <r>
          <rPr>
            <b/>
            <sz val="9"/>
            <color indexed="81"/>
            <rFont val="Tahoma"/>
            <family val="2"/>
          </rPr>
          <t xml:space="preserve"> </t>
        </r>
        <r>
          <rPr>
            <b/>
            <sz val="9"/>
            <color indexed="81"/>
            <rFont val="돋움"/>
            <family val="3"/>
            <charset val="129"/>
          </rPr>
          <t>상호</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사업자번호를</t>
        </r>
        <r>
          <rPr>
            <b/>
            <sz val="9"/>
            <color indexed="81"/>
            <rFont val="Tahoma"/>
            <family val="2"/>
          </rPr>
          <t xml:space="preserve"> </t>
        </r>
        <r>
          <rPr>
            <b/>
            <sz val="9"/>
            <color indexed="81"/>
            <rFont val="돋움"/>
            <family val="3"/>
            <charset val="129"/>
          </rPr>
          <t>적습니다</t>
        </r>
        <r>
          <rPr>
            <b/>
            <sz val="9"/>
            <color indexed="81"/>
            <rFont val="Tahoma"/>
            <family val="2"/>
          </rPr>
          <t xml:space="preserve">. </t>
        </r>
        <r>
          <rPr>
            <b/>
            <sz val="9"/>
            <color indexed="81"/>
            <rFont val="돋움"/>
            <family val="3"/>
            <charset val="129"/>
          </rPr>
          <t>다만</t>
        </r>
        <r>
          <rPr>
            <b/>
            <sz val="9"/>
            <color indexed="81"/>
            <rFont val="Tahoma"/>
            <family val="2"/>
          </rPr>
          <t xml:space="preserve">, </t>
        </r>
        <r>
          <rPr>
            <b/>
            <sz val="9"/>
            <color indexed="81"/>
            <rFont val="돋움"/>
            <family val="3"/>
            <charset val="129"/>
          </rPr>
          <t>근무처의</t>
        </r>
        <r>
          <rPr>
            <b/>
            <sz val="9"/>
            <color indexed="81"/>
            <rFont val="Tahoma"/>
            <family val="2"/>
          </rPr>
          <t xml:space="preserve"> </t>
        </r>
        <r>
          <rPr>
            <b/>
            <sz val="9"/>
            <color indexed="81"/>
            <rFont val="돋움"/>
            <family val="3"/>
            <charset val="129"/>
          </rPr>
          <t>사업자등록이</t>
        </r>
        <r>
          <rPr>
            <b/>
            <sz val="9"/>
            <color indexed="81"/>
            <rFont val="Tahoma"/>
            <family val="2"/>
          </rPr>
          <t xml:space="preserve"> </t>
        </r>
        <r>
          <rPr>
            <b/>
            <sz val="9"/>
            <color indexed="81"/>
            <rFont val="돋움"/>
            <family val="3"/>
            <charset val="129"/>
          </rPr>
          <t>없는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납세조합의</t>
        </r>
        <r>
          <rPr>
            <b/>
            <sz val="9"/>
            <color indexed="81"/>
            <rFont val="Tahoma"/>
            <family val="2"/>
          </rPr>
          <t xml:space="preserve"> </t>
        </r>
        <r>
          <rPr>
            <b/>
            <sz val="9"/>
            <color indexed="81"/>
            <rFont val="돋움"/>
            <family val="3"/>
            <charset val="129"/>
          </rPr>
          <t>사업자등록번호를</t>
        </r>
        <r>
          <rPr>
            <b/>
            <sz val="9"/>
            <color indexed="81"/>
            <rFont val="Tahoma"/>
            <family val="2"/>
          </rPr>
          <t xml:space="preserve"> </t>
        </r>
        <r>
          <rPr>
            <b/>
            <sz val="9"/>
            <color indexed="81"/>
            <rFont val="돋움"/>
            <family val="3"/>
            <charset val="129"/>
          </rPr>
          <t>적습니다</t>
        </r>
        <r>
          <rPr>
            <b/>
            <sz val="9"/>
            <color indexed="81"/>
            <rFont val="Tahoma"/>
            <family val="2"/>
          </rPr>
          <t xml:space="preserve">.
</t>
        </r>
      </text>
    </comment>
    <comment ref="B21" authorId="0" shapeId="0" xr:uid="{8D5AFEBF-29C5-4C2D-B92A-BB7D13303BCC}">
      <text>
        <r>
          <rPr>
            <b/>
            <sz val="9"/>
            <color indexed="81"/>
            <rFont val="Tahoma"/>
            <family val="2"/>
          </rPr>
          <t xml:space="preserve"> 4. </t>
        </r>
        <r>
          <rPr>
            <b/>
            <sz val="9"/>
            <color indexed="81"/>
            <rFont val="돋움"/>
            <family val="3"/>
            <charset val="129"/>
          </rPr>
          <t>Ⅰ</t>
        </r>
        <r>
          <rPr>
            <b/>
            <sz val="9"/>
            <color indexed="81"/>
            <rFont val="Tahoma"/>
            <family val="2"/>
          </rPr>
          <t>.</t>
        </r>
        <r>
          <rPr>
            <b/>
            <sz val="9"/>
            <color indexed="81"/>
            <rFont val="돋움"/>
            <family val="3"/>
            <charset val="129"/>
          </rPr>
          <t>근무처별소득명세란은</t>
        </r>
        <r>
          <rPr>
            <b/>
            <sz val="9"/>
            <color indexed="81"/>
            <rFont val="Tahoma"/>
            <family val="2"/>
          </rPr>
          <t xml:space="preserve"> </t>
        </r>
        <r>
          <rPr>
            <b/>
            <sz val="9"/>
            <color indexed="81"/>
            <rFont val="돋움"/>
            <family val="3"/>
            <charset val="129"/>
          </rPr>
          <t>비과세소득를</t>
        </r>
        <r>
          <rPr>
            <b/>
            <sz val="9"/>
            <color indexed="81"/>
            <rFont val="Tahoma"/>
            <family val="2"/>
          </rPr>
          <t xml:space="preserve"> </t>
        </r>
        <r>
          <rPr>
            <b/>
            <sz val="9"/>
            <color indexed="81"/>
            <rFont val="돋움"/>
            <family val="3"/>
            <charset val="129"/>
          </rPr>
          <t>제외한</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항목별로</t>
        </r>
        <r>
          <rPr>
            <b/>
            <sz val="9"/>
            <color indexed="81"/>
            <rFont val="Tahoma"/>
            <family val="2"/>
          </rPr>
          <t xml:space="preserve"> </t>
        </r>
        <r>
          <rPr>
            <b/>
            <sz val="9"/>
            <color indexed="81"/>
            <rFont val="돋움"/>
            <family val="3"/>
            <charset val="129"/>
          </rPr>
          <t>적고</t>
        </r>
        <r>
          <rPr>
            <b/>
            <sz val="9"/>
            <color indexed="81"/>
            <rFont val="Tahoma"/>
            <family val="2"/>
          </rPr>
          <t xml:space="preserve">, </t>
        </r>
        <r>
          <rPr>
            <b/>
            <sz val="9"/>
            <color indexed="81"/>
            <rFont val="돋움"/>
            <family val="3"/>
            <charset val="129"/>
          </rPr>
          <t>Ⅱ</t>
        </r>
        <r>
          <rPr>
            <b/>
            <sz val="9"/>
            <color indexed="81"/>
            <rFont val="Tahoma"/>
            <family val="2"/>
          </rPr>
          <t>.</t>
        </r>
        <r>
          <rPr>
            <b/>
            <sz val="9"/>
            <color indexed="81"/>
            <rFont val="돋움"/>
            <family val="3"/>
            <charset val="129"/>
          </rPr>
          <t>비과세</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감면소득</t>
        </r>
        <r>
          <rPr>
            <b/>
            <sz val="9"/>
            <color indexed="81"/>
            <rFont val="Tahoma"/>
            <family val="2"/>
          </rPr>
          <t xml:space="preserve"> </t>
        </r>
        <r>
          <rPr>
            <b/>
            <sz val="9"/>
            <color indexed="81"/>
            <rFont val="돋움"/>
            <family val="3"/>
            <charset val="129"/>
          </rPr>
          <t>명세서란에는</t>
        </r>
        <r>
          <rPr>
            <b/>
            <sz val="9"/>
            <color indexed="81"/>
            <rFont val="Tahoma"/>
            <family val="2"/>
          </rPr>
          <t xml:space="preserve"> </t>
        </r>
        <r>
          <rPr>
            <b/>
            <sz val="9"/>
            <color indexed="81"/>
            <rFont val="돋움"/>
            <family val="3"/>
            <charset val="129"/>
          </rPr>
          <t>지급명세서</t>
        </r>
        <r>
          <rPr>
            <b/>
            <sz val="9"/>
            <color indexed="81"/>
            <rFont val="Tahoma"/>
            <family val="2"/>
          </rPr>
          <t xml:space="preserve"> </t>
        </r>
        <r>
          <rPr>
            <b/>
            <sz val="9"/>
            <color indexed="81"/>
            <rFont val="돋움"/>
            <family val="3"/>
            <charset val="129"/>
          </rPr>
          <t>작성대상</t>
        </r>
        <r>
          <rPr>
            <b/>
            <sz val="9"/>
            <color indexed="81"/>
            <rFont val="Tahoma"/>
            <family val="2"/>
          </rPr>
          <t xml:space="preserve"> </t>
        </r>
        <r>
          <rPr>
            <b/>
            <sz val="9"/>
            <color indexed="81"/>
            <rFont val="돋움"/>
            <family val="3"/>
            <charset val="129"/>
          </rPr>
          <t>비과세소득</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감면대상을</t>
        </r>
        <r>
          <rPr>
            <b/>
            <sz val="9"/>
            <color indexed="81"/>
            <rFont val="Tahoma"/>
            <family val="2"/>
          </rPr>
          <t xml:space="preserve"> </t>
        </r>
        <r>
          <rPr>
            <b/>
            <sz val="9"/>
            <color indexed="81"/>
            <rFont val="돋움"/>
            <family val="3"/>
            <charset val="129"/>
          </rPr>
          <t>해당코드별로</t>
        </r>
        <r>
          <rPr>
            <b/>
            <sz val="9"/>
            <color indexed="81"/>
            <rFont val="Tahoma"/>
            <family val="2"/>
          </rPr>
          <t xml:space="preserve"> </t>
        </r>
        <r>
          <rPr>
            <b/>
            <sz val="9"/>
            <color indexed="81"/>
            <rFont val="돋움"/>
            <family val="3"/>
            <charset val="129"/>
          </rPr>
          <t>구분하여</t>
        </r>
        <r>
          <rPr>
            <b/>
            <sz val="9"/>
            <color indexed="81"/>
            <rFont val="Tahoma"/>
            <family val="2"/>
          </rPr>
          <t xml:space="preserve"> </t>
        </r>
        <r>
          <rPr>
            <b/>
            <sz val="9"/>
            <color indexed="81"/>
            <rFont val="돋움"/>
            <family val="3"/>
            <charset val="129"/>
          </rPr>
          <t>적습니다</t>
        </r>
        <r>
          <rPr>
            <b/>
            <sz val="9"/>
            <color indexed="81"/>
            <rFont val="Tahoma"/>
            <family val="2"/>
          </rPr>
          <t>. (</t>
        </r>
        <r>
          <rPr>
            <b/>
            <sz val="9"/>
            <color indexed="81"/>
            <rFont val="돋움"/>
            <family val="3"/>
            <charset val="129"/>
          </rPr>
          <t>기재할</t>
        </r>
        <r>
          <rPr>
            <b/>
            <sz val="9"/>
            <color indexed="81"/>
            <rFont val="Tahoma"/>
            <family val="2"/>
          </rPr>
          <t xml:space="preserve"> </t>
        </r>
        <r>
          <rPr>
            <b/>
            <sz val="9"/>
            <color indexed="81"/>
            <rFont val="돋움"/>
            <family val="3"/>
            <charset val="129"/>
          </rPr>
          <t>항목이</t>
        </r>
        <r>
          <rPr>
            <b/>
            <sz val="9"/>
            <color indexed="81"/>
            <rFont val="Tahoma"/>
            <family val="2"/>
          </rPr>
          <t xml:space="preserve"> </t>
        </r>
        <r>
          <rPr>
            <b/>
            <sz val="9"/>
            <color indexed="81"/>
            <rFont val="돋움"/>
            <family val="3"/>
            <charset val="129"/>
          </rPr>
          <t>많은</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Ⅱ</t>
        </r>
        <r>
          <rPr>
            <b/>
            <sz val="9"/>
            <color indexed="81"/>
            <rFont val="Tahoma"/>
            <family val="2"/>
          </rPr>
          <t>.</t>
        </r>
        <r>
          <rPr>
            <b/>
            <sz val="9"/>
            <color indexed="81"/>
            <rFont val="돋움"/>
            <family val="3"/>
            <charset val="129"/>
          </rPr>
          <t>비과세</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감면소득</t>
        </r>
        <r>
          <rPr>
            <b/>
            <sz val="9"/>
            <color indexed="81"/>
            <rFont val="Tahoma"/>
            <family val="2"/>
          </rPr>
          <t xml:space="preserve"> </t>
        </r>
        <r>
          <rPr>
            <b/>
            <sz val="9"/>
            <color indexed="81"/>
            <rFont val="돋움"/>
            <family val="3"/>
            <charset val="129"/>
          </rPr>
          <t>명세서란의</t>
        </r>
        <r>
          <rPr>
            <b/>
            <sz val="9"/>
            <color indexed="81"/>
            <rFont val="Tahoma"/>
            <family val="2"/>
          </rPr>
          <t xml:space="preserve">  </t>
        </r>
        <r>
          <rPr>
            <b/>
            <sz val="9"/>
            <color indexed="81"/>
            <rFont val="돋움"/>
            <family val="3"/>
            <charset val="129"/>
          </rPr>
          <t>비과세소득</t>
        </r>
        <r>
          <rPr>
            <b/>
            <sz val="9"/>
            <color indexed="81"/>
            <rFont val="Tahoma"/>
            <family val="2"/>
          </rPr>
          <t xml:space="preserve"> </t>
        </r>
        <r>
          <rPr>
            <b/>
            <sz val="9"/>
            <color indexed="81"/>
            <rFont val="돋움"/>
            <family val="3"/>
            <charset val="129"/>
          </rPr>
          <t>계란</t>
        </r>
        <r>
          <rPr>
            <b/>
            <sz val="9"/>
            <color indexed="81"/>
            <rFont val="Tahoma"/>
            <family val="2"/>
          </rPr>
          <t xml:space="preserve"> </t>
        </r>
        <r>
          <rPr>
            <b/>
            <sz val="9"/>
            <color indexed="81"/>
            <rFont val="돋움"/>
            <family val="3"/>
            <charset val="129"/>
          </rPr>
          <t>및</t>
        </r>
        <r>
          <rPr>
            <b/>
            <sz val="9"/>
            <color indexed="81"/>
            <rFont val="Tahoma"/>
            <family val="2"/>
          </rPr>
          <t xml:space="preserve"> -1 </t>
        </r>
        <r>
          <rPr>
            <b/>
            <sz val="9"/>
            <color indexed="81"/>
            <rFont val="돋움"/>
            <family val="3"/>
            <charset val="129"/>
          </rPr>
          <t>감면세액</t>
        </r>
        <r>
          <rPr>
            <b/>
            <sz val="9"/>
            <color indexed="81"/>
            <rFont val="Tahoma"/>
            <family val="2"/>
          </rPr>
          <t xml:space="preserve"> </t>
        </r>
        <r>
          <rPr>
            <b/>
            <sz val="9"/>
            <color indexed="81"/>
            <rFont val="돋움"/>
            <family val="3"/>
            <charset val="129"/>
          </rPr>
          <t>계에</t>
        </r>
        <r>
          <rPr>
            <b/>
            <sz val="9"/>
            <color indexed="81"/>
            <rFont val="Tahoma"/>
            <family val="2"/>
          </rPr>
          <t xml:space="preserve"> </t>
        </r>
        <r>
          <rPr>
            <b/>
            <sz val="9"/>
            <color indexed="81"/>
            <rFont val="돋움"/>
            <family val="3"/>
            <charset val="129"/>
          </rPr>
          <t>총액만</t>
        </r>
        <r>
          <rPr>
            <b/>
            <sz val="9"/>
            <color indexed="81"/>
            <rFont val="Tahoma"/>
            <family val="2"/>
          </rPr>
          <t xml:space="preserve"> </t>
        </r>
        <r>
          <rPr>
            <b/>
            <sz val="9"/>
            <color indexed="81"/>
            <rFont val="돋움"/>
            <family val="3"/>
            <charset val="129"/>
          </rPr>
          <t>적고</t>
        </r>
        <r>
          <rPr>
            <b/>
            <sz val="9"/>
            <color indexed="81"/>
            <rFont val="Tahoma"/>
            <family val="2"/>
          </rPr>
          <t xml:space="preserve">, </t>
        </r>
        <r>
          <rPr>
            <b/>
            <sz val="9"/>
            <color indexed="81"/>
            <rFont val="돋움"/>
            <family val="3"/>
            <charset val="129"/>
          </rPr>
          <t>Ⅱ</t>
        </r>
        <r>
          <rPr>
            <b/>
            <sz val="9"/>
            <color indexed="81"/>
            <rFont val="Tahoma"/>
            <family val="2"/>
          </rPr>
          <t>.</t>
        </r>
        <r>
          <rPr>
            <b/>
            <sz val="9"/>
            <color indexed="81"/>
            <rFont val="돋움"/>
            <family val="3"/>
            <charset val="129"/>
          </rPr>
          <t>비과세</t>
        </r>
        <r>
          <rPr>
            <b/>
            <sz val="9"/>
            <color indexed="81"/>
            <rFont val="Tahoma"/>
            <family val="2"/>
          </rPr>
          <t xml:space="preserve"> </t>
        </r>
        <r>
          <rPr>
            <b/>
            <sz val="9"/>
            <color indexed="81"/>
            <rFont val="돋움"/>
            <family val="3"/>
            <charset val="129"/>
          </rPr>
          <t>소득란을</t>
        </r>
        <r>
          <rPr>
            <b/>
            <sz val="9"/>
            <color indexed="81"/>
            <rFont val="Tahoma"/>
            <family val="2"/>
          </rPr>
          <t xml:space="preserve"> </t>
        </r>
        <r>
          <rPr>
            <b/>
            <sz val="9"/>
            <color indexed="81"/>
            <rFont val="돋움"/>
            <family val="3"/>
            <charset val="129"/>
          </rPr>
          <t>별지로</t>
        </r>
        <r>
          <rPr>
            <b/>
            <sz val="9"/>
            <color indexed="81"/>
            <rFont val="Tahoma"/>
            <family val="2"/>
          </rPr>
          <t xml:space="preserve"> </t>
        </r>
        <r>
          <rPr>
            <b/>
            <sz val="9"/>
            <color indexed="81"/>
            <rFont val="돋움"/>
            <family val="3"/>
            <charset val="129"/>
          </rPr>
          <t>작성</t>
        </r>
        <r>
          <rPr>
            <b/>
            <sz val="9"/>
            <color indexed="81"/>
            <rFont val="Tahoma"/>
            <family val="2"/>
          </rPr>
          <t xml:space="preserve"> </t>
        </r>
        <r>
          <rPr>
            <b/>
            <sz val="9"/>
            <color indexed="81"/>
            <rFont val="돋움"/>
            <family val="3"/>
            <charset val="129"/>
          </rPr>
          <t>가능합니다</t>
        </r>
        <r>
          <rPr>
            <b/>
            <sz val="9"/>
            <color indexed="81"/>
            <rFont val="Tahoma"/>
            <family val="2"/>
          </rPr>
          <t xml:space="preserve">.) 
</t>
        </r>
      </text>
    </comment>
    <comment ref="AE21" authorId="0" shapeId="0" xr:uid="{FD07200F-7AD1-42BE-BA45-1D4091BFF25A}">
      <text>
        <r>
          <rPr>
            <b/>
            <sz val="9"/>
            <color indexed="81"/>
            <rFont val="Tahoma"/>
            <family val="2"/>
          </rPr>
          <t xml:space="preserve"> 5. </t>
        </r>
        <r>
          <rPr>
            <b/>
            <sz val="9"/>
            <color indexed="81"/>
            <rFont val="돋움"/>
            <family val="3"/>
            <charset val="129"/>
          </rPr>
          <t>「소득세법」</t>
        </r>
        <r>
          <rPr>
            <b/>
            <sz val="9"/>
            <color indexed="81"/>
            <rFont val="Tahoma"/>
            <family val="2"/>
          </rPr>
          <t xml:space="preserve"> </t>
        </r>
        <r>
          <rPr>
            <b/>
            <sz val="9"/>
            <color indexed="81"/>
            <rFont val="돋움"/>
            <family val="3"/>
            <charset val="129"/>
          </rPr>
          <t>제</t>
        </r>
        <r>
          <rPr>
            <b/>
            <sz val="9"/>
            <color indexed="81"/>
            <rFont val="Tahoma"/>
            <family val="2"/>
          </rPr>
          <t>127</t>
        </r>
        <r>
          <rPr>
            <b/>
            <sz val="9"/>
            <color indexed="81"/>
            <rFont val="돋움"/>
            <family val="3"/>
            <charset val="129"/>
          </rPr>
          <t>조제</t>
        </r>
        <r>
          <rPr>
            <b/>
            <sz val="9"/>
            <color indexed="81"/>
            <rFont val="Tahoma"/>
            <family val="2"/>
          </rPr>
          <t>1</t>
        </r>
        <r>
          <rPr>
            <b/>
            <sz val="9"/>
            <color indexed="81"/>
            <rFont val="돋움"/>
            <family val="3"/>
            <charset val="129"/>
          </rPr>
          <t>항제</t>
        </r>
        <r>
          <rPr>
            <b/>
            <sz val="9"/>
            <color indexed="81"/>
            <rFont val="Tahoma"/>
            <family val="2"/>
          </rPr>
          <t>4</t>
        </r>
        <r>
          <rPr>
            <b/>
            <sz val="9"/>
            <color indexed="81"/>
            <rFont val="돋움"/>
            <family val="3"/>
            <charset val="129"/>
          </rPr>
          <t>호의</t>
        </r>
        <r>
          <rPr>
            <b/>
            <sz val="9"/>
            <color indexed="81"/>
            <rFont val="Tahoma"/>
            <family val="2"/>
          </rPr>
          <t xml:space="preserve"> </t>
        </r>
        <r>
          <rPr>
            <b/>
            <sz val="9"/>
            <color indexed="81"/>
            <rFont val="돋움"/>
            <family val="3"/>
            <charset val="129"/>
          </rPr>
          <t>각</t>
        </r>
        <r>
          <rPr>
            <b/>
            <sz val="9"/>
            <color indexed="81"/>
            <rFont val="Tahoma"/>
            <family val="2"/>
          </rPr>
          <t xml:space="preserve"> </t>
        </r>
        <r>
          <rPr>
            <b/>
            <sz val="9"/>
            <color indexed="81"/>
            <rFont val="돋움"/>
            <family val="3"/>
            <charset val="129"/>
          </rPr>
          <t>목에</t>
        </r>
        <r>
          <rPr>
            <b/>
            <sz val="9"/>
            <color indexed="81"/>
            <rFont val="Tahoma"/>
            <family val="2"/>
          </rPr>
          <t xml:space="preserve"> </t>
        </r>
        <r>
          <rPr>
            <b/>
            <sz val="9"/>
            <color indexed="81"/>
            <rFont val="돋움"/>
            <family val="3"/>
            <charset val="129"/>
          </rPr>
          <t>해당하는</t>
        </r>
        <r>
          <rPr>
            <b/>
            <sz val="9"/>
            <color indexed="81"/>
            <rFont val="Tahoma"/>
            <family val="2"/>
          </rPr>
          <t xml:space="preserve"> </t>
        </r>
        <r>
          <rPr>
            <b/>
            <sz val="9"/>
            <color indexed="81"/>
            <rFont val="돋움"/>
            <family val="3"/>
            <charset val="129"/>
          </rPr>
          <t>근로소득과</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외</t>
        </r>
        <r>
          <rPr>
            <b/>
            <sz val="9"/>
            <color indexed="81"/>
            <rFont val="Tahoma"/>
            <family val="2"/>
          </rPr>
          <t xml:space="preserve"> </t>
        </r>
        <r>
          <rPr>
            <b/>
            <sz val="9"/>
            <color indexed="81"/>
            <rFont val="돋움"/>
            <family val="3"/>
            <charset val="129"/>
          </rPr>
          <t>근로소득을</t>
        </r>
        <r>
          <rPr>
            <b/>
            <sz val="9"/>
            <color indexed="81"/>
            <rFont val="Tahoma"/>
            <family val="2"/>
          </rPr>
          <t xml:space="preserve"> </t>
        </r>
        <r>
          <rPr>
            <b/>
            <sz val="9"/>
            <color indexed="81"/>
            <rFont val="돋움"/>
            <family val="3"/>
            <charset val="129"/>
          </rPr>
          <t>더하여</t>
        </r>
        <r>
          <rPr>
            <b/>
            <sz val="9"/>
            <color indexed="81"/>
            <rFont val="Tahoma"/>
            <family val="2"/>
          </rPr>
          <t xml:space="preserve"> </t>
        </r>
        <r>
          <rPr>
            <b/>
            <sz val="9"/>
            <color indexed="81"/>
            <rFont val="돋움"/>
            <family val="3"/>
            <charset val="129"/>
          </rPr>
          <t>연말정산하는</t>
        </r>
        <r>
          <rPr>
            <b/>
            <sz val="9"/>
            <color indexed="81"/>
            <rFont val="Tahoma"/>
            <family val="2"/>
          </rPr>
          <t xml:space="preserve"> </t>
        </r>
        <r>
          <rPr>
            <b/>
            <sz val="9"/>
            <color indexed="81"/>
            <rFont val="돋움"/>
            <family val="3"/>
            <charset val="129"/>
          </rPr>
          <t>때에는</t>
        </r>
        <r>
          <rPr>
            <b/>
            <sz val="9"/>
            <color indexed="81"/>
            <rFont val="Tahoma"/>
            <family val="2"/>
          </rPr>
          <t xml:space="preserve"> -1</t>
        </r>
        <r>
          <rPr>
            <b/>
            <sz val="9"/>
            <color indexed="81"/>
            <rFont val="돋움"/>
            <family val="3"/>
            <charset val="129"/>
          </rPr>
          <t>납세조합란에</t>
        </r>
        <r>
          <rPr>
            <b/>
            <sz val="9"/>
            <color indexed="81"/>
            <rFont val="Tahoma"/>
            <family val="2"/>
          </rPr>
          <t xml:space="preserve"> </t>
        </r>
        <r>
          <rPr>
            <b/>
            <sz val="9"/>
            <color indexed="81"/>
            <rFont val="돋움"/>
            <family val="3"/>
            <charset val="129"/>
          </rPr>
          <t>각각</t>
        </r>
        <r>
          <rPr>
            <b/>
            <sz val="9"/>
            <color indexed="81"/>
            <rFont val="Tahoma"/>
            <family val="2"/>
          </rPr>
          <t xml:space="preserve"> </t>
        </r>
        <r>
          <rPr>
            <b/>
            <sz val="9"/>
            <color indexed="81"/>
            <rFont val="돋움"/>
            <family val="3"/>
            <charset val="129"/>
          </rPr>
          <t>근로소득납세조합과</t>
        </r>
        <r>
          <rPr>
            <b/>
            <sz val="9"/>
            <color indexed="81"/>
            <rFont val="Tahoma"/>
            <family val="2"/>
          </rPr>
          <t xml:space="preserve"> </t>
        </r>
        <r>
          <rPr>
            <b/>
            <sz val="9"/>
            <color indexed="81"/>
            <rFont val="돋움"/>
            <family val="3"/>
            <charset val="129"/>
          </rPr>
          <t>「소득세법」</t>
        </r>
        <r>
          <rPr>
            <b/>
            <sz val="9"/>
            <color indexed="81"/>
            <rFont val="Tahoma"/>
            <family val="2"/>
          </rPr>
          <t xml:space="preserve"> </t>
        </r>
        <r>
          <rPr>
            <b/>
            <sz val="9"/>
            <color indexed="81"/>
            <rFont val="돋움"/>
            <family val="3"/>
            <charset val="129"/>
          </rPr>
          <t>제</t>
        </r>
        <r>
          <rPr>
            <b/>
            <sz val="9"/>
            <color indexed="81"/>
            <rFont val="Tahoma"/>
            <family val="2"/>
          </rPr>
          <t>127</t>
        </r>
        <r>
          <rPr>
            <b/>
            <sz val="9"/>
            <color indexed="81"/>
            <rFont val="돋움"/>
            <family val="3"/>
            <charset val="129"/>
          </rPr>
          <t>조제</t>
        </r>
        <r>
          <rPr>
            <b/>
            <sz val="9"/>
            <color indexed="81"/>
            <rFont val="Tahoma"/>
            <family val="2"/>
          </rPr>
          <t>1</t>
        </r>
        <r>
          <rPr>
            <b/>
            <sz val="9"/>
            <color indexed="81"/>
            <rFont val="돋움"/>
            <family val="3"/>
            <charset val="129"/>
          </rPr>
          <t>항제</t>
        </r>
        <r>
          <rPr>
            <b/>
            <sz val="9"/>
            <color indexed="81"/>
            <rFont val="Tahoma"/>
            <family val="2"/>
          </rPr>
          <t>4</t>
        </r>
        <r>
          <rPr>
            <b/>
            <sz val="9"/>
            <color indexed="81"/>
            <rFont val="돋움"/>
            <family val="3"/>
            <charset val="129"/>
          </rPr>
          <t>호</t>
        </r>
        <r>
          <rPr>
            <b/>
            <sz val="9"/>
            <color indexed="81"/>
            <rFont val="Tahoma"/>
            <family val="2"/>
          </rPr>
          <t xml:space="preserve"> </t>
        </r>
        <r>
          <rPr>
            <b/>
            <sz val="9"/>
            <color indexed="81"/>
            <rFont val="돋움"/>
            <family val="3"/>
            <charset val="129"/>
          </rPr>
          <t>각</t>
        </r>
        <r>
          <rPr>
            <b/>
            <sz val="9"/>
            <color indexed="81"/>
            <rFont val="Tahoma"/>
            <family val="2"/>
          </rPr>
          <t xml:space="preserve"> </t>
        </r>
        <r>
          <rPr>
            <b/>
            <sz val="9"/>
            <color indexed="81"/>
            <rFont val="돋움"/>
            <family val="3"/>
            <charset val="129"/>
          </rPr>
          <t>목에</t>
        </r>
        <r>
          <rPr>
            <b/>
            <sz val="9"/>
            <color indexed="81"/>
            <rFont val="Tahoma"/>
            <family val="2"/>
          </rPr>
          <t xml:space="preserve"> </t>
        </r>
        <r>
          <rPr>
            <b/>
            <sz val="9"/>
            <color indexed="81"/>
            <rFont val="돋움"/>
            <family val="3"/>
            <charset val="129"/>
          </rPr>
          <t>해당하는</t>
        </r>
        <r>
          <rPr>
            <b/>
            <sz val="9"/>
            <color indexed="81"/>
            <rFont val="Tahoma"/>
            <family val="2"/>
          </rPr>
          <t xml:space="preserve"> </t>
        </r>
        <r>
          <rPr>
            <b/>
            <sz val="9"/>
            <color indexed="81"/>
            <rFont val="돋움"/>
            <family val="3"/>
            <charset val="129"/>
          </rPr>
          <t>근로소득을</t>
        </r>
        <r>
          <rPr>
            <b/>
            <sz val="9"/>
            <color indexed="81"/>
            <rFont val="Tahoma"/>
            <family val="2"/>
          </rPr>
          <t xml:space="preserve"> </t>
        </r>
        <r>
          <rPr>
            <b/>
            <sz val="9"/>
            <color indexed="81"/>
            <rFont val="돋움"/>
            <family val="3"/>
            <charset val="129"/>
          </rPr>
          <t>적고</t>
        </r>
        <r>
          <rPr>
            <b/>
            <sz val="9"/>
            <color indexed="81"/>
            <rFont val="Tahoma"/>
            <family val="2"/>
          </rPr>
          <t>,</t>
        </r>
        <r>
          <rPr>
            <b/>
            <sz val="9"/>
            <color indexed="81"/>
            <rFont val="돋움"/>
            <family val="3"/>
            <charset val="129"/>
          </rPr>
          <t>「소득세법」제</t>
        </r>
        <r>
          <rPr>
            <b/>
            <sz val="9"/>
            <color indexed="81"/>
            <rFont val="Tahoma"/>
            <family val="2"/>
          </rPr>
          <t>150</t>
        </r>
        <r>
          <rPr>
            <b/>
            <sz val="9"/>
            <color indexed="81"/>
            <rFont val="돋움"/>
            <family val="3"/>
            <charset val="129"/>
          </rPr>
          <t>조에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납세조합공제금액을</t>
        </r>
        <r>
          <rPr>
            <b/>
            <sz val="9"/>
            <color indexed="81"/>
            <rFont val="Tahoma"/>
            <family val="2"/>
          </rPr>
          <t xml:space="preserve"> </t>
        </r>
        <r>
          <rPr>
            <b/>
            <sz val="9"/>
            <color indexed="81"/>
            <rFont val="돋움"/>
            <family val="3"/>
            <charset val="129"/>
          </rPr>
          <t>납세조합공제란에</t>
        </r>
        <r>
          <rPr>
            <b/>
            <sz val="9"/>
            <color indexed="81"/>
            <rFont val="Tahoma"/>
            <family val="2"/>
          </rPr>
          <t xml:space="preserve"> </t>
        </r>
        <r>
          <rPr>
            <b/>
            <sz val="9"/>
            <color indexed="81"/>
            <rFont val="돋움"/>
            <family val="3"/>
            <charset val="129"/>
          </rPr>
          <t>적습니다</t>
        </r>
        <r>
          <rPr>
            <b/>
            <sz val="9"/>
            <color indexed="81"/>
            <rFont val="Tahoma"/>
            <family val="2"/>
          </rPr>
          <t xml:space="preserve">. </t>
        </r>
        <r>
          <rPr>
            <b/>
            <sz val="9"/>
            <color indexed="81"/>
            <rFont val="돋움"/>
            <family val="3"/>
            <charset val="129"/>
          </rPr>
          <t>합병</t>
        </r>
        <r>
          <rPr>
            <b/>
            <sz val="9"/>
            <color indexed="81"/>
            <rFont val="Tahoma"/>
            <family val="2"/>
          </rPr>
          <t xml:space="preserve">, </t>
        </r>
        <r>
          <rPr>
            <b/>
            <sz val="9"/>
            <color indexed="81"/>
            <rFont val="돋움"/>
            <family val="3"/>
            <charset val="129"/>
          </rPr>
          <t>기업형태</t>
        </r>
        <r>
          <rPr>
            <b/>
            <sz val="9"/>
            <color indexed="81"/>
            <rFont val="Tahoma"/>
            <family val="2"/>
          </rPr>
          <t xml:space="preserve"> </t>
        </r>
        <r>
          <rPr>
            <b/>
            <sz val="9"/>
            <color indexed="81"/>
            <rFont val="돋움"/>
            <family val="3"/>
            <charset val="129"/>
          </rPr>
          <t>변경</t>
        </r>
        <r>
          <rPr>
            <b/>
            <sz val="9"/>
            <color indexed="81"/>
            <rFont val="Tahoma"/>
            <family val="2"/>
          </rPr>
          <t xml:space="preserve"> </t>
        </r>
        <r>
          <rPr>
            <b/>
            <sz val="9"/>
            <color indexed="81"/>
            <rFont val="돋움"/>
            <family val="3"/>
            <charset val="129"/>
          </rPr>
          <t>등으로</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법인이</t>
        </r>
        <r>
          <rPr>
            <b/>
            <sz val="9"/>
            <color indexed="81"/>
            <rFont val="Tahoma"/>
            <family val="2"/>
          </rPr>
          <t xml:space="preserve"> </t>
        </r>
        <r>
          <rPr>
            <b/>
            <sz val="9"/>
            <color indexed="81"/>
            <rFont val="돋움"/>
            <family val="3"/>
            <charset val="129"/>
          </rPr>
          <t>연말정산을</t>
        </r>
        <r>
          <rPr>
            <b/>
            <sz val="9"/>
            <color indexed="81"/>
            <rFont val="Tahoma"/>
            <family val="2"/>
          </rPr>
          <t xml:space="preserve"> </t>
        </r>
        <r>
          <rPr>
            <b/>
            <sz val="9"/>
            <color indexed="81"/>
            <rFont val="돋움"/>
            <family val="3"/>
            <charset val="129"/>
          </rPr>
          <t>하는</t>
        </r>
        <r>
          <rPr>
            <b/>
            <sz val="9"/>
            <color indexed="81"/>
            <rFont val="Tahoma"/>
            <family val="2"/>
          </rPr>
          <t xml:space="preserve"> </t>
        </r>
        <r>
          <rPr>
            <b/>
            <sz val="9"/>
            <color indexed="81"/>
            <rFont val="돋움"/>
            <family val="3"/>
            <charset val="129"/>
          </rPr>
          <t>경우에</t>
        </r>
        <r>
          <rPr>
            <b/>
            <sz val="9"/>
            <color indexed="81"/>
            <rFont val="Tahoma"/>
            <family val="2"/>
          </rPr>
          <t xml:space="preserve"> </t>
        </r>
        <r>
          <rPr>
            <b/>
            <sz val="9"/>
            <color indexed="81"/>
            <rFont val="돋움"/>
            <family val="3"/>
            <charset val="129"/>
          </rPr>
          <t>피합병법인과</t>
        </r>
        <r>
          <rPr>
            <b/>
            <sz val="9"/>
            <color indexed="81"/>
            <rFont val="Tahoma"/>
            <family val="2"/>
          </rPr>
          <t xml:space="preserve"> </t>
        </r>
        <r>
          <rPr>
            <b/>
            <sz val="9"/>
            <color indexed="81"/>
            <rFont val="돋움"/>
            <family val="3"/>
            <charset val="129"/>
          </rPr>
          <t>기업형태변경전의</t>
        </r>
        <r>
          <rPr>
            <b/>
            <sz val="9"/>
            <color indexed="81"/>
            <rFont val="Tahoma"/>
            <family val="2"/>
          </rPr>
          <t xml:space="preserve"> </t>
        </r>
        <r>
          <rPr>
            <b/>
            <sz val="9"/>
            <color indexed="81"/>
            <rFont val="돋움"/>
            <family val="3"/>
            <charset val="129"/>
          </rPr>
          <t>소득은</t>
        </r>
        <r>
          <rPr>
            <b/>
            <sz val="9"/>
            <color indexed="81"/>
            <rFont val="Tahoma"/>
            <family val="2"/>
          </rPr>
          <t xml:space="preserve"> </t>
        </r>
        <r>
          <rPr>
            <b/>
            <sz val="9"/>
            <color indexed="81"/>
            <rFont val="돋움"/>
            <family val="3"/>
            <charset val="129"/>
          </rPr>
          <t>근무처별소득명세</t>
        </r>
        <r>
          <rPr>
            <b/>
            <sz val="9"/>
            <color indexed="81"/>
            <rFont val="Tahoma"/>
            <family val="2"/>
          </rPr>
          <t xml:space="preserve"> </t>
        </r>
        <r>
          <rPr>
            <b/>
            <sz val="9"/>
            <color indexed="81"/>
            <rFont val="돋움"/>
            <family val="3"/>
            <charset val="129"/>
          </rPr>
          <t>종</t>
        </r>
        <r>
          <rPr>
            <b/>
            <sz val="9"/>
            <color indexed="81"/>
            <rFont val="Tahoma"/>
            <family val="2"/>
          </rPr>
          <t>(</t>
        </r>
        <r>
          <rPr>
            <b/>
            <sz val="9"/>
            <color indexed="81"/>
            <rFont val="돋움"/>
            <family val="3"/>
            <charset val="129"/>
          </rPr>
          <t>전</t>
        </r>
        <r>
          <rPr>
            <b/>
            <sz val="9"/>
            <color indexed="81"/>
            <rFont val="Tahoma"/>
            <family val="2"/>
          </rPr>
          <t>)</t>
        </r>
        <r>
          <rPr>
            <b/>
            <sz val="9"/>
            <color indexed="81"/>
            <rFont val="돋움"/>
            <family val="3"/>
            <charset val="129"/>
          </rPr>
          <t>란에</t>
        </r>
        <r>
          <rPr>
            <b/>
            <sz val="9"/>
            <color indexed="81"/>
            <rFont val="Tahoma"/>
            <family val="2"/>
          </rPr>
          <t xml:space="preserve"> </t>
        </r>
        <r>
          <rPr>
            <b/>
            <sz val="9"/>
            <color indexed="81"/>
            <rFont val="돋움"/>
            <family val="3"/>
            <charset val="129"/>
          </rPr>
          <t>별도로</t>
        </r>
        <r>
          <rPr>
            <b/>
            <sz val="9"/>
            <color indexed="81"/>
            <rFont val="Tahoma"/>
            <family val="2"/>
          </rPr>
          <t xml:space="preserve"> </t>
        </r>
        <r>
          <rPr>
            <b/>
            <sz val="9"/>
            <color indexed="81"/>
            <rFont val="돋움"/>
            <family val="3"/>
            <charset val="129"/>
          </rPr>
          <t>적습니다</t>
        </r>
        <r>
          <rPr>
            <b/>
            <sz val="9"/>
            <color indexed="81"/>
            <rFont val="Tahoma"/>
            <family val="2"/>
          </rPr>
          <t xml:space="preserve">.
    </t>
        </r>
        <r>
          <rPr>
            <b/>
            <sz val="9"/>
            <color indexed="81"/>
            <rFont val="돋움"/>
            <family val="3"/>
            <charset val="129"/>
          </rPr>
          <t>또한</t>
        </r>
        <r>
          <rPr>
            <b/>
            <sz val="9"/>
            <color indexed="81"/>
            <rFont val="Tahoma"/>
            <family val="2"/>
          </rPr>
          <t xml:space="preserve">, </t>
        </r>
        <r>
          <rPr>
            <b/>
            <sz val="9"/>
            <color indexed="81"/>
            <rFont val="돋움"/>
            <family val="3"/>
            <charset val="129"/>
          </rPr>
          <t>동일회사</t>
        </r>
        <r>
          <rPr>
            <b/>
            <sz val="9"/>
            <color indexed="81"/>
            <rFont val="Tahoma"/>
            <family val="2"/>
          </rPr>
          <t xml:space="preserve"> </t>
        </r>
        <r>
          <rPr>
            <b/>
            <sz val="9"/>
            <color indexed="81"/>
            <rFont val="돋움"/>
            <family val="3"/>
            <charset val="129"/>
          </rPr>
          <t>내에서</t>
        </r>
        <r>
          <rPr>
            <b/>
            <sz val="9"/>
            <color indexed="81"/>
            <rFont val="Tahoma"/>
            <family val="2"/>
          </rPr>
          <t xml:space="preserve"> </t>
        </r>
        <r>
          <rPr>
            <b/>
            <sz val="9"/>
            <color indexed="81"/>
            <rFont val="돋움"/>
            <family val="3"/>
            <charset val="129"/>
          </rPr>
          <t>사업자등록번호가</t>
        </r>
        <r>
          <rPr>
            <b/>
            <sz val="9"/>
            <color indexed="81"/>
            <rFont val="Tahoma"/>
            <family val="2"/>
          </rPr>
          <t xml:space="preserve"> </t>
        </r>
        <r>
          <rPr>
            <b/>
            <sz val="9"/>
            <color indexed="81"/>
            <rFont val="돋움"/>
            <family val="3"/>
            <charset val="129"/>
          </rPr>
          <t>다른</t>
        </r>
        <r>
          <rPr>
            <b/>
            <sz val="9"/>
            <color indexed="81"/>
            <rFont val="Tahoma"/>
            <family val="2"/>
          </rPr>
          <t xml:space="preserve"> </t>
        </r>
        <r>
          <rPr>
            <b/>
            <sz val="9"/>
            <color indexed="81"/>
            <rFont val="돋움"/>
            <family val="3"/>
            <charset val="129"/>
          </rPr>
          <t>곳에서</t>
        </r>
        <r>
          <rPr>
            <b/>
            <sz val="9"/>
            <color indexed="81"/>
            <rFont val="Tahoma"/>
            <family val="2"/>
          </rPr>
          <t xml:space="preserve"> </t>
        </r>
        <r>
          <rPr>
            <b/>
            <sz val="9"/>
            <color indexed="81"/>
            <rFont val="돋움"/>
            <family val="3"/>
            <charset val="129"/>
          </rPr>
          <t>전입</t>
        </r>
        <r>
          <rPr>
            <b/>
            <sz val="9"/>
            <color indexed="81"/>
            <rFont val="Tahoma"/>
            <family val="2"/>
          </rPr>
          <t xml:space="preserve"> </t>
        </r>
        <r>
          <rPr>
            <b/>
            <sz val="9"/>
            <color indexed="81"/>
            <rFont val="돋움"/>
            <family val="3"/>
            <charset val="129"/>
          </rPr>
          <t>등을</t>
        </r>
        <r>
          <rPr>
            <b/>
            <sz val="9"/>
            <color indexed="81"/>
            <rFont val="Tahoma"/>
            <family val="2"/>
          </rPr>
          <t xml:space="preserve"> </t>
        </r>
        <r>
          <rPr>
            <b/>
            <sz val="9"/>
            <color indexed="81"/>
            <rFont val="돋움"/>
            <family val="3"/>
            <charset val="129"/>
          </rPr>
          <t>한</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법인이</t>
        </r>
        <r>
          <rPr>
            <b/>
            <sz val="9"/>
            <color indexed="81"/>
            <rFont val="Tahoma"/>
            <family val="2"/>
          </rPr>
          <t xml:space="preserve"> </t>
        </r>
        <r>
          <rPr>
            <b/>
            <sz val="9"/>
            <color indexed="81"/>
            <rFont val="돋움"/>
            <family val="3"/>
            <charset val="129"/>
          </rPr>
          <t>연말정산을</t>
        </r>
        <r>
          <rPr>
            <b/>
            <sz val="9"/>
            <color indexed="81"/>
            <rFont val="Tahoma"/>
            <family val="2"/>
          </rPr>
          <t xml:space="preserve"> </t>
        </r>
        <r>
          <rPr>
            <b/>
            <sz val="9"/>
            <color indexed="81"/>
            <rFont val="돋움"/>
            <family val="3"/>
            <charset val="129"/>
          </rPr>
          <t>하는</t>
        </r>
        <r>
          <rPr>
            <b/>
            <sz val="9"/>
            <color indexed="81"/>
            <rFont val="Tahoma"/>
            <family val="2"/>
          </rPr>
          <t xml:space="preserve"> </t>
        </r>
        <r>
          <rPr>
            <b/>
            <sz val="9"/>
            <color indexed="81"/>
            <rFont val="돋움"/>
            <family val="3"/>
            <charset val="129"/>
          </rPr>
          <t>경우에</t>
        </r>
        <r>
          <rPr>
            <b/>
            <sz val="9"/>
            <color indexed="81"/>
            <rFont val="Tahoma"/>
            <family val="2"/>
          </rPr>
          <t xml:space="preserve"> </t>
        </r>
        <r>
          <rPr>
            <b/>
            <sz val="9"/>
            <color indexed="81"/>
            <rFont val="돋움"/>
            <family val="3"/>
            <charset val="129"/>
          </rPr>
          <t>전입하기</t>
        </r>
        <r>
          <rPr>
            <b/>
            <sz val="9"/>
            <color indexed="81"/>
            <rFont val="Tahoma"/>
            <family val="2"/>
          </rPr>
          <t xml:space="preserve"> </t>
        </r>
        <r>
          <rPr>
            <b/>
            <sz val="9"/>
            <color indexed="81"/>
            <rFont val="돋움"/>
            <family val="3"/>
            <charset val="129"/>
          </rPr>
          <t>전</t>
        </r>
        <r>
          <rPr>
            <b/>
            <sz val="9"/>
            <color indexed="81"/>
            <rFont val="Tahoma"/>
            <family val="2"/>
          </rPr>
          <t xml:space="preserve"> </t>
        </r>
        <r>
          <rPr>
            <b/>
            <sz val="9"/>
            <color indexed="81"/>
            <rFont val="돋움"/>
            <family val="3"/>
            <charset val="129"/>
          </rPr>
          <t>지점</t>
        </r>
        <r>
          <rPr>
            <b/>
            <sz val="9"/>
            <color indexed="81"/>
            <rFont val="Tahoma"/>
            <family val="2"/>
          </rPr>
          <t xml:space="preserve"> </t>
        </r>
        <r>
          <rPr>
            <b/>
            <sz val="9"/>
            <color indexed="81"/>
            <rFont val="돋움"/>
            <family val="3"/>
            <charset val="129"/>
          </rPr>
          <t>등에서</t>
        </r>
        <r>
          <rPr>
            <b/>
            <sz val="9"/>
            <color indexed="81"/>
            <rFont val="Tahoma"/>
            <family val="2"/>
          </rPr>
          <t xml:space="preserve"> </t>
        </r>
        <r>
          <rPr>
            <b/>
            <sz val="9"/>
            <color indexed="81"/>
            <rFont val="돋움"/>
            <family val="3"/>
            <charset val="129"/>
          </rPr>
          <t>발생한</t>
        </r>
        <r>
          <rPr>
            <b/>
            <sz val="9"/>
            <color indexed="81"/>
            <rFont val="Tahoma"/>
            <family val="2"/>
          </rPr>
          <t xml:space="preserve"> </t>
        </r>
        <r>
          <rPr>
            <b/>
            <sz val="9"/>
            <color indexed="81"/>
            <rFont val="돋움"/>
            <family val="3"/>
            <charset val="129"/>
          </rPr>
          <t>소득은</t>
        </r>
        <r>
          <rPr>
            <b/>
            <sz val="9"/>
            <color indexed="81"/>
            <rFont val="Tahoma"/>
            <family val="2"/>
          </rPr>
          <t xml:space="preserve"> </t>
        </r>
        <r>
          <rPr>
            <b/>
            <sz val="9"/>
            <color indexed="81"/>
            <rFont val="돋움"/>
            <family val="3"/>
            <charset val="129"/>
          </rPr>
          <t>근무처별소득명세</t>
        </r>
        <r>
          <rPr>
            <b/>
            <sz val="9"/>
            <color indexed="81"/>
            <rFont val="Tahoma"/>
            <family val="2"/>
          </rPr>
          <t xml:space="preserve"> </t>
        </r>
        <r>
          <rPr>
            <b/>
            <sz val="9"/>
            <color indexed="81"/>
            <rFont val="돋움"/>
            <family val="3"/>
            <charset val="129"/>
          </rPr>
          <t>종</t>
        </r>
        <r>
          <rPr>
            <b/>
            <sz val="9"/>
            <color indexed="81"/>
            <rFont val="Tahoma"/>
            <family val="2"/>
          </rPr>
          <t>(</t>
        </r>
        <r>
          <rPr>
            <b/>
            <sz val="9"/>
            <color indexed="81"/>
            <rFont val="돋움"/>
            <family val="3"/>
            <charset val="129"/>
          </rPr>
          <t>전</t>
        </r>
        <r>
          <rPr>
            <b/>
            <sz val="9"/>
            <color indexed="81"/>
            <rFont val="Tahoma"/>
            <family val="2"/>
          </rPr>
          <t>)</t>
        </r>
        <r>
          <rPr>
            <b/>
            <sz val="9"/>
            <color indexed="81"/>
            <rFont val="돋움"/>
            <family val="3"/>
            <charset val="129"/>
          </rPr>
          <t>란에</t>
        </r>
        <r>
          <rPr>
            <b/>
            <sz val="9"/>
            <color indexed="81"/>
            <rFont val="Tahoma"/>
            <family val="2"/>
          </rPr>
          <t xml:space="preserve"> </t>
        </r>
        <r>
          <rPr>
            <b/>
            <sz val="9"/>
            <color indexed="81"/>
            <rFont val="돋움"/>
            <family val="3"/>
            <charset val="129"/>
          </rPr>
          <t>별도로</t>
        </r>
        <r>
          <rPr>
            <b/>
            <sz val="9"/>
            <color indexed="81"/>
            <rFont val="Tahoma"/>
            <family val="2"/>
          </rPr>
          <t xml:space="preserve"> </t>
        </r>
        <r>
          <rPr>
            <b/>
            <sz val="9"/>
            <color indexed="81"/>
            <rFont val="돋움"/>
            <family val="3"/>
            <charset val="129"/>
          </rPr>
          <t>적습니다</t>
        </r>
        <r>
          <rPr>
            <b/>
            <sz val="9"/>
            <color indexed="81"/>
            <rFont val="Tahoma"/>
            <family val="2"/>
          </rPr>
          <t xml:space="preserve">.
</t>
        </r>
      </text>
    </comment>
    <comment ref="D31" authorId="1" shapeId="0" xr:uid="{B9614C1F-7F8C-4A40-A89F-48E5B469227B}">
      <text>
        <r>
          <rPr>
            <b/>
            <sz val="9"/>
            <color indexed="81"/>
            <rFont val="돋움"/>
            <family val="3"/>
            <charset val="129"/>
          </rPr>
          <t>소득세법</t>
        </r>
        <r>
          <rPr>
            <b/>
            <sz val="9"/>
            <color indexed="81"/>
            <rFont val="Tahoma"/>
            <family val="2"/>
          </rPr>
          <t xml:space="preserve"> </t>
        </r>
        <r>
          <rPr>
            <b/>
            <sz val="9"/>
            <color indexed="81"/>
            <rFont val="돋움"/>
            <family val="3"/>
            <charset val="129"/>
          </rPr>
          <t>제</t>
        </r>
        <r>
          <rPr>
            <b/>
            <sz val="9"/>
            <color indexed="81"/>
            <rFont val="Tahoma"/>
            <family val="2"/>
          </rPr>
          <t>22</t>
        </r>
        <r>
          <rPr>
            <b/>
            <sz val="9"/>
            <color indexed="81"/>
            <rFont val="돋움"/>
            <family val="3"/>
            <charset val="129"/>
          </rPr>
          <t>조
퇴직금은</t>
        </r>
        <r>
          <rPr>
            <b/>
            <sz val="9"/>
            <color indexed="81"/>
            <rFont val="Tahoma"/>
            <family val="2"/>
          </rPr>
          <t xml:space="preserve"> </t>
        </r>
        <r>
          <rPr>
            <b/>
            <sz val="9"/>
            <color indexed="81"/>
            <rFont val="돋움"/>
            <family val="3"/>
            <charset val="129"/>
          </rPr>
          <t>법인세법</t>
        </r>
        <r>
          <rPr>
            <b/>
            <sz val="9"/>
            <color indexed="81"/>
            <rFont val="Tahoma"/>
            <family val="2"/>
          </rPr>
          <t xml:space="preserve"> </t>
        </r>
        <r>
          <rPr>
            <b/>
            <sz val="9"/>
            <color indexed="81"/>
            <rFont val="돋움"/>
            <family val="3"/>
            <charset val="129"/>
          </rPr>
          <t>시행령</t>
        </r>
        <r>
          <rPr>
            <b/>
            <sz val="9"/>
            <color indexed="81"/>
            <rFont val="Tahoma"/>
            <family val="2"/>
          </rPr>
          <t xml:space="preserve"> </t>
        </r>
        <r>
          <rPr>
            <b/>
            <sz val="9"/>
            <color indexed="81"/>
            <rFont val="돋움"/>
            <family val="3"/>
            <charset val="129"/>
          </rPr>
          <t>제</t>
        </r>
        <r>
          <rPr>
            <b/>
            <sz val="9"/>
            <color indexed="81"/>
            <rFont val="Tahoma"/>
            <family val="2"/>
          </rPr>
          <t>34</t>
        </r>
        <r>
          <rPr>
            <b/>
            <sz val="9"/>
            <color indexed="81"/>
            <rFont val="돋움"/>
            <family val="3"/>
            <charset val="129"/>
          </rPr>
          <t>조</t>
        </r>
        <r>
          <rPr>
            <b/>
            <sz val="9"/>
            <color indexed="81"/>
            <rFont val="Tahoma"/>
            <family val="2"/>
          </rPr>
          <t xml:space="preserve"> </t>
        </r>
        <r>
          <rPr>
            <b/>
            <sz val="9"/>
            <color indexed="81"/>
            <rFont val="돋움"/>
            <family val="3"/>
            <charset val="129"/>
          </rPr>
          <t>제</t>
        </r>
        <r>
          <rPr>
            <b/>
            <sz val="9"/>
            <color indexed="81"/>
            <rFont val="Tahoma"/>
            <family val="2"/>
          </rPr>
          <t>2</t>
        </r>
        <r>
          <rPr>
            <b/>
            <sz val="9"/>
            <color indexed="81"/>
            <rFont val="돋움"/>
            <family val="3"/>
            <charset val="129"/>
          </rPr>
          <t>항</t>
        </r>
        <r>
          <rPr>
            <b/>
            <sz val="9"/>
            <color indexed="81"/>
            <rFont val="Tahoma"/>
            <family val="2"/>
          </rPr>
          <t xml:space="preserve"> </t>
        </r>
        <r>
          <rPr>
            <b/>
            <sz val="9"/>
            <color indexed="81"/>
            <rFont val="돋움"/>
            <family val="3"/>
            <charset val="129"/>
          </rPr>
          <t>제</t>
        </r>
        <r>
          <rPr>
            <b/>
            <sz val="9"/>
            <color indexed="81"/>
            <rFont val="Tahoma"/>
            <family val="2"/>
          </rPr>
          <t>2</t>
        </r>
        <r>
          <rPr>
            <b/>
            <sz val="9"/>
            <color indexed="81"/>
            <rFont val="돋움"/>
            <family val="3"/>
            <charset val="129"/>
          </rPr>
          <t>호</t>
        </r>
        <r>
          <rPr>
            <b/>
            <sz val="9"/>
            <color indexed="81"/>
            <rFont val="Tahoma"/>
            <family val="2"/>
          </rPr>
          <t xml:space="preserve"> </t>
        </r>
        <r>
          <rPr>
            <b/>
            <sz val="9"/>
            <color indexed="81"/>
            <rFont val="돋움"/>
            <family val="3"/>
            <charset val="129"/>
          </rPr>
          <t>규정에</t>
        </r>
        <r>
          <rPr>
            <b/>
            <sz val="9"/>
            <color indexed="81"/>
            <rFont val="Tahoma"/>
            <family val="2"/>
          </rPr>
          <t xml:space="preserve"> </t>
        </r>
        <r>
          <rPr>
            <b/>
            <sz val="9"/>
            <color indexed="81"/>
            <rFont val="돋움"/>
            <family val="3"/>
            <charset val="129"/>
          </rPr>
          <t>의하여</t>
        </r>
        <r>
          <rPr>
            <b/>
            <sz val="9"/>
            <color indexed="81"/>
            <rFont val="Tahoma"/>
            <family val="2"/>
          </rPr>
          <t xml:space="preserve"> </t>
        </r>
        <r>
          <rPr>
            <b/>
            <sz val="9"/>
            <color indexed="81"/>
            <rFont val="돋움"/>
            <family val="3"/>
            <charset val="129"/>
          </rPr>
          <t>계산하는</t>
        </r>
        <r>
          <rPr>
            <b/>
            <sz val="9"/>
            <color indexed="81"/>
            <rFont val="Tahoma"/>
            <family val="2"/>
          </rPr>
          <t xml:space="preserve"> </t>
        </r>
        <r>
          <rPr>
            <b/>
            <sz val="9"/>
            <color indexed="81"/>
            <rFont val="돋움"/>
            <family val="3"/>
            <charset val="129"/>
          </rPr>
          <t>것이며</t>
        </r>
        <r>
          <rPr>
            <b/>
            <sz val="9"/>
            <color indexed="81"/>
            <rFont val="Tahoma"/>
            <family val="2"/>
          </rPr>
          <t xml:space="preserve">, </t>
        </r>
        <r>
          <rPr>
            <b/>
            <sz val="9"/>
            <color indexed="81"/>
            <rFont val="돋움"/>
            <family val="3"/>
            <charset val="129"/>
          </rPr>
          <t>이</t>
        </r>
        <r>
          <rPr>
            <b/>
            <sz val="9"/>
            <color indexed="81"/>
            <rFont val="Tahoma"/>
            <family val="2"/>
          </rPr>
          <t xml:space="preserve"> </t>
        </r>
        <r>
          <rPr>
            <b/>
            <sz val="9"/>
            <color indexed="81"/>
            <rFont val="돋움"/>
            <family val="3"/>
            <charset val="129"/>
          </rPr>
          <t>때의</t>
        </r>
        <r>
          <rPr>
            <b/>
            <sz val="9"/>
            <color indexed="81"/>
            <rFont val="Tahoma"/>
            <family val="2"/>
          </rPr>
          <t xml:space="preserve"> </t>
        </r>
        <r>
          <rPr>
            <b/>
            <sz val="9"/>
            <color indexed="81"/>
            <rFont val="돋움"/>
            <family val="3"/>
            <charset val="129"/>
          </rPr>
          <t>총급여액은</t>
        </r>
        <r>
          <rPr>
            <b/>
            <sz val="9"/>
            <color indexed="81"/>
            <rFont val="Tahoma"/>
            <family val="2"/>
          </rPr>
          <t xml:space="preserve"> </t>
        </r>
        <r>
          <rPr>
            <b/>
            <sz val="9"/>
            <color indexed="81"/>
            <rFont val="돋움"/>
            <family val="3"/>
            <charset val="129"/>
          </rPr>
          <t>당해</t>
        </r>
        <r>
          <rPr>
            <b/>
            <sz val="9"/>
            <color indexed="81"/>
            <rFont val="Tahoma"/>
            <family val="2"/>
          </rPr>
          <t xml:space="preserve"> </t>
        </r>
        <r>
          <rPr>
            <b/>
            <sz val="9"/>
            <color indexed="81"/>
            <rFont val="돋움"/>
            <family val="3"/>
            <charset val="129"/>
          </rPr>
          <t>임원에게</t>
        </r>
        <r>
          <rPr>
            <b/>
            <sz val="9"/>
            <color indexed="81"/>
            <rFont val="Tahoma"/>
            <family val="2"/>
          </rPr>
          <t xml:space="preserve"> </t>
        </r>
        <r>
          <rPr>
            <b/>
            <sz val="9"/>
            <color indexed="81"/>
            <rFont val="돋움"/>
            <family val="3"/>
            <charset val="129"/>
          </rPr>
          <t>실제로</t>
        </r>
        <r>
          <rPr>
            <b/>
            <sz val="9"/>
            <color indexed="81"/>
            <rFont val="Tahoma"/>
            <family val="2"/>
          </rPr>
          <t xml:space="preserve"> </t>
        </r>
        <r>
          <rPr>
            <b/>
            <sz val="9"/>
            <color indexed="81"/>
            <rFont val="돋움"/>
            <family val="3"/>
            <charset val="129"/>
          </rPr>
          <t>지급한</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말하는</t>
        </r>
        <r>
          <rPr>
            <b/>
            <sz val="9"/>
            <color indexed="81"/>
            <rFont val="Tahoma"/>
            <family val="2"/>
          </rPr>
          <t xml:space="preserve"> </t>
        </r>
        <r>
          <rPr>
            <b/>
            <sz val="9"/>
            <color indexed="81"/>
            <rFont val="돋움"/>
            <family val="3"/>
            <charset val="129"/>
          </rPr>
          <t>것이며</t>
        </r>
        <r>
          <rPr>
            <b/>
            <sz val="9"/>
            <color indexed="81"/>
            <rFont val="Tahoma"/>
            <family val="2"/>
          </rPr>
          <t xml:space="preserve"> </t>
        </r>
        <r>
          <rPr>
            <b/>
            <sz val="9"/>
            <color indexed="81"/>
            <rFont val="돋움"/>
            <family val="3"/>
            <charset val="129"/>
          </rPr>
          <t>임원에게</t>
        </r>
        <r>
          <rPr>
            <b/>
            <sz val="9"/>
            <color indexed="81"/>
            <rFont val="Tahoma"/>
            <family val="2"/>
          </rPr>
          <t xml:space="preserve"> </t>
        </r>
        <r>
          <rPr>
            <b/>
            <sz val="9"/>
            <color indexed="81"/>
            <rFont val="돋움"/>
            <family val="3"/>
            <charset val="129"/>
          </rPr>
          <t>지급한</t>
        </r>
        <r>
          <rPr>
            <b/>
            <sz val="9"/>
            <color indexed="81"/>
            <rFont val="Tahoma"/>
            <family val="2"/>
          </rPr>
          <t xml:space="preserve"> </t>
        </r>
        <r>
          <rPr>
            <b/>
            <sz val="9"/>
            <color indexed="81"/>
            <rFont val="돋움"/>
            <family val="3"/>
            <charset val="129"/>
          </rPr>
          <t>퇴직금</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한도를</t>
        </r>
        <r>
          <rPr>
            <b/>
            <sz val="9"/>
            <color indexed="81"/>
            <rFont val="Tahoma"/>
            <family val="2"/>
          </rPr>
          <t xml:space="preserve"> </t>
        </r>
        <r>
          <rPr>
            <b/>
            <sz val="9"/>
            <color indexed="81"/>
            <rFont val="돋움"/>
            <family val="3"/>
            <charset val="129"/>
          </rPr>
          <t>초과함으로써</t>
        </r>
        <r>
          <rPr>
            <b/>
            <sz val="9"/>
            <color indexed="81"/>
            <rFont val="Tahoma"/>
            <family val="2"/>
          </rPr>
          <t xml:space="preserve"> </t>
        </r>
        <r>
          <rPr>
            <b/>
            <sz val="9"/>
            <color indexed="81"/>
            <rFont val="돋움"/>
            <family val="3"/>
            <charset val="129"/>
          </rPr>
          <t>익금에</t>
        </r>
        <r>
          <rPr>
            <b/>
            <sz val="9"/>
            <color indexed="81"/>
            <rFont val="Tahoma"/>
            <family val="2"/>
          </rPr>
          <t xml:space="preserve"> </t>
        </r>
        <r>
          <rPr>
            <b/>
            <sz val="9"/>
            <color indexed="81"/>
            <rFont val="돋움"/>
            <family val="3"/>
            <charset val="129"/>
          </rPr>
          <t>산입한</t>
        </r>
        <r>
          <rPr>
            <b/>
            <sz val="9"/>
            <color indexed="81"/>
            <rFont val="Tahoma"/>
            <family val="2"/>
          </rPr>
          <t xml:space="preserve"> </t>
        </r>
        <r>
          <rPr>
            <b/>
            <sz val="9"/>
            <color indexed="81"/>
            <rFont val="돋움"/>
            <family val="3"/>
            <charset val="129"/>
          </rPr>
          <t>금액은</t>
        </r>
        <r>
          <rPr>
            <b/>
            <sz val="9"/>
            <color indexed="81"/>
            <rFont val="Tahoma"/>
            <family val="2"/>
          </rPr>
          <t xml:space="preserve"> </t>
        </r>
        <r>
          <rPr>
            <b/>
            <sz val="9"/>
            <color indexed="81"/>
            <rFont val="돋움"/>
            <family val="3"/>
            <charset val="129"/>
          </rPr>
          <t>이를</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임원에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상여로</t>
        </r>
        <r>
          <rPr>
            <b/>
            <sz val="9"/>
            <color indexed="81"/>
            <rFont val="Tahoma"/>
            <family val="2"/>
          </rPr>
          <t xml:space="preserve"> </t>
        </r>
        <r>
          <rPr>
            <b/>
            <sz val="9"/>
            <color indexed="81"/>
            <rFont val="돋움"/>
            <family val="3"/>
            <charset val="129"/>
          </rPr>
          <t>처분하는</t>
        </r>
        <r>
          <rPr>
            <b/>
            <sz val="9"/>
            <color indexed="81"/>
            <rFont val="Tahoma"/>
            <family val="2"/>
          </rPr>
          <t xml:space="preserve"> </t>
        </r>
        <r>
          <rPr>
            <b/>
            <sz val="9"/>
            <color indexed="81"/>
            <rFont val="돋움"/>
            <family val="3"/>
            <charset val="129"/>
          </rPr>
          <t>것임</t>
        </r>
        <r>
          <rPr>
            <b/>
            <sz val="9"/>
            <color indexed="81"/>
            <rFont val="Tahoma"/>
            <family val="2"/>
          </rPr>
          <t xml:space="preserve">. </t>
        </r>
      </text>
    </comment>
    <comment ref="A35" authorId="1" shapeId="0" xr:uid="{6985D7C6-6A82-4C99-9F67-1FDB540CFE17}">
      <text>
        <r>
          <rPr>
            <b/>
            <sz val="9"/>
            <color indexed="81"/>
            <rFont val="돋움"/>
            <family val="3"/>
            <charset val="129"/>
          </rPr>
          <t>4. 비과세 소득 
(1) 실비변상적 성질의 급여
근로소득자가 회사의 업무를 수행하는 과정에서 발생하는 실제경비를 회사가 변상해주는 성격이므로 과세하지 않는 것이다. 다음은 비과세되는 실비변상적 성질의 급여이다. 
①법령</t>
        </r>
        <r>
          <rPr>
            <b/>
            <sz val="9"/>
            <color indexed="81"/>
            <rFont val="MingLiU"/>
            <family val="3"/>
            <charset val="136"/>
          </rPr>
          <t>‧</t>
        </r>
        <r>
          <rPr>
            <b/>
            <sz val="9"/>
            <color indexed="81"/>
            <rFont val="돋움"/>
            <family val="3"/>
            <charset val="129"/>
          </rPr>
          <t>조례에 의한 위원회 등의 보수를 받지 아니하는 위원(학술원 및 예술원의 회원 포함)이 받는 수당
②선원법에 의하여 받는 식료
　※ 승선중인 선원이 선원법에 의하여 제공받는 식료품은 비과세 되지만, 식료품비 등 명목으로 일정액의 현금을 지급받는 경우에는 과세대상 근로소득에 해당하는 것임(서면1팀-1064, 2005.09.07) ③ 일직</t>
        </r>
        <r>
          <rPr>
            <b/>
            <sz val="9"/>
            <color indexed="81"/>
            <rFont val="MingLiU"/>
            <family val="3"/>
            <charset val="136"/>
          </rPr>
          <t>‧</t>
        </r>
        <r>
          <rPr>
            <b/>
            <sz val="9"/>
            <color indexed="81"/>
            <rFont val="돋움"/>
            <family val="3"/>
            <charset val="129"/>
          </rPr>
          <t xml:space="preserve">숙직료 또는 여비로서 실비변상정도의 금액
　※ 회사의 업무수행 중에 실제 소요되는 주차비, 교통비 등을 회사규정에 의한 지급기준으로 지급함에 있어, 근로자에게 증빙 없이 단순히 운행보조비를 지급하는 경우에는 실비변상적인 급여에 해당하지 않는 것임(서면1팀-1391, 2006.10.09)
　※ "해외출장비 지급기준"에 따라 지급 받는 출장비로 출장목적, 출장지, 출장기간 등을 감안하여 실지 소요되는 비용을 충당할 정도의 범위 내에서 지급하는 경우 실비변상적인 성질의 급여에 해당되어 비과세 함(원천세과-602, 2009.07.13.)
　※ 소득세법 기본통칙 12-12…3【해외근무에 따른 귀국휴가여비】
국외에 근무하는 내국인근로자 또는 국내에 근무하는 외국인근로자의 본국휴가에 따른 여비는 다음의 조건과 범위내에서 </t>
        </r>
        <r>
          <rPr>
            <b/>
            <sz val="9"/>
            <color indexed="81"/>
            <rFont val="MS Gothic"/>
            <family val="3"/>
            <charset val="128"/>
          </rPr>
          <t>｢</t>
        </r>
        <r>
          <rPr>
            <b/>
            <sz val="9"/>
            <color indexed="81"/>
            <rFont val="돋움"/>
            <family val="3"/>
            <charset val="129"/>
          </rPr>
          <t>소득세법시행령</t>
        </r>
        <r>
          <rPr>
            <b/>
            <sz val="9"/>
            <color indexed="81"/>
            <rFont val="MS Gothic"/>
            <family val="3"/>
            <charset val="128"/>
          </rPr>
          <t>｣</t>
        </r>
        <r>
          <rPr>
            <b/>
            <sz val="9"/>
            <color indexed="81"/>
            <rFont val="돋움"/>
            <family val="3"/>
            <charset val="129"/>
          </rPr>
          <t xml:space="preserve"> 제12조 제3호에서 규정하는 실비변상적 급여로 본다.
　1. 조 건 
　가. 회사의 사규 또는 고용계약서 등에 본국 이외의 지역에서 1년 이상(1년 이상 근무하기로 규정된 경우를 포함한다) 근무한 근로자에게 귀국여비를 회사가 부담하도록 되어 있을 것 
　나. 해외근무라고 하는 근무환경의 특수성에 따라 직무수행상 필수적이라고 인정되는 휴가일 것 
　2. 실비변상적 급여로 보는 범위 왕복교통비(항공기의 운행관계상 부득이한 사정으로 경유지에서 숙박한 경우 그 숙박료를 포함한다)로서 가장 합리적 또는 경제적이라고 인정되는 범위내의 금액에 한하며, 관광여행이라고 인정되는 부분의 금액은 제외된다.
④ 종업원 소유차량을 종업원이 직접 운전하여 사용자의 업무수행에 이용하고 시내출장 등에 소요된 실제여비를 지급받는 대신에 그 소요경비를 해당 사업체의 규칙 등에 의하여 정하여진 지급기준에 따라 지급받는 금액 중 월 20만원 이내의 금액 
　※ 단지 직원의 출ㆍ퇴근 편의를 위하여 지급하는 교통보조금은 자가운전보조금이 아님. 즉, 근로소득으로 과세대상임(서면1팀-293, 2008.03.06) 
　※ 타인(배우자등)명의로 등록된 차량에 대하여는 자가운전보조금 비과세 규정을 적용할 수 없는 것임(서일46011-10263, 2003.03.06) 
　※ 본인과 배우자 공동명의로 등록된 차량에 대하여는 자가운전보조금 규정을 적용할 수 있으나(재소득-591, 2006.9.20), 부모, 자녀 등 배우자 외의 자와 공동명의인 차량에 대하여는 동 규정을 적용할 수 없음(서면1팀-372, 2008.3.20, 서면1팀-327, 2008.03.13) 
　※ 자가운전보조금 비과세규정을 적용함에 있어 종업원의 범위에는 법인세법 시행령 제43조의 규정에 해당하는 임원도 포함하는 것임 (법인46013-1123, 1996.04.12) 
⑤ 법령</t>
        </r>
        <r>
          <rPr>
            <b/>
            <sz val="9"/>
            <color indexed="81"/>
            <rFont val="MingLiU"/>
            <family val="3"/>
            <charset val="136"/>
          </rPr>
          <t>‧</t>
        </r>
        <r>
          <rPr>
            <b/>
            <sz val="9"/>
            <color indexed="81"/>
            <rFont val="돋움"/>
            <family val="3"/>
            <charset val="129"/>
          </rPr>
          <t>조례에 의하여 제복을 착용하여야 하는 자가 받는 제복</t>
        </r>
        <r>
          <rPr>
            <b/>
            <sz val="9"/>
            <color indexed="81"/>
            <rFont val="MingLiU"/>
            <family val="3"/>
            <charset val="136"/>
          </rPr>
          <t>‧</t>
        </r>
        <r>
          <rPr>
            <b/>
            <sz val="9"/>
            <color indexed="81"/>
            <rFont val="돋움"/>
            <family val="3"/>
            <charset val="129"/>
          </rPr>
          <t>제모 및 제화 
⑥ 병원</t>
        </r>
        <r>
          <rPr>
            <b/>
            <sz val="9"/>
            <color indexed="81"/>
            <rFont val="MingLiU"/>
            <family val="3"/>
            <charset val="136"/>
          </rPr>
          <t>‧</t>
        </r>
        <r>
          <rPr>
            <b/>
            <sz val="9"/>
            <color indexed="81"/>
            <rFont val="돋움"/>
            <family val="3"/>
            <charset val="129"/>
          </rPr>
          <t>실험실</t>
        </r>
        <r>
          <rPr>
            <b/>
            <sz val="9"/>
            <color indexed="81"/>
            <rFont val="MingLiU"/>
            <family val="3"/>
            <charset val="136"/>
          </rPr>
          <t>‧</t>
        </r>
        <r>
          <rPr>
            <b/>
            <sz val="9"/>
            <color indexed="81"/>
            <rFont val="돋움"/>
            <family val="3"/>
            <charset val="129"/>
          </rPr>
          <t>금융기관</t>
        </r>
        <r>
          <rPr>
            <b/>
            <sz val="9"/>
            <color indexed="81"/>
            <rFont val="MingLiU"/>
            <family val="3"/>
            <charset val="136"/>
          </rPr>
          <t>‧</t>
        </r>
        <r>
          <rPr>
            <b/>
            <sz val="9"/>
            <color indexed="81"/>
            <rFont val="돋움"/>
            <family val="3"/>
            <charset val="129"/>
          </rPr>
          <t>공장</t>
        </r>
        <r>
          <rPr>
            <b/>
            <sz val="9"/>
            <color indexed="81"/>
            <rFont val="MingLiU"/>
            <family val="3"/>
            <charset val="136"/>
          </rPr>
          <t>‧</t>
        </r>
        <r>
          <rPr>
            <b/>
            <sz val="9"/>
            <color indexed="81"/>
            <rFont val="돋움"/>
            <family val="3"/>
            <charset val="129"/>
          </rPr>
          <t>광산에서 근무하는 자 또는 특수한 작업이나 역무에 종사하는 자가 받는 작업복이나 그 직장에서만 착용하는 피복 
⑦ 특수분야에 종사하는 군인이 받는 낙하산강하위험수당</t>
        </r>
        <r>
          <rPr>
            <b/>
            <sz val="9"/>
            <color indexed="81"/>
            <rFont val="MingLiU"/>
            <family val="3"/>
            <charset val="136"/>
          </rPr>
          <t>‧</t>
        </r>
        <r>
          <rPr>
            <b/>
            <sz val="9"/>
            <color indexed="81"/>
            <rFont val="돋움"/>
            <family val="3"/>
            <charset val="129"/>
          </rPr>
          <t>수중파괴작업위험수당</t>
        </r>
        <r>
          <rPr>
            <b/>
            <sz val="9"/>
            <color indexed="81"/>
            <rFont val="MingLiU"/>
            <family val="3"/>
            <charset val="136"/>
          </rPr>
          <t>‧</t>
        </r>
        <r>
          <rPr>
            <b/>
            <sz val="9"/>
            <color indexed="81"/>
            <rFont val="돋움"/>
            <family val="3"/>
            <charset val="129"/>
          </rPr>
          <t>잠수부위험수당</t>
        </r>
        <r>
          <rPr>
            <b/>
            <sz val="9"/>
            <color indexed="81"/>
            <rFont val="MingLiU"/>
            <family val="3"/>
            <charset val="136"/>
          </rPr>
          <t>‧</t>
        </r>
        <r>
          <rPr>
            <b/>
            <sz val="9"/>
            <color indexed="81"/>
            <rFont val="돋움"/>
            <family val="3"/>
            <charset val="129"/>
          </rPr>
          <t>고전압위험수당</t>
        </r>
        <r>
          <rPr>
            <b/>
            <sz val="9"/>
            <color indexed="81"/>
            <rFont val="MingLiU"/>
            <family val="3"/>
            <charset val="136"/>
          </rPr>
          <t>‧</t>
        </r>
        <r>
          <rPr>
            <b/>
            <sz val="9"/>
            <color indexed="81"/>
            <rFont val="돋움"/>
            <family val="3"/>
            <charset val="129"/>
          </rPr>
          <t>폭발물위험수당</t>
        </r>
        <r>
          <rPr>
            <b/>
            <sz val="9"/>
            <color indexed="81"/>
            <rFont val="MingLiU"/>
            <family val="3"/>
            <charset val="136"/>
          </rPr>
          <t>‧</t>
        </r>
        <r>
          <rPr>
            <b/>
            <sz val="9"/>
            <color indexed="81"/>
            <rFont val="돋움"/>
            <family val="3"/>
            <charset val="129"/>
          </rPr>
          <t>비행수당</t>
        </r>
        <r>
          <rPr>
            <b/>
            <sz val="9"/>
            <color indexed="81"/>
            <rFont val="MingLiU"/>
            <family val="3"/>
            <charset val="136"/>
          </rPr>
          <t>‧</t>
        </r>
        <r>
          <rPr>
            <b/>
            <sz val="9"/>
            <color indexed="81"/>
            <rFont val="돋움"/>
            <family val="3"/>
            <charset val="129"/>
          </rPr>
          <t>비무장지대근무수당</t>
        </r>
        <r>
          <rPr>
            <b/>
            <sz val="9"/>
            <color indexed="81"/>
            <rFont val="MingLiU"/>
            <family val="3"/>
            <charset val="136"/>
          </rPr>
          <t>‧</t>
        </r>
        <r>
          <rPr>
            <b/>
            <sz val="9"/>
            <color indexed="81"/>
            <rFont val="돋움"/>
            <family val="3"/>
            <charset val="129"/>
          </rPr>
          <t>전방초소근무수당</t>
        </r>
        <r>
          <rPr>
            <b/>
            <sz val="9"/>
            <color indexed="81"/>
            <rFont val="MingLiU"/>
            <family val="3"/>
            <charset val="136"/>
          </rPr>
          <t>‧</t>
        </r>
        <r>
          <rPr>
            <b/>
            <sz val="9"/>
            <color indexed="81"/>
            <rFont val="돋움"/>
            <family val="3"/>
            <charset val="129"/>
          </rPr>
          <t>함정근무수당 및 수륙양용궤도차량승무수당 
⑧선원법에 의한 선원(연 240만원 이내의 초과근로수당에 대한 비과세규정을 적용받는 자는 제외)이 받는 월 20만원 이내의 승선 수당. 경찰공무원이 받는 함정근무수당</t>
        </r>
        <r>
          <rPr>
            <b/>
            <sz val="9"/>
            <color indexed="81"/>
            <rFont val="MingLiU"/>
            <family val="3"/>
            <charset val="136"/>
          </rPr>
          <t>‧</t>
        </r>
        <r>
          <rPr>
            <b/>
            <sz val="9"/>
            <color indexed="81"/>
            <rFont val="돋움"/>
            <family val="3"/>
            <charset val="129"/>
          </rPr>
          <t>항공수당 및 소방공무원이 받는 함정근무수당․항공수당․화재진화수당 
⑨ 광산근로자가 지급받는 입갱수당 또는 발파수당 
⑩ 다음에 해당하는 학교의 교원이나 연구활동에 직접 종사하는 자 등이 받는 연구보조비 또는 연구활동비 중 월 20만원 이내의 금액 
　㉠ 유아교육법, 초ㆍ중등교육법 및 고등교육법에 따른 학교 및 이에 준하는 학교(특별법에 따른 교육기관을 포함)의 교원
　㉡ 특정연구기관육성법의 적용을 받는 연구기관, 정부출연연구기관, 지방자치단체출연연구원에서 연구활동에 직접 종사하는 자(대학교원에 준하는 자격을 가진 자에 한함) 및 기타 직접적으로 연구활동을 지원하는 자 
　㉢ 중소기업 또는 벤처기업의 연구개발전담부서와 기업부설연구소에서 연구활동에 직접 종사하는 자(연구전담요원) 
　※ 초․중등교육법에 따른 교육기관이 학생들로부터 받은 방과후학교 수업료를 교원에게 수업시간당 일정금액으로 지급하는 금액은 연구보조비 비과세 대상에 해당하지 아니하는 것임(재정경제부 소득세제과-484, 2007.08.31.)
⑪방송·뉴스통신·신문(일간신문·인터넷신문) 등의 기자가 취재활동과 관련하여 받는 취재수당 중 월 20만원 이내의 금액. 이 경우 취재수당을 급여에 포함하여 받는 경우에는 월 20만원에 상당하는 금액을 취재수당으로 본다.
⑫ 일정한 벽지에 근무함으로 인하여 받는 월 20만원 이내의 벽지수당
　※ 비과세되는 벽지수당은 내규로 정한 지급규정이 있어야 하며 동 수당이 본점(주된 사업소 소재지, 또는 기타 당해 벽지수당지급 대상지역이 아닌 곳)에서 근무하는 자의 동일 직급 일반급여에 추가하여 지급하는 것일 경우에 한하여 동법에 규정하는 벽지수당으로 보는 것임(서일46011-11610, 2003.11.12) 
　※ 영종도에 근무함으로 인하여 급여에 추가하여 지급받은 벽지수당은 비과세(서일46011-11759, 2002.12.27)되나, 종업원이 벽지수당 대신 지급받는 출퇴근보조비는 근로소득에 포함되는 것임(서이46013-10719, 2001.12.11.) 
　※ 벽지</t>
        </r>
        <r>
          <rPr>
            <b/>
            <sz val="9"/>
            <color indexed="81"/>
            <rFont val="MS Gothic"/>
            <family val="3"/>
            <charset val="128"/>
          </rPr>
          <t>｣</t>
        </r>
        <r>
          <rPr>
            <b/>
            <sz val="9"/>
            <color indexed="81"/>
            <rFont val="돋움"/>
            <family val="3"/>
            <charset val="129"/>
          </rPr>
          <t>의 범위(소득세법 시행규칙 제7조) 
　-</t>
        </r>
        <r>
          <rPr>
            <b/>
            <sz val="9"/>
            <color indexed="81"/>
            <rFont val="MS Gothic"/>
            <family val="3"/>
            <charset val="128"/>
          </rPr>
          <t>｢</t>
        </r>
        <r>
          <rPr>
            <b/>
            <sz val="9"/>
            <color indexed="81"/>
            <rFont val="돋움"/>
            <family val="3"/>
            <charset val="129"/>
          </rPr>
          <t>공무원 특수지근무수당 지급대상지역 및 기관과 그 등급별 구분에 관한 규칙</t>
        </r>
        <r>
          <rPr>
            <b/>
            <sz val="9"/>
            <color indexed="81"/>
            <rFont val="MS Gothic"/>
            <family val="3"/>
            <charset val="128"/>
          </rPr>
          <t>｣</t>
        </r>
        <r>
          <rPr>
            <b/>
            <sz val="9"/>
            <color indexed="81"/>
            <rFont val="돋움"/>
            <family val="3"/>
            <charset val="129"/>
          </rPr>
          <t xml:space="preserve"> 별표 1의 지역 
　-</t>
        </r>
        <r>
          <rPr>
            <b/>
            <sz val="9"/>
            <color indexed="81"/>
            <rFont val="MS Gothic"/>
            <family val="3"/>
            <charset val="128"/>
          </rPr>
          <t>｢</t>
        </r>
        <r>
          <rPr>
            <b/>
            <sz val="9"/>
            <color indexed="81"/>
            <rFont val="돋움"/>
            <family val="3"/>
            <charset val="129"/>
          </rPr>
          <t>지방공무원 특수지 근무수당 지급대상지역 및 기관과 그 등급별 구분에 관한 규칙</t>
        </r>
        <r>
          <rPr>
            <b/>
            <sz val="9"/>
            <color indexed="81"/>
            <rFont val="MS Gothic"/>
            <family val="3"/>
            <charset val="128"/>
          </rPr>
          <t>｣</t>
        </r>
        <r>
          <rPr>
            <b/>
            <sz val="9"/>
            <color indexed="81"/>
            <rFont val="돋움"/>
            <family val="3"/>
            <charset val="129"/>
          </rPr>
          <t xml:space="preserve"> 별표 1의 지역 
　-</t>
        </r>
        <r>
          <rPr>
            <b/>
            <sz val="9"/>
            <color indexed="81"/>
            <rFont val="MS Gothic"/>
            <family val="3"/>
            <charset val="128"/>
          </rPr>
          <t>｢</t>
        </r>
        <r>
          <rPr>
            <b/>
            <sz val="9"/>
            <color indexed="81"/>
            <rFont val="돋움"/>
            <family val="3"/>
            <charset val="129"/>
          </rPr>
          <t>도서․벽지 교육진흥법 시행규칙</t>
        </r>
        <r>
          <rPr>
            <b/>
            <sz val="9"/>
            <color indexed="81"/>
            <rFont val="MS Gothic"/>
            <family val="3"/>
            <charset val="128"/>
          </rPr>
          <t>｣</t>
        </r>
        <r>
          <rPr>
            <b/>
            <sz val="9"/>
            <color indexed="81"/>
            <rFont val="돋움"/>
            <family val="3"/>
            <charset val="129"/>
          </rPr>
          <t xml:space="preserve"> 별표의 지역 
　-</t>
        </r>
        <r>
          <rPr>
            <b/>
            <sz val="9"/>
            <color indexed="81"/>
            <rFont val="MS Gothic"/>
            <family val="3"/>
            <charset val="128"/>
          </rPr>
          <t>｢</t>
        </r>
        <r>
          <rPr>
            <b/>
            <sz val="9"/>
            <color indexed="81"/>
            <rFont val="돋움"/>
            <family val="3"/>
            <charset val="129"/>
          </rPr>
          <t>광업법</t>
        </r>
        <r>
          <rPr>
            <b/>
            <sz val="9"/>
            <color indexed="81"/>
            <rFont val="MS Gothic"/>
            <family val="3"/>
            <charset val="128"/>
          </rPr>
          <t>｣</t>
        </r>
        <r>
          <rPr>
            <b/>
            <sz val="9"/>
            <color indexed="81"/>
            <rFont val="돋움"/>
            <family val="3"/>
            <charset val="129"/>
          </rPr>
          <t>에 의하여 광업권을 지정받아 광구로 등록된 지역 
　-</t>
        </r>
        <r>
          <rPr>
            <b/>
            <sz val="9"/>
            <color indexed="81"/>
            <rFont val="MS Gothic"/>
            <family val="3"/>
            <charset val="128"/>
          </rPr>
          <t>｢</t>
        </r>
        <r>
          <rPr>
            <b/>
            <sz val="9"/>
            <color indexed="81"/>
            <rFont val="돋움"/>
            <family val="3"/>
            <charset val="129"/>
          </rPr>
          <t>소득세법 시행규칙</t>
        </r>
        <r>
          <rPr>
            <b/>
            <sz val="9"/>
            <color indexed="81"/>
            <rFont val="MS Gothic"/>
            <family val="3"/>
            <charset val="128"/>
          </rPr>
          <t>｣</t>
        </r>
        <r>
          <rPr>
            <b/>
            <sz val="9"/>
            <color indexed="81"/>
            <rFont val="돋움"/>
            <family val="3"/>
            <charset val="129"/>
          </rPr>
          <t xml:space="preserve"> 별표 1의 의료취약지역(의료법 제2조에 규정하는 의료인*의 경우로 한정) 
　＊의료인：보건복지부장관의 면허를 받은 의사․치과의사․한의사․조산사․간호사 
⑬ 천재지변이나 그 밖의 재해로 인하여 받는 급여 
⑭ </t>
        </r>
        <r>
          <rPr>
            <b/>
            <sz val="9"/>
            <color indexed="81"/>
            <rFont val="MS Gothic"/>
            <family val="3"/>
            <charset val="128"/>
          </rPr>
          <t>｢</t>
        </r>
        <r>
          <rPr>
            <b/>
            <sz val="9"/>
            <color indexed="81"/>
            <rFont val="돋움"/>
            <family val="3"/>
            <charset val="129"/>
          </rPr>
          <t>수도권정비계획법</t>
        </r>
        <r>
          <rPr>
            <b/>
            <sz val="9"/>
            <color indexed="81"/>
            <rFont val="MS Gothic"/>
            <family val="3"/>
            <charset val="128"/>
          </rPr>
          <t>｣</t>
        </r>
        <r>
          <rPr>
            <b/>
            <sz val="9"/>
            <color indexed="81"/>
            <rFont val="돋움"/>
            <family val="3"/>
            <charset val="129"/>
          </rPr>
          <t xml:space="preserve"> 제2조 제1호에 따른 수도권 외의 지역으로 이전하는 </t>
        </r>
        <r>
          <rPr>
            <b/>
            <sz val="9"/>
            <color indexed="81"/>
            <rFont val="MS Gothic"/>
            <family val="3"/>
            <charset val="128"/>
          </rPr>
          <t>｢</t>
        </r>
        <r>
          <rPr>
            <b/>
            <sz val="9"/>
            <color indexed="81"/>
            <rFont val="돋움"/>
            <family val="3"/>
            <charset val="129"/>
          </rPr>
          <t>국가균형발전 특별법</t>
        </r>
        <r>
          <rPr>
            <b/>
            <sz val="9"/>
            <color indexed="81"/>
            <rFont val="MS Gothic"/>
            <family val="3"/>
            <charset val="128"/>
          </rPr>
          <t>｣</t>
        </r>
        <r>
          <rPr>
            <b/>
            <sz val="9"/>
            <color indexed="81"/>
            <rFont val="돋움"/>
            <family val="3"/>
            <charset val="129"/>
          </rPr>
          <t xml:space="preserve"> 제2조 제10호에 따른 공공기관의 소속 공무원이나 직원에게 한시적으로 지급하는 월 20만원 이내의 이전지원금 </t>
        </r>
      </text>
    </comment>
    <comment ref="C35" authorId="1" shapeId="0" xr:uid="{FBBBE982-A74C-41C0-9A58-4891A8FF73FF}">
      <text>
        <r>
          <rPr>
            <b/>
            <sz val="9"/>
            <color indexed="81"/>
            <rFont val="돋움"/>
            <family val="3"/>
            <charset val="129"/>
          </rPr>
          <t>국외에</t>
        </r>
        <r>
          <rPr>
            <b/>
            <sz val="9"/>
            <color indexed="81"/>
            <rFont val="Tahoma"/>
            <family val="2"/>
          </rPr>
          <t xml:space="preserve"> </t>
        </r>
        <r>
          <rPr>
            <b/>
            <sz val="9"/>
            <color indexed="81"/>
            <rFont val="돋움"/>
            <family val="3"/>
            <charset val="129"/>
          </rPr>
          <t>주재하며</t>
        </r>
        <r>
          <rPr>
            <b/>
            <sz val="9"/>
            <color indexed="81"/>
            <rFont val="Tahoma"/>
            <family val="2"/>
          </rPr>
          <t xml:space="preserve"> </t>
        </r>
        <r>
          <rPr>
            <b/>
            <sz val="9"/>
            <color indexed="81"/>
            <rFont val="돋움"/>
            <family val="3"/>
            <charset val="129"/>
          </rPr>
          <t>근로를</t>
        </r>
        <r>
          <rPr>
            <b/>
            <sz val="9"/>
            <color indexed="81"/>
            <rFont val="Tahoma"/>
            <family val="2"/>
          </rPr>
          <t xml:space="preserve"> </t>
        </r>
        <r>
          <rPr>
            <b/>
            <sz val="9"/>
            <color indexed="81"/>
            <rFont val="돋움"/>
            <family val="3"/>
            <charset val="129"/>
          </rPr>
          <t>제공하고</t>
        </r>
        <r>
          <rPr>
            <b/>
            <sz val="9"/>
            <color indexed="81"/>
            <rFont val="Tahoma"/>
            <family val="2"/>
          </rPr>
          <t xml:space="preserve"> </t>
        </r>
        <r>
          <rPr>
            <b/>
            <sz val="9"/>
            <color indexed="81"/>
            <rFont val="돋움"/>
            <family val="3"/>
            <charset val="129"/>
          </rPr>
          <t>받는</t>
        </r>
        <r>
          <rPr>
            <b/>
            <sz val="9"/>
            <color indexed="81"/>
            <rFont val="Tahoma"/>
            <family val="2"/>
          </rPr>
          <t xml:space="preserve"> </t>
        </r>
        <r>
          <rPr>
            <b/>
            <sz val="9"/>
            <color indexed="81"/>
            <rFont val="돋움"/>
            <family val="3"/>
            <charset val="129"/>
          </rPr>
          <t xml:space="preserve">보수
</t>
        </r>
        <r>
          <rPr>
            <b/>
            <sz val="9"/>
            <color indexed="81"/>
            <rFont val="Tahoma"/>
            <family val="2"/>
          </rPr>
          <t>[</t>
        </r>
        <r>
          <rPr>
            <b/>
            <sz val="9"/>
            <color indexed="81"/>
            <rFont val="돋움"/>
            <family val="3"/>
            <charset val="129"/>
          </rPr>
          <t>한도：월</t>
        </r>
        <r>
          <rPr>
            <b/>
            <sz val="9"/>
            <color indexed="81"/>
            <rFont val="Tahoma"/>
            <family val="2"/>
          </rPr>
          <t xml:space="preserve"> 100</t>
        </r>
        <r>
          <rPr>
            <b/>
            <sz val="9"/>
            <color indexed="81"/>
            <rFont val="돋움"/>
            <family val="3"/>
            <charset val="129"/>
          </rPr>
          <t>만원</t>
        </r>
        <r>
          <rPr>
            <b/>
            <sz val="9"/>
            <color indexed="81"/>
            <rFont val="Tahoma"/>
            <family val="2"/>
          </rPr>
          <t>(</t>
        </r>
        <r>
          <rPr>
            <b/>
            <sz val="9"/>
            <color indexed="81"/>
            <rFont val="돋움"/>
            <family val="3"/>
            <charset val="129"/>
          </rPr>
          <t>외항</t>
        </r>
        <r>
          <rPr>
            <b/>
            <sz val="9"/>
            <color indexed="81"/>
            <rFont val="Tahoma"/>
            <family val="2"/>
          </rPr>
          <t xml:space="preserve"> </t>
        </r>
        <r>
          <rPr>
            <b/>
            <sz val="9"/>
            <color indexed="81"/>
            <rFont val="돋움"/>
            <family val="3"/>
            <charset val="129"/>
          </rPr>
          <t>선박ㆍ국외</t>
        </r>
        <r>
          <rPr>
            <b/>
            <sz val="9"/>
            <color indexed="81"/>
            <rFont val="Tahoma"/>
            <family val="2"/>
          </rPr>
          <t xml:space="preserve"> </t>
        </r>
        <r>
          <rPr>
            <b/>
            <sz val="9"/>
            <color indexed="81"/>
            <rFont val="돋움"/>
            <family val="3"/>
            <charset val="129"/>
          </rPr>
          <t>건설현장</t>
        </r>
        <r>
          <rPr>
            <b/>
            <sz val="9"/>
            <color indexed="81"/>
            <rFont val="Tahoma"/>
            <family val="2"/>
          </rPr>
          <t xml:space="preserve"> </t>
        </r>
        <r>
          <rPr>
            <b/>
            <sz val="9"/>
            <color indexed="81"/>
            <rFont val="돋움"/>
            <family val="3"/>
            <charset val="129"/>
          </rPr>
          <t>월</t>
        </r>
        <r>
          <rPr>
            <b/>
            <sz val="9"/>
            <color indexed="81"/>
            <rFont val="Tahoma"/>
            <family val="2"/>
          </rPr>
          <t xml:space="preserve"> 300</t>
        </r>
        <r>
          <rPr>
            <b/>
            <sz val="9"/>
            <color indexed="81"/>
            <rFont val="돋움"/>
            <family val="3"/>
            <charset val="129"/>
          </rPr>
          <t>만원</t>
        </r>
        <r>
          <rPr>
            <b/>
            <sz val="9"/>
            <color indexed="81"/>
            <rFont val="Tahoma"/>
            <family val="2"/>
          </rPr>
          <t xml:space="preserve">)] </t>
        </r>
      </text>
    </comment>
    <comment ref="I36" authorId="0" shapeId="0" xr:uid="{B0C82D59-1542-4AA5-9CEC-58915EBE885D}">
      <text>
        <r>
          <rPr>
            <b/>
            <sz val="9"/>
            <color indexed="81"/>
            <rFont val="Tahoma"/>
            <family val="2"/>
          </rPr>
          <t xml:space="preserve">M02 </t>
        </r>
        <r>
          <rPr>
            <b/>
            <sz val="9"/>
            <color indexed="81"/>
            <rFont val="돋움"/>
            <family val="3"/>
            <charset val="129"/>
          </rPr>
          <t>국외근로</t>
        </r>
        <r>
          <rPr>
            <b/>
            <sz val="9"/>
            <color indexed="81"/>
            <rFont val="Tahoma"/>
            <family val="2"/>
          </rPr>
          <t>(</t>
        </r>
        <r>
          <rPr>
            <b/>
            <sz val="9"/>
            <color indexed="81"/>
            <rFont val="돋움"/>
            <family val="3"/>
            <charset val="129"/>
          </rPr>
          <t>원양</t>
        </r>
        <r>
          <rPr>
            <b/>
            <sz val="9"/>
            <color indexed="81"/>
            <rFont val="Tahoma"/>
            <family val="2"/>
          </rPr>
          <t>,</t>
        </r>
        <r>
          <rPr>
            <b/>
            <sz val="9"/>
            <color indexed="81"/>
            <rFont val="돋움"/>
            <family val="3"/>
            <charset val="129"/>
          </rPr>
          <t>해외건설</t>
        </r>
        <r>
          <rPr>
            <b/>
            <sz val="9"/>
            <color indexed="81"/>
            <rFont val="Tahoma"/>
            <family val="2"/>
          </rPr>
          <t>) : 200</t>
        </r>
        <r>
          <rPr>
            <b/>
            <sz val="9"/>
            <color indexed="81"/>
            <rFont val="돋움"/>
            <family val="3"/>
            <charset val="129"/>
          </rPr>
          <t>만원</t>
        </r>
        <r>
          <rPr>
            <b/>
            <sz val="9"/>
            <color indexed="81"/>
            <rFont val="Tahoma"/>
            <family val="2"/>
          </rPr>
          <t xml:space="preserve"> -&gt;300</t>
        </r>
        <r>
          <rPr>
            <b/>
            <sz val="9"/>
            <color indexed="81"/>
            <rFont val="돋움"/>
            <family val="3"/>
            <charset val="129"/>
          </rPr>
          <t>만원으로</t>
        </r>
        <r>
          <rPr>
            <b/>
            <sz val="9"/>
            <color indexed="81"/>
            <rFont val="Tahoma"/>
            <family val="2"/>
          </rPr>
          <t xml:space="preserve"> </t>
        </r>
        <r>
          <rPr>
            <b/>
            <sz val="9"/>
            <color indexed="81"/>
            <rFont val="돋움"/>
            <family val="3"/>
            <charset val="129"/>
          </rPr>
          <t>개정됨</t>
        </r>
      </text>
    </comment>
    <comment ref="I37" authorId="0" shapeId="0" xr:uid="{4EBF89F9-A475-4F96-AC0D-9DEF4BCD1060}">
      <text>
        <r>
          <rPr>
            <b/>
            <sz val="9"/>
            <color indexed="81"/>
            <rFont val="돋움"/>
            <family val="3"/>
            <charset val="129"/>
          </rPr>
          <t>국외에</t>
        </r>
        <r>
          <rPr>
            <b/>
            <sz val="9"/>
            <color indexed="81"/>
            <rFont val="Tahoma"/>
            <family val="2"/>
          </rPr>
          <t xml:space="preserve"> </t>
        </r>
        <r>
          <rPr>
            <b/>
            <sz val="9"/>
            <color indexed="81"/>
            <rFont val="돋움"/>
            <family val="3"/>
            <charset val="129"/>
          </rPr>
          <t>주재하며</t>
        </r>
        <r>
          <rPr>
            <b/>
            <sz val="9"/>
            <color indexed="81"/>
            <rFont val="Tahoma"/>
            <family val="2"/>
          </rPr>
          <t xml:space="preserve"> </t>
        </r>
        <r>
          <rPr>
            <b/>
            <sz val="9"/>
            <color indexed="81"/>
            <rFont val="돋움"/>
            <family val="3"/>
            <charset val="129"/>
          </rPr>
          <t>근로를</t>
        </r>
        <r>
          <rPr>
            <b/>
            <sz val="9"/>
            <color indexed="81"/>
            <rFont val="Tahoma"/>
            <family val="2"/>
          </rPr>
          <t xml:space="preserve"> </t>
        </r>
        <r>
          <rPr>
            <b/>
            <sz val="9"/>
            <color indexed="81"/>
            <rFont val="돋움"/>
            <family val="3"/>
            <charset val="129"/>
          </rPr>
          <t>제공하고</t>
        </r>
        <r>
          <rPr>
            <b/>
            <sz val="9"/>
            <color indexed="81"/>
            <rFont val="Tahoma"/>
            <family val="2"/>
          </rPr>
          <t xml:space="preserve"> </t>
        </r>
        <r>
          <rPr>
            <b/>
            <sz val="9"/>
            <color indexed="81"/>
            <rFont val="돋움"/>
            <family val="3"/>
            <charset val="129"/>
          </rPr>
          <t>받는</t>
        </r>
        <r>
          <rPr>
            <b/>
            <sz val="9"/>
            <color indexed="81"/>
            <rFont val="Tahoma"/>
            <family val="2"/>
          </rPr>
          <t xml:space="preserve"> </t>
        </r>
        <r>
          <rPr>
            <b/>
            <sz val="9"/>
            <color indexed="81"/>
            <rFont val="돋움"/>
            <family val="3"/>
            <charset val="129"/>
          </rPr>
          <t xml:space="preserve">보수
</t>
        </r>
        <r>
          <rPr>
            <b/>
            <sz val="9"/>
            <color indexed="81"/>
            <rFont val="Tahoma"/>
            <family val="2"/>
          </rPr>
          <t>[</t>
        </r>
        <r>
          <rPr>
            <b/>
            <sz val="9"/>
            <color indexed="81"/>
            <rFont val="돋움"/>
            <family val="3"/>
            <charset val="129"/>
          </rPr>
          <t>한도：월</t>
        </r>
        <r>
          <rPr>
            <b/>
            <sz val="9"/>
            <color indexed="81"/>
            <rFont val="Tahoma"/>
            <family val="2"/>
          </rPr>
          <t xml:space="preserve"> 100</t>
        </r>
        <r>
          <rPr>
            <b/>
            <sz val="9"/>
            <color indexed="81"/>
            <rFont val="돋움"/>
            <family val="3"/>
            <charset val="129"/>
          </rPr>
          <t>만원</t>
        </r>
        <r>
          <rPr>
            <b/>
            <sz val="9"/>
            <color indexed="81"/>
            <rFont val="Tahoma"/>
            <family val="2"/>
          </rPr>
          <t>(</t>
        </r>
        <r>
          <rPr>
            <b/>
            <sz val="9"/>
            <color indexed="81"/>
            <rFont val="돋움"/>
            <family val="3"/>
            <charset val="129"/>
          </rPr>
          <t>외항</t>
        </r>
        <r>
          <rPr>
            <b/>
            <sz val="9"/>
            <color indexed="81"/>
            <rFont val="Tahoma"/>
            <family val="2"/>
          </rPr>
          <t xml:space="preserve"> </t>
        </r>
        <r>
          <rPr>
            <b/>
            <sz val="9"/>
            <color indexed="81"/>
            <rFont val="돋움"/>
            <family val="3"/>
            <charset val="129"/>
          </rPr>
          <t>선박</t>
        </r>
        <r>
          <rPr>
            <b/>
            <sz val="9"/>
            <color indexed="81"/>
            <rFont val="Tahoma"/>
            <family val="2"/>
          </rPr>
          <t xml:space="preserve"> </t>
        </r>
        <r>
          <rPr>
            <b/>
            <sz val="9"/>
            <color indexed="81"/>
            <rFont val="돋움"/>
            <family val="3"/>
            <charset val="129"/>
          </rPr>
          <t>월</t>
        </r>
        <r>
          <rPr>
            <b/>
            <sz val="9"/>
            <color indexed="81"/>
            <rFont val="Tahoma"/>
            <family val="2"/>
          </rPr>
          <t xml:space="preserve"> 200</t>
        </r>
        <r>
          <rPr>
            <b/>
            <sz val="9"/>
            <color indexed="81"/>
            <rFont val="돋움"/>
            <family val="3"/>
            <charset val="129"/>
          </rPr>
          <t>만원</t>
        </r>
        <r>
          <rPr>
            <b/>
            <sz val="9"/>
            <color indexed="81"/>
            <rFont val="Tahoma"/>
            <family val="2"/>
          </rPr>
          <t xml:space="preserve">, </t>
        </r>
        <r>
          <rPr>
            <b/>
            <sz val="9"/>
            <color indexed="81"/>
            <rFont val="돋움"/>
            <family val="3"/>
            <charset val="129"/>
          </rPr>
          <t>국외</t>
        </r>
        <r>
          <rPr>
            <b/>
            <sz val="9"/>
            <color indexed="81"/>
            <rFont val="Tahoma"/>
            <family val="2"/>
          </rPr>
          <t xml:space="preserve"> </t>
        </r>
        <r>
          <rPr>
            <b/>
            <sz val="9"/>
            <color indexed="81"/>
            <rFont val="돋움"/>
            <family val="3"/>
            <charset val="129"/>
          </rPr>
          <t>건설현장</t>
        </r>
        <r>
          <rPr>
            <b/>
            <sz val="9"/>
            <color indexed="81"/>
            <rFont val="Tahoma"/>
            <family val="2"/>
          </rPr>
          <t xml:space="preserve"> </t>
        </r>
        <r>
          <rPr>
            <b/>
            <sz val="9"/>
            <color indexed="81"/>
            <rFont val="돋움"/>
            <family val="3"/>
            <charset val="129"/>
          </rPr>
          <t>월</t>
        </r>
        <r>
          <rPr>
            <b/>
            <sz val="9"/>
            <color indexed="81"/>
            <rFont val="Tahoma"/>
            <family val="2"/>
          </rPr>
          <t xml:space="preserve"> 300</t>
        </r>
        <r>
          <rPr>
            <b/>
            <sz val="9"/>
            <color indexed="81"/>
            <rFont val="돋움"/>
            <family val="3"/>
            <charset val="129"/>
          </rPr>
          <t>만원</t>
        </r>
        <r>
          <rPr>
            <b/>
            <sz val="9"/>
            <color indexed="81"/>
            <rFont val="Tahoma"/>
            <family val="2"/>
          </rPr>
          <t xml:space="preserve">)]
</t>
        </r>
      </text>
    </comment>
    <comment ref="C38" authorId="1" shapeId="0" xr:uid="{9640508B-0B76-4B07-962D-4C846FDEC3B4}">
      <text>
        <r>
          <rPr>
            <b/>
            <sz val="9"/>
            <color indexed="81"/>
            <rFont val="돋움"/>
            <family val="3"/>
            <charset val="129"/>
          </rPr>
          <t>소법§</t>
        </r>
        <r>
          <rPr>
            <b/>
            <sz val="9"/>
            <color indexed="81"/>
            <rFont val="Tahoma"/>
            <family val="2"/>
          </rPr>
          <t xml:space="preserve"> 12 3 </t>
        </r>
        <r>
          <rPr>
            <b/>
            <sz val="9"/>
            <color indexed="81"/>
            <rFont val="돋움"/>
            <family val="3"/>
            <charset val="129"/>
          </rPr>
          <t>더
생산직</t>
        </r>
        <r>
          <rPr>
            <b/>
            <sz val="9"/>
            <color indexed="81"/>
            <rFont val="Tahoma"/>
            <family val="2"/>
          </rPr>
          <t xml:space="preserve"> </t>
        </r>
        <r>
          <rPr>
            <b/>
            <sz val="9"/>
            <color indexed="81"/>
            <rFont val="돋움"/>
            <family val="3"/>
            <charset val="129"/>
          </rPr>
          <t>등에</t>
        </r>
        <r>
          <rPr>
            <b/>
            <sz val="9"/>
            <color indexed="81"/>
            <rFont val="Tahoma"/>
            <family val="2"/>
          </rPr>
          <t xml:space="preserve"> </t>
        </r>
        <r>
          <rPr>
            <b/>
            <sz val="9"/>
            <color indexed="81"/>
            <rFont val="돋움"/>
            <family val="3"/>
            <charset val="129"/>
          </rPr>
          <t>종사하는</t>
        </r>
        <r>
          <rPr>
            <b/>
            <sz val="9"/>
            <color indexed="81"/>
            <rFont val="Tahoma"/>
            <family val="2"/>
          </rPr>
          <t xml:space="preserve"> </t>
        </r>
        <r>
          <rPr>
            <b/>
            <sz val="9"/>
            <color indexed="81"/>
            <rFont val="돋움"/>
            <family val="3"/>
            <charset val="129"/>
          </rPr>
          <t>근로자의</t>
        </r>
        <r>
          <rPr>
            <b/>
            <sz val="9"/>
            <color indexed="81"/>
            <rFont val="Tahoma"/>
            <family val="2"/>
          </rPr>
          <t xml:space="preserve"> </t>
        </r>
        <r>
          <rPr>
            <b/>
            <sz val="9"/>
            <color indexed="81"/>
            <rFont val="돋움"/>
            <family val="3"/>
            <charset val="129"/>
          </rPr>
          <t>야간수당</t>
        </r>
        <r>
          <rPr>
            <b/>
            <sz val="9"/>
            <color indexed="81"/>
            <rFont val="Tahoma"/>
            <family val="2"/>
          </rPr>
          <t xml:space="preserve"> </t>
        </r>
        <r>
          <rPr>
            <b/>
            <sz val="9"/>
            <color indexed="81"/>
            <rFont val="돋움"/>
            <family val="3"/>
            <charset val="129"/>
          </rPr>
          <t>등
생산직근로자</t>
        </r>
        <r>
          <rPr>
            <b/>
            <sz val="9"/>
            <color indexed="81"/>
            <rFont val="Tahoma"/>
            <family val="2"/>
          </rPr>
          <t xml:space="preserve"> </t>
        </r>
        <r>
          <rPr>
            <b/>
            <sz val="9"/>
            <color indexed="81"/>
            <rFont val="돋움"/>
            <family val="3"/>
            <charset val="129"/>
          </rPr>
          <t>야간근무수당
공장</t>
        </r>
        <r>
          <rPr>
            <b/>
            <sz val="9"/>
            <color indexed="81"/>
            <rFont val="Tahoma"/>
            <family val="2"/>
          </rPr>
          <t xml:space="preserve">, </t>
        </r>
        <r>
          <rPr>
            <b/>
            <sz val="9"/>
            <color indexed="81"/>
            <rFont val="돋움"/>
            <family val="3"/>
            <charset val="129"/>
          </rPr>
          <t>광산</t>
        </r>
        <r>
          <rPr>
            <b/>
            <sz val="9"/>
            <color indexed="81"/>
            <rFont val="Tahoma"/>
            <family val="2"/>
          </rPr>
          <t xml:space="preserve"> </t>
        </r>
        <r>
          <rPr>
            <b/>
            <sz val="9"/>
            <color indexed="81"/>
            <rFont val="돋움"/>
            <family val="3"/>
            <charset val="129"/>
          </rPr>
          <t>등</t>
        </r>
        <r>
          <rPr>
            <b/>
            <sz val="9"/>
            <color indexed="81"/>
            <rFont val="Tahoma"/>
            <family val="2"/>
          </rPr>
          <t xml:space="preserve"> </t>
        </r>
        <r>
          <rPr>
            <b/>
            <sz val="9"/>
            <color indexed="81"/>
            <rFont val="돋움"/>
            <family val="3"/>
            <charset val="129"/>
          </rPr>
          <t>생산직에</t>
        </r>
        <r>
          <rPr>
            <b/>
            <sz val="9"/>
            <color indexed="81"/>
            <rFont val="Tahoma"/>
            <family val="2"/>
          </rPr>
          <t xml:space="preserve"> </t>
        </r>
        <r>
          <rPr>
            <b/>
            <sz val="9"/>
            <color indexed="81"/>
            <rFont val="돋움"/>
            <family val="3"/>
            <charset val="129"/>
          </rPr>
          <t>종사하며</t>
        </r>
        <r>
          <rPr>
            <b/>
            <sz val="9"/>
            <color indexed="81"/>
            <rFont val="Tahoma"/>
            <family val="2"/>
          </rPr>
          <t xml:space="preserve"> </t>
        </r>
        <r>
          <rPr>
            <b/>
            <sz val="9"/>
            <color indexed="81"/>
            <rFont val="돋움"/>
            <family val="3"/>
            <charset val="129"/>
          </rPr>
          <t>월정액급여</t>
        </r>
        <r>
          <rPr>
            <b/>
            <sz val="9"/>
            <color indexed="81"/>
            <rFont val="Tahoma"/>
            <family val="2"/>
          </rPr>
          <t xml:space="preserve"> 150</t>
        </r>
        <r>
          <rPr>
            <b/>
            <sz val="9"/>
            <color indexed="81"/>
            <rFont val="돋움"/>
            <family val="3"/>
            <charset val="129"/>
          </rPr>
          <t>만원</t>
        </r>
        <r>
          <rPr>
            <b/>
            <sz val="9"/>
            <color indexed="81"/>
            <rFont val="Tahoma"/>
            <family val="2"/>
          </rPr>
          <t xml:space="preserve"> </t>
        </r>
        <r>
          <rPr>
            <b/>
            <sz val="9"/>
            <color indexed="81"/>
            <rFont val="돋움"/>
            <family val="3"/>
            <charset val="129"/>
          </rPr>
          <t>이하로서</t>
        </r>
        <r>
          <rPr>
            <b/>
            <sz val="9"/>
            <color indexed="81"/>
            <rFont val="Tahoma"/>
            <family val="2"/>
          </rPr>
          <t xml:space="preserve"> 
</t>
        </r>
        <r>
          <rPr>
            <b/>
            <sz val="9"/>
            <color indexed="81"/>
            <rFont val="돋움"/>
            <family val="3"/>
            <charset val="129"/>
          </rPr>
          <t>직전</t>
        </r>
        <r>
          <rPr>
            <b/>
            <sz val="9"/>
            <color indexed="81"/>
            <rFont val="Tahoma"/>
            <family val="2"/>
          </rPr>
          <t xml:space="preserve"> </t>
        </r>
        <r>
          <rPr>
            <b/>
            <sz val="9"/>
            <color indexed="81"/>
            <rFont val="돋움"/>
            <family val="3"/>
            <charset val="129"/>
          </rPr>
          <t>과세기간</t>
        </r>
        <r>
          <rPr>
            <b/>
            <sz val="9"/>
            <color indexed="81"/>
            <rFont val="Tahoma"/>
            <family val="2"/>
          </rPr>
          <t xml:space="preserve"> </t>
        </r>
        <r>
          <rPr>
            <b/>
            <sz val="9"/>
            <color indexed="81"/>
            <rFont val="돋움"/>
            <family val="3"/>
            <charset val="129"/>
          </rPr>
          <t>총급여액이</t>
        </r>
        <r>
          <rPr>
            <b/>
            <sz val="9"/>
            <color indexed="81"/>
            <rFont val="Tahoma"/>
            <family val="2"/>
          </rPr>
          <t xml:space="preserve"> 2</t>
        </r>
        <r>
          <rPr>
            <b/>
            <sz val="9"/>
            <color indexed="81"/>
            <rFont val="돋움"/>
            <family val="3"/>
            <charset val="129"/>
          </rPr>
          <t>천</t>
        </r>
        <r>
          <rPr>
            <b/>
            <sz val="9"/>
            <color indexed="81"/>
            <rFont val="Tahoma"/>
            <family val="2"/>
          </rPr>
          <t>5</t>
        </r>
        <r>
          <rPr>
            <b/>
            <sz val="9"/>
            <color indexed="81"/>
            <rFont val="돋움"/>
            <family val="3"/>
            <charset val="129"/>
          </rPr>
          <t>백만원</t>
        </r>
        <r>
          <rPr>
            <b/>
            <sz val="9"/>
            <color indexed="81"/>
            <rFont val="Tahoma"/>
            <family val="2"/>
          </rPr>
          <t xml:space="preserve"> </t>
        </r>
        <r>
          <rPr>
            <b/>
            <sz val="9"/>
            <color indexed="81"/>
            <rFont val="돋움"/>
            <family val="3"/>
            <charset val="129"/>
          </rPr>
          <t>이하인</t>
        </r>
        <r>
          <rPr>
            <b/>
            <sz val="9"/>
            <color indexed="81"/>
            <rFont val="Tahoma"/>
            <family val="2"/>
          </rPr>
          <t xml:space="preserve"> </t>
        </r>
        <r>
          <rPr>
            <b/>
            <sz val="9"/>
            <color indexed="81"/>
            <rFont val="돋움"/>
            <family val="3"/>
            <charset val="129"/>
          </rPr>
          <t>근로자가</t>
        </r>
        <r>
          <rPr>
            <b/>
            <sz val="9"/>
            <color indexed="81"/>
            <rFont val="Tahoma"/>
            <family val="2"/>
          </rPr>
          <t xml:space="preserve"> </t>
        </r>
        <r>
          <rPr>
            <b/>
            <sz val="9"/>
            <color indexed="81"/>
            <rFont val="돋움"/>
            <family val="3"/>
            <charset val="129"/>
          </rPr>
          <t>받는</t>
        </r>
        <r>
          <rPr>
            <b/>
            <sz val="9"/>
            <color indexed="81"/>
            <rFont val="Tahoma"/>
            <family val="2"/>
          </rPr>
          <t xml:space="preserve"> </t>
        </r>
        <r>
          <rPr>
            <b/>
            <sz val="9"/>
            <color indexed="81"/>
            <rFont val="돋움"/>
            <family val="3"/>
            <charset val="129"/>
          </rPr>
          <t>야간근무수당</t>
        </r>
        <r>
          <rPr>
            <b/>
            <sz val="9"/>
            <color indexed="81"/>
            <rFont val="Tahoma"/>
            <family val="2"/>
          </rPr>
          <t xml:space="preserve"> </t>
        </r>
        <r>
          <rPr>
            <b/>
            <sz val="9"/>
            <color indexed="81"/>
            <rFont val="돋움"/>
            <family val="3"/>
            <charset val="129"/>
          </rPr>
          <t>등</t>
        </r>
        <r>
          <rPr>
            <b/>
            <sz val="9"/>
            <color indexed="81"/>
            <rFont val="Tahoma"/>
            <family val="2"/>
          </rPr>
          <t xml:space="preserve"> (240</t>
        </r>
        <r>
          <rPr>
            <b/>
            <sz val="9"/>
            <color indexed="81"/>
            <rFont val="돋움"/>
            <family val="3"/>
            <charset val="129"/>
          </rPr>
          <t>만원</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전액</t>
        </r>
        <r>
          <rPr>
            <b/>
            <sz val="9"/>
            <color indexed="81"/>
            <rFont val="Tahoma"/>
            <family val="2"/>
          </rPr>
          <t>)</t>
        </r>
      </text>
    </comment>
    <comment ref="I38" authorId="0" shapeId="0" xr:uid="{AB95C71B-E96A-418A-8437-B2E7FE14D6BE}">
      <text>
        <r>
          <rPr>
            <b/>
            <sz val="9"/>
            <color indexed="81"/>
            <rFont val="돋움"/>
            <family val="3"/>
            <charset val="129"/>
          </rPr>
          <t>공장</t>
        </r>
        <r>
          <rPr>
            <b/>
            <sz val="9"/>
            <color indexed="81"/>
            <rFont val="Tahoma"/>
            <family val="2"/>
          </rPr>
          <t xml:space="preserve">, </t>
        </r>
        <r>
          <rPr>
            <b/>
            <sz val="9"/>
            <color indexed="81"/>
            <rFont val="돋움"/>
            <family val="3"/>
            <charset val="129"/>
          </rPr>
          <t>광산</t>
        </r>
        <r>
          <rPr>
            <b/>
            <sz val="9"/>
            <color indexed="81"/>
            <rFont val="Tahoma"/>
            <family val="2"/>
          </rPr>
          <t xml:space="preserve"> </t>
        </r>
        <r>
          <rPr>
            <b/>
            <sz val="9"/>
            <color indexed="81"/>
            <rFont val="돋움"/>
            <family val="3"/>
            <charset val="129"/>
          </rPr>
          <t>등</t>
        </r>
        <r>
          <rPr>
            <b/>
            <sz val="9"/>
            <color indexed="81"/>
            <rFont val="Tahoma"/>
            <family val="2"/>
          </rPr>
          <t xml:space="preserve"> </t>
        </r>
        <r>
          <rPr>
            <b/>
            <sz val="9"/>
            <color indexed="81"/>
            <rFont val="돋움"/>
            <family val="3"/>
            <charset val="129"/>
          </rPr>
          <t>생산직에</t>
        </r>
        <r>
          <rPr>
            <b/>
            <sz val="9"/>
            <color indexed="81"/>
            <rFont val="Tahoma"/>
            <family val="2"/>
          </rPr>
          <t xml:space="preserve"> </t>
        </r>
        <r>
          <rPr>
            <b/>
            <sz val="9"/>
            <color indexed="81"/>
            <rFont val="돋움"/>
            <family val="3"/>
            <charset val="129"/>
          </rPr>
          <t>종사하며</t>
        </r>
        <r>
          <rPr>
            <b/>
            <sz val="9"/>
            <color indexed="81"/>
            <rFont val="Tahoma"/>
            <family val="2"/>
          </rPr>
          <t xml:space="preserve"> </t>
        </r>
        <r>
          <rPr>
            <b/>
            <sz val="9"/>
            <color indexed="81"/>
            <rFont val="돋움"/>
            <family val="3"/>
            <charset val="129"/>
          </rPr>
          <t>월정액급여</t>
        </r>
        <r>
          <rPr>
            <b/>
            <sz val="9"/>
            <color indexed="81"/>
            <rFont val="Tahoma"/>
            <family val="2"/>
          </rPr>
          <t xml:space="preserve"> 100</t>
        </r>
        <r>
          <rPr>
            <b/>
            <sz val="9"/>
            <color indexed="81"/>
            <rFont val="돋움"/>
            <family val="3"/>
            <charset val="129"/>
          </rPr>
          <t>만원</t>
        </r>
        <r>
          <rPr>
            <b/>
            <sz val="9"/>
            <color indexed="81"/>
            <rFont val="Tahoma"/>
            <family val="2"/>
          </rPr>
          <t xml:space="preserve"> </t>
        </r>
        <r>
          <rPr>
            <b/>
            <sz val="9"/>
            <color indexed="81"/>
            <rFont val="돋움"/>
            <family val="3"/>
            <charset val="129"/>
          </rPr>
          <t>이하로서</t>
        </r>
        <r>
          <rPr>
            <b/>
            <sz val="9"/>
            <color indexed="81"/>
            <rFont val="Tahoma"/>
            <family val="2"/>
          </rPr>
          <t xml:space="preserve"> </t>
        </r>
        <r>
          <rPr>
            <b/>
            <sz val="9"/>
            <color indexed="81"/>
            <rFont val="돋움"/>
            <family val="3"/>
            <charset val="129"/>
          </rPr>
          <t>직전과세기간</t>
        </r>
        <r>
          <rPr>
            <b/>
            <sz val="9"/>
            <color indexed="81"/>
            <rFont val="Tahoma"/>
            <family val="2"/>
          </rPr>
          <t xml:space="preserve"> </t>
        </r>
        <r>
          <rPr>
            <b/>
            <sz val="9"/>
            <color indexed="81"/>
            <rFont val="돋움"/>
            <family val="3"/>
            <charset val="129"/>
          </rPr>
          <t>총급여액이</t>
        </r>
        <r>
          <rPr>
            <b/>
            <sz val="9"/>
            <color indexed="81"/>
            <rFont val="Tahoma"/>
            <family val="2"/>
          </rPr>
          <t xml:space="preserve"> 2</t>
        </r>
        <r>
          <rPr>
            <b/>
            <sz val="9"/>
            <color indexed="81"/>
            <rFont val="돋움"/>
            <family val="3"/>
            <charset val="129"/>
          </rPr>
          <t>천</t>
        </r>
        <r>
          <rPr>
            <b/>
            <sz val="9"/>
            <color indexed="81"/>
            <rFont val="Tahoma"/>
            <family val="2"/>
          </rPr>
          <t>5</t>
        </r>
        <r>
          <rPr>
            <b/>
            <sz val="9"/>
            <color indexed="81"/>
            <rFont val="돋움"/>
            <family val="3"/>
            <charset val="129"/>
          </rPr>
          <t>백만원</t>
        </r>
        <r>
          <rPr>
            <b/>
            <sz val="9"/>
            <color indexed="81"/>
            <rFont val="Tahoma"/>
            <family val="2"/>
          </rPr>
          <t xml:space="preserve"> </t>
        </r>
        <r>
          <rPr>
            <b/>
            <sz val="9"/>
            <color indexed="81"/>
            <rFont val="돋움"/>
            <family val="3"/>
            <charset val="129"/>
          </rPr>
          <t>이하인</t>
        </r>
        <r>
          <rPr>
            <b/>
            <sz val="9"/>
            <color indexed="81"/>
            <rFont val="Tahoma"/>
            <family val="2"/>
          </rPr>
          <t xml:space="preserve">  </t>
        </r>
        <r>
          <rPr>
            <b/>
            <sz val="9"/>
            <color indexed="81"/>
            <rFont val="돋움"/>
            <family val="3"/>
            <charset val="129"/>
          </rPr>
          <t>근로자가</t>
        </r>
        <r>
          <rPr>
            <b/>
            <sz val="9"/>
            <color indexed="81"/>
            <rFont val="Tahoma"/>
            <family val="2"/>
          </rPr>
          <t xml:space="preserve"> </t>
        </r>
        <r>
          <rPr>
            <b/>
            <sz val="9"/>
            <color indexed="81"/>
            <rFont val="돋움"/>
            <family val="3"/>
            <charset val="129"/>
          </rPr>
          <t>받는</t>
        </r>
        <r>
          <rPr>
            <b/>
            <sz val="9"/>
            <color indexed="81"/>
            <rFont val="Tahoma"/>
            <family val="2"/>
          </rPr>
          <t xml:space="preserve"> </t>
        </r>
        <r>
          <rPr>
            <b/>
            <sz val="9"/>
            <color indexed="81"/>
            <rFont val="돋움"/>
            <family val="3"/>
            <charset val="129"/>
          </rPr>
          <t>야간근무수당</t>
        </r>
        <r>
          <rPr>
            <b/>
            <sz val="9"/>
            <color indexed="81"/>
            <rFont val="Tahoma"/>
            <family val="2"/>
          </rPr>
          <t xml:space="preserve"> </t>
        </r>
        <r>
          <rPr>
            <b/>
            <sz val="9"/>
            <color indexed="81"/>
            <rFont val="돋움"/>
            <family val="3"/>
            <charset val="129"/>
          </rPr>
          <t>등</t>
        </r>
        <r>
          <rPr>
            <b/>
            <sz val="9"/>
            <color indexed="81"/>
            <rFont val="Tahoma"/>
            <family val="2"/>
          </rPr>
          <t xml:space="preserve"> (240</t>
        </r>
        <r>
          <rPr>
            <b/>
            <sz val="9"/>
            <color indexed="81"/>
            <rFont val="돋움"/>
            <family val="3"/>
            <charset val="129"/>
          </rPr>
          <t>만원</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전액</t>
        </r>
        <r>
          <rPr>
            <b/>
            <sz val="9"/>
            <color indexed="81"/>
            <rFont val="Tahoma"/>
            <family val="2"/>
          </rPr>
          <t xml:space="preserve">)
</t>
        </r>
        <r>
          <rPr>
            <b/>
            <sz val="9"/>
            <color indexed="81"/>
            <rFont val="돋움"/>
            <family val="3"/>
            <charset val="129"/>
          </rPr>
          <t>지급명세서제출</t>
        </r>
      </text>
    </comment>
    <comment ref="C39" authorId="1" shapeId="0" xr:uid="{E9E0CEF3-3693-46FB-94F4-88846EF15CF2}">
      <text>
        <r>
          <rPr>
            <b/>
            <sz val="9"/>
            <color indexed="81"/>
            <rFont val="돋움"/>
            <family val="3"/>
            <charset val="129"/>
          </rPr>
          <t>소법§ 12 3 머
출산, 6세 이하의 자녀의 보육 관련 비과세(월 10만원 이내)
근로자 또는 배우자의 자녀출산, 6세 이하(과세기간 개시일 기준으로 판단) 자녀보육과 관련하여 받는 급여로서 월 10만원 이내의 금액</t>
        </r>
      </text>
    </comment>
    <comment ref="I39" authorId="0" shapeId="0" xr:uid="{E2906926-1980-4430-894E-83BE5783DCA2}">
      <text>
        <r>
          <rPr>
            <b/>
            <sz val="9"/>
            <color indexed="81"/>
            <rFont val="돋움"/>
            <family val="3"/>
            <charset val="129"/>
          </rPr>
          <t>근로자</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배우자의</t>
        </r>
        <r>
          <rPr>
            <b/>
            <sz val="9"/>
            <color indexed="81"/>
            <rFont val="Tahoma"/>
            <family val="2"/>
          </rPr>
          <t xml:space="preserve"> </t>
        </r>
        <r>
          <rPr>
            <b/>
            <sz val="9"/>
            <color indexed="81"/>
            <rFont val="돋움"/>
            <family val="3"/>
            <charset val="129"/>
          </rPr>
          <t>자녀출산</t>
        </r>
        <r>
          <rPr>
            <b/>
            <sz val="9"/>
            <color indexed="81"/>
            <rFont val="Tahoma"/>
            <family val="2"/>
          </rPr>
          <t>, 6</t>
        </r>
        <r>
          <rPr>
            <b/>
            <sz val="9"/>
            <color indexed="81"/>
            <rFont val="돋움"/>
            <family val="3"/>
            <charset val="129"/>
          </rPr>
          <t>세</t>
        </r>
        <r>
          <rPr>
            <b/>
            <sz val="9"/>
            <color indexed="81"/>
            <rFont val="Tahoma"/>
            <family val="2"/>
          </rPr>
          <t xml:space="preserve"> </t>
        </r>
        <r>
          <rPr>
            <b/>
            <sz val="9"/>
            <color indexed="81"/>
            <rFont val="돋움"/>
            <family val="3"/>
            <charset val="129"/>
          </rPr>
          <t>이하</t>
        </r>
        <r>
          <rPr>
            <b/>
            <sz val="9"/>
            <color indexed="81"/>
            <rFont val="Tahoma"/>
            <family val="2"/>
          </rPr>
          <t>(</t>
        </r>
        <r>
          <rPr>
            <b/>
            <sz val="9"/>
            <color indexed="81"/>
            <rFont val="돋움"/>
            <family val="3"/>
            <charset val="129"/>
          </rPr>
          <t>과세기간</t>
        </r>
        <r>
          <rPr>
            <b/>
            <sz val="9"/>
            <color indexed="81"/>
            <rFont val="Tahoma"/>
            <family val="2"/>
          </rPr>
          <t xml:space="preserve"> </t>
        </r>
        <r>
          <rPr>
            <b/>
            <sz val="9"/>
            <color indexed="81"/>
            <rFont val="돋움"/>
            <family val="3"/>
            <charset val="129"/>
          </rPr>
          <t>개시일</t>
        </r>
        <r>
          <rPr>
            <b/>
            <sz val="9"/>
            <color indexed="81"/>
            <rFont val="Tahoma"/>
            <family val="2"/>
          </rPr>
          <t xml:space="preserve"> </t>
        </r>
        <r>
          <rPr>
            <b/>
            <sz val="9"/>
            <color indexed="81"/>
            <rFont val="돋움"/>
            <family val="3"/>
            <charset val="129"/>
          </rPr>
          <t>기준으로</t>
        </r>
        <r>
          <rPr>
            <b/>
            <sz val="9"/>
            <color indexed="81"/>
            <rFont val="Tahoma"/>
            <family val="2"/>
          </rPr>
          <t xml:space="preserve"> </t>
        </r>
        <r>
          <rPr>
            <b/>
            <sz val="9"/>
            <color indexed="81"/>
            <rFont val="돋움"/>
            <family val="3"/>
            <charset val="129"/>
          </rPr>
          <t>판단</t>
        </r>
        <r>
          <rPr>
            <b/>
            <sz val="9"/>
            <color indexed="81"/>
            <rFont val="Tahoma"/>
            <family val="2"/>
          </rPr>
          <t xml:space="preserve">) </t>
        </r>
        <r>
          <rPr>
            <b/>
            <sz val="9"/>
            <color indexed="81"/>
            <rFont val="돋움"/>
            <family val="3"/>
            <charset val="129"/>
          </rPr>
          <t>자녀보육과</t>
        </r>
        <r>
          <rPr>
            <b/>
            <sz val="9"/>
            <color indexed="81"/>
            <rFont val="Tahoma"/>
            <family val="2"/>
          </rPr>
          <t xml:space="preserve"> </t>
        </r>
        <r>
          <rPr>
            <b/>
            <sz val="9"/>
            <color indexed="81"/>
            <rFont val="돋움"/>
            <family val="3"/>
            <charset val="129"/>
          </rPr>
          <t>관련하여</t>
        </r>
        <r>
          <rPr>
            <b/>
            <sz val="9"/>
            <color indexed="81"/>
            <rFont val="Tahoma"/>
            <family val="2"/>
          </rPr>
          <t xml:space="preserve"> </t>
        </r>
        <r>
          <rPr>
            <b/>
            <sz val="9"/>
            <color indexed="81"/>
            <rFont val="돋움"/>
            <family val="3"/>
            <charset val="129"/>
          </rPr>
          <t>받는</t>
        </r>
        <r>
          <rPr>
            <b/>
            <sz val="9"/>
            <color indexed="81"/>
            <rFont val="Tahoma"/>
            <family val="2"/>
          </rPr>
          <t xml:space="preserve"> </t>
        </r>
        <r>
          <rPr>
            <b/>
            <sz val="9"/>
            <color indexed="81"/>
            <rFont val="돋움"/>
            <family val="3"/>
            <charset val="129"/>
          </rPr>
          <t>급여로서</t>
        </r>
        <r>
          <rPr>
            <b/>
            <sz val="9"/>
            <color indexed="81"/>
            <rFont val="Tahoma"/>
            <family val="2"/>
          </rPr>
          <t xml:space="preserve"> </t>
        </r>
        <r>
          <rPr>
            <b/>
            <sz val="9"/>
            <color indexed="81"/>
            <rFont val="돋움"/>
            <family val="3"/>
            <charset val="129"/>
          </rPr>
          <t>월</t>
        </r>
        <r>
          <rPr>
            <b/>
            <sz val="9"/>
            <color indexed="81"/>
            <rFont val="Tahoma"/>
            <family val="2"/>
          </rPr>
          <t xml:space="preserve"> 10</t>
        </r>
        <r>
          <rPr>
            <b/>
            <sz val="9"/>
            <color indexed="81"/>
            <rFont val="돋움"/>
            <family val="3"/>
            <charset val="129"/>
          </rPr>
          <t>만원</t>
        </r>
        <r>
          <rPr>
            <b/>
            <sz val="9"/>
            <color indexed="81"/>
            <rFont val="Tahoma"/>
            <family val="2"/>
          </rPr>
          <t xml:space="preserve"> </t>
        </r>
        <r>
          <rPr>
            <b/>
            <sz val="9"/>
            <color indexed="81"/>
            <rFont val="돋움"/>
            <family val="3"/>
            <charset val="129"/>
          </rPr>
          <t>이내의</t>
        </r>
        <r>
          <rPr>
            <b/>
            <sz val="9"/>
            <color indexed="81"/>
            <rFont val="Tahoma"/>
            <family val="2"/>
          </rPr>
          <t xml:space="preserve"> </t>
        </r>
        <r>
          <rPr>
            <b/>
            <sz val="9"/>
            <color indexed="81"/>
            <rFont val="돋움"/>
            <family val="3"/>
            <charset val="129"/>
          </rPr>
          <t xml:space="preserve">금액
</t>
        </r>
      </text>
    </comment>
    <comment ref="E40" authorId="1" shapeId="0" xr:uid="{B6AF15BE-A425-459B-B316-75052B7051B7}">
      <text>
        <r>
          <rPr>
            <b/>
            <sz val="9"/>
            <color indexed="81"/>
            <rFont val="돋움"/>
            <family val="3"/>
            <charset val="129"/>
          </rPr>
          <t>소령 §12 12 가(연구보조비) - 「육아교유법」 , 「초·중등교육법」</t>
        </r>
      </text>
    </comment>
    <comment ref="I40" authorId="0" shapeId="0" xr:uid="{A648FF84-954F-43FF-8CD8-8BA61AB1D6E2}">
      <text>
        <r>
          <rPr>
            <b/>
            <sz val="9"/>
            <color indexed="81"/>
            <rFont val="돋움"/>
            <family val="3"/>
            <charset val="129"/>
          </rPr>
          <t>교원</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연구</t>
        </r>
        <r>
          <rPr>
            <b/>
            <sz val="9"/>
            <color indexed="81"/>
            <rFont val="Tahoma"/>
            <family val="2"/>
          </rPr>
          <t xml:space="preserve"> </t>
        </r>
        <r>
          <rPr>
            <b/>
            <sz val="9"/>
            <color indexed="81"/>
            <rFont val="돋움"/>
            <family val="3"/>
            <charset val="129"/>
          </rPr>
          <t>활동</t>
        </r>
        <r>
          <rPr>
            <b/>
            <sz val="9"/>
            <color indexed="81"/>
            <rFont val="Tahoma"/>
            <family val="2"/>
          </rPr>
          <t xml:space="preserve"> </t>
        </r>
        <r>
          <rPr>
            <b/>
            <sz val="9"/>
            <color indexed="81"/>
            <rFont val="돋움"/>
            <family val="3"/>
            <charset val="129"/>
          </rPr>
          <t>종사자가</t>
        </r>
        <r>
          <rPr>
            <b/>
            <sz val="9"/>
            <color indexed="81"/>
            <rFont val="Tahoma"/>
            <family val="2"/>
          </rPr>
          <t xml:space="preserve"> </t>
        </r>
        <r>
          <rPr>
            <b/>
            <sz val="9"/>
            <color indexed="81"/>
            <rFont val="돋움"/>
            <family val="3"/>
            <charset val="129"/>
          </rPr>
          <t>받는</t>
        </r>
        <r>
          <rPr>
            <b/>
            <sz val="9"/>
            <color indexed="81"/>
            <rFont val="Tahoma"/>
            <family val="2"/>
          </rPr>
          <t xml:space="preserve"> </t>
        </r>
        <r>
          <rPr>
            <b/>
            <sz val="9"/>
            <color indexed="81"/>
            <rFont val="돋움"/>
            <family val="3"/>
            <charset val="129"/>
          </rPr>
          <t>월</t>
        </r>
        <r>
          <rPr>
            <b/>
            <sz val="9"/>
            <color indexed="81"/>
            <rFont val="Tahoma"/>
            <family val="2"/>
          </rPr>
          <t xml:space="preserve"> 20</t>
        </r>
        <r>
          <rPr>
            <b/>
            <sz val="9"/>
            <color indexed="81"/>
            <rFont val="돋움"/>
            <family val="3"/>
            <charset val="129"/>
          </rPr>
          <t>만원</t>
        </r>
        <r>
          <rPr>
            <b/>
            <sz val="9"/>
            <color indexed="81"/>
            <rFont val="Tahoma"/>
            <family val="2"/>
          </rPr>
          <t xml:space="preserve"> </t>
        </r>
        <r>
          <rPr>
            <b/>
            <sz val="9"/>
            <color indexed="81"/>
            <rFont val="돋움"/>
            <family val="3"/>
            <charset val="129"/>
          </rPr>
          <t>이내의</t>
        </r>
        <r>
          <rPr>
            <b/>
            <sz val="9"/>
            <color indexed="81"/>
            <rFont val="Tahoma"/>
            <family val="2"/>
          </rPr>
          <t xml:space="preserve"> </t>
        </r>
        <r>
          <rPr>
            <b/>
            <sz val="9"/>
            <color indexed="81"/>
            <rFont val="돋움"/>
            <family val="3"/>
            <charset val="129"/>
          </rPr>
          <t xml:space="preserve">금액
</t>
        </r>
      </text>
    </comment>
    <comment ref="E41" authorId="1" shapeId="0" xr:uid="{6A5C5544-BE42-48CE-B7A1-0347BE0F0DE1}">
      <text>
        <r>
          <rPr>
            <b/>
            <sz val="9"/>
            <color indexed="81"/>
            <rFont val="돋움"/>
            <family val="3"/>
            <charset val="129"/>
          </rPr>
          <t>소령 § 12 12 가(연구보조비) - 「고등교육법」</t>
        </r>
      </text>
    </comment>
    <comment ref="E42" authorId="1" shapeId="0" xr:uid="{F398B271-42D6-401F-B939-AB5D918A0F6C}">
      <text>
        <r>
          <rPr>
            <b/>
            <sz val="9"/>
            <color indexed="81"/>
            <rFont val="돋움"/>
            <family val="3"/>
            <charset val="129"/>
          </rPr>
          <t>소령 § 12 12 가(연구보조비) - 특별법에 따른 교육기관</t>
        </r>
      </text>
    </comment>
    <comment ref="E43" authorId="1" shapeId="0" xr:uid="{00E02D68-4B92-43B0-A4AC-DE4F7B0976C8}">
      <text>
        <r>
          <rPr>
            <b/>
            <sz val="9"/>
            <color indexed="81"/>
            <rFont val="돋움"/>
            <family val="3"/>
            <charset val="129"/>
          </rPr>
          <t>소령</t>
        </r>
        <r>
          <rPr>
            <b/>
            <sz val="9"/>
            <color indexed="81"/>
            <rFont val="Tahoma"/>
            <family val="2"/>
          </rPr>
          <t xml:space="preserve"> </t>
        </r>
        <r>
          <rPr>
            <b/>
            <sz val="9"/>
            <color indexed="81"/>
            <rFont val="돋움"/>
            <family val="3"/>
            <charset val="129"/>
          </rPr>
          <t>§</t>
        </r>
        <r>
          <rPr>
            <b/>
            <sz val="9"/>
            <color indexed="81"/>
            <rFont val="Tahoma"/>
            <family val="2"/>
          </rPr>
          <t xml:space="preserve"> 12 12 </t>
        </r>
        <r>
          <rPr>
            <b/>
            <sz val="9"/>
            <color indexed="81"/>
            <rFont val="돋움"/>
            <family val="3"/>
            <charset val="129"/>
          </rPr>
          <t>나</t>
        </r>
        <r>
          <rPr>
            <b/>
            <sz val="9"/>
            <color indexed="81"/>
            <rFont val="Tahoma"/>
            <family val="2"/>
          </rPr>
          <t>(</t>
        </r>
        <r>
          <rPr>
            <b/>
            <sz val="9"/>
            <color indexed="81"/>
            <rFont val="돋움"/>
            <family val="3"/>
            <charset val="129"/>
          </rPr>
          <t>연구보조비</t>
        </r>
        <r>
          <rPr>
            <b/>
            <sz val="9"/>
            <color indexed="81"/>
            <rFont val="Tahoma"/>
            <family val="2"/>
          </rPr>
          <t>)</t>
        </r>
      </text>
    </comment>
    <comment ref="E44" authorId="1" shapeId="0" xr:uid="{35639B9C-8CB0-4E3D-BE53-2583304A0387}">
      <text>
        <r>
          <rPr>
            <b/>
            <sz val="9"/>
            <color indexed="81"/>
            <rFont val="돋움"/>
            <family val="3"/>
            <charset val="129"/>
          </rPr>
          <t>소령</t>
        </r>
        <r>
          <rPr>
            <b/>
            <sz val="9"/>
            <color indexed="81"/>
            <rFont val="Tahoma"/>
            <family val="2"/>
          </rPr>
          <t xml:space="preserve"> </t>
        </r>
        <r>
          <rPr>
            <b/>
            <sz val="9"/>
            <color indexed="81"/>
            <rFont val="돋움"/>
            <family val="3"/>
            <charset val="129"/>
          </rPr>
          <t>§</t>
        </r>
        <r>
          <rPr>
            <b/>
            <sz val="9"/>
            <color indexed="81"/>
            <rFont val="Tahoma"/>
            <family val="2"/>
          </rPr>
          <t xml:space="preserve"> 12 12 </t>
        </r>
        <r>
          <rPr>
            <b/>
            <sz val="9"/>
            <color indexed="81"/>
            <rFont val="돋움"/>
            <family val="3"/>
            <charset val="129"/>
          </rPr>
          <t>나</t>
        </r>
        <r>
          <rPr>
            <b/>
            <sz val="9"/>
            <color indexed="81"/>
            <rFont val="Tahoma"/>
            <family val="2"/>
          </rPr>
          <t>(</t>
        </r>
        <r>
          <rPr>
            <b/>
            <sz val="9"/>
            <color indexed="81"/>
            <rFont val="돋움"/>
            <family val="3"/>
            <charset val="129"/>
          </rPr>
          <t>연구보조비</t>
        </r>
        <r>
          <rPr>
            <b/>
            <sz val="9"/>
            <color indexed="81"/>
            <rFont val="Tahoma"/>
            <family val="2"/>
          </rPr>
          <t>)</t>
        </r>
      </text>
    </comment>
    <comment ref="C45" authorId="1" shapeId="0" xr:uid="{30D6F935-BE37-4BE7-9922-392363BCFF65}">
      <text>
        <r>
          <rPr>
            <b/>
            <sz val="9"/>
            <color indexed="81"/>
            <rFont val="돋움"/>
            <family val="3"/>
            <charset val="129"/>
          </rPr>
          <t>소법</t>
        </r>
        <r>
          <rPr>
            <b/>
            <sz val="9"/>
            <color indexed="81"/>
            <rFont val="Tahoma"/>
            <family val="2"/>
          </rPr>
          <t xml:space="preserve"> </t>
        </r>
        <r>
          <rPr>
            <b/>
            <sz val="9"/>
            <color indexed="81"/>
            <rFont val="돋움"/>
            <family val="3"/>
            <charset val="129"/>
          </rPr>
          <t>§</t>
        </r>
        <r>
          <rPr>
            <b/>
            <sz val="9"/>
            <color indexed="81"/>
            <rFont val="Tahoma"/>
            <family val="2"/>
          </rPr>
          <t xml:space="preserve"> 12 3 </t>
        </r>
        <r>
          <rPr>
            <b/>
            <sz val="9"/>
            <color indexed="81"/>
            <rFont val="돋움"/>
            <family val="3"/>
            <charset val="129"/>
          </rPr>
          <t>아</t>
        </r>
        <r>
          <rPr>
            <b/>
            <sz val="9"/>
            <color indexed="81"/>
            <rFont val="Tahoma"/>
            <family val="2"/>
          </rPr>
          <t xml:space="preserve"> </t>
        </r>
        <r>
          <rPr>
            <b/>
            <sz val="9"/>
            <color indexed="81"/>
            <rFont val="돋움"/>
            <family val="3"/>
            <charset val="129"/>
          </rPr>
          <t>비과세</t>
        </r>
        <r>
          <rPr>
            <b/>
            <sz val="9"/>
            <color indexed="81"/>
            <rFont val="Tahoma"/>
            <family val="2"/>
          </rPr>
          <t xml:space="preserve"> </t>
        </r>
        <r>
          <rPr>
            <b/>
            <sz val="9"/>
            <color indexed="81"/>
            <rFont val="돋움"/>
            <family val="3"/>
            <charset val="129"/>
          </rPr>
          <t>학자금</t>
        </r>
        <r>
          <rPr>
            <b/>
            <sz val="9"/>
            <color indexed="81"/>
            <rFont val="Tahoma"/>
            <family val="2"/>
          </rPr>
          <t>(</t>
        </r>
        <r>
          <rPr>
            <b/>
            <sz val="9"/>
            <color indexed="81"/>
            <rFont val="돋움"/>
            <family val="3"/>
            <charset val="129"/>
          </rPr>
          <t>소령</t>
        </r>
        <r>
          <rPr>
            <b/>
            <sz val="9"/>
            <color indexed="81"/>
            <rFont val="Tahoma"/>
            <family val="2"/>
          </rPr>
          <t xml:space="preserve"> </t>
        </r>
        <r>
          <rPr>
            <b/>
            <sz val="9"/>
            <color indexed="81"/>
            <rFont val="돋움"/>
            <family val="3"/>
            <charset val="129"/>
          </rPr>
          <t>§</t>
        </r>
        <r>
          <rPr>
            <b/>
            <sz val="9"/>
            <color indexed="81"/>
            <rFont val="Tahoma"/>
            <family val="2"/>
          </rPr>
          <t xml:space="preserve"> 11)
</t>
        </r>
        <r>
          <rPr>
            <b/>
            <sz val="9"/>
            <color indexed="81"/>
            <rFont val="돋움"/>
            <family val="3"/>
            <charset val="129"/>
          </rPr>
          <t>자녀학자금을</t>
        </r>
        <r>
          <rPr>
            <b/>
            <sz val="9"/>
            <color indexed="81"/>
            <rFont val="Tahoma"/>
            <family val="2"/>
          </rPr>
          <t xml:space="preserve"> </t>
        </r>
        <r>
          <rPr>
            <b/>
            <sz val="9"/>
            <color indexed="81"/>
            <rFont val="돋움"/>
            <family val="3"/>
            <charset val="129"/>
          </rPr>
          <t>회사에서</t>
        </r>
        <r>
          <rPr>
            <b/>
            <sz val="9"/>
            <color indexed="81"/>
            <rFont val="Tahoma"/>
            <family val="2"/>
          </rPr>
          <t xml:space="preserve"> </t>
        </r>
        <r>
          <rPr>
            <b/>
            <sz val="9"/>
            <color indexed="81"/>
            <rFont val="돋움"/>
            <family val="3"/>
            <charset val="129"/>
          </rPr>
          <t>지원한</t>
        </r>
        <r>
          <rPr>
            <b/>
            <sz val="9"/>
            <color indexed="81"/>
            <rFont val="Tahoma"/>
            <family val="2"/>
          </rPr>
          <t xml:space="preserve"> </t>
        </r>
        <r>
          <rPr>
            <b/>
            <sz val="9"/>
            <color indexed="81"/>
            <rFont val="돋움"/>
            <family val="3"/>
            <charset val="129"/>
          </rPr>
          <t>금액은</t>
        </r>
        <r>
          <rPr>
            <b/>
            <sz val="9"/>
            <color indexed="81"/>
            <rFont val="Tahoma"/>
            <family val="2"/>
          </rPr>
          <t xml:space="preserve"> </t>
        </r>
        <r>
          <rPr>
            <b/>
            <sz val="9"/>
            <color indexed="81"/>
            <rFont val="돋움"/>
            <family val="3"/>
            <charset val="129"/>
          </rPr>
          <t>근로소득</t>
        </r>
        <r>
          <rPr>
            <b/>
            <sz val="9"/>
            <color indexed="81"/>
            <rFont val="Tahoma"/>
            <family val="2"/>
          </rPr>
          <t xml:space="preserve"> </t>
        </r>
        <r>
          <rPr>
            <b/>
            <sz val="9"/>
            <color indexed="81"/>
            <rFont val="돋움"/>
            <family val="3"/>
            <charset val="129"/>
          </rPr>
          <t>과세</t>
        </r>
        <r>
          <rPr>
            <b/>
            <sz val="9"/>
            <color indexed="81"/>
            <rFont val="Tahoma"/>
            <family val="2"/>
          </rPr>
          <t xml:space="preserve"> </t>
        </r>
        <r>
          <rPr>
            <b/>
            <sz val="9"/>
            <color indexed="81"/>
            <rFont val="돋움"/>
            <family val="3"/>
            <charset val="129"/>
          </rPr>
          <t>대상이며</t>
        </r>
        <r>
          <rPr>
            <b/>
            <sz val="9"/>
            <color indexed="81"/>
            <rFont val="Tahoma"/>
            <family val="2"/>
          </rPr>
          <t xml:space="preserve"> </t>
        </r>
        <r>
          <rPr>
            <b/>
            <sz val="9"/>
            <color indexed="81"/>
            <rFont val="돋움"/>
            <family val="3"/>
            <charset val="129"/>
          </rPr>
          <t>근로자</t>
        </r>
        <r>
          <rPr>
            <b/>
            <sz val="9"/>
            <color indexed="81"/>
            <rFont val="Tahoma"/>
            <family val="2"/>
          </rPr>
          <t xml:space="preserve"> </t>
        </r>
        <r>
          <rPr>
            <b/>
            <sz val="9"/>
            <color indexed="81"/>
            <rFont val="돋움"/>
            <family val="3"/>
            <charset val="129"/>
          </rPr>
          <t>본인의</t>
        </r>
        <r>
          <rPr>
            <b/>
            <sz val="9"/>
            <color indexed="81"/>
            <rFont val="Tahoma"/>
            <family val="2"/>
          </rPr>
          <t xml:space="preserve"> </t>
        </r>
        <r>
          <rPr>
            <b/>
            <sz val="9"/>
            <color indexed="81"/>
            <rFont val="돋움"/>
            <family val="3"/>
            <charset val="129"/>
          </rPr>
          <t>학자금</t>
        </r>
        <r>
          <rPr>
            <b/>
            <sz val="9"/>
            <color indexed="81"/>
            <rFont val="Tahoma"/>
            <family val="2"/>
          </rPr>
          <t xml:space="preserve"> </t>
        </r>
        <r>
          <rPr>
            <b/>
            <sz val="9"/>
            <color indexed="81"/>
            <rFont val="돋움"/>
            <family val="3"/>
            <charset val="129"/>
          </rPr>
          <t>지원액은</t>
        </r>
        <r>
          <rPr>
            <b/>
            <sz val="9"/>
            <color indexed="81"/>
            <rFont val="Tahoma"/>
            <family val="2"/>
          </rPr>
          <t xml:space="preserve"> </t>
        </r>
        <r>
          <rPr>
            <b/>
            <sz val="9"/>
            <color indexed="81"/>
            <rFont val="돋움"/>
            <family val="3"/>
            <charset val="129"/>
          </rPr>
          <t>요건을</t>
        </r>
        <r>
          <rPr>
            <b/>
            <sz val="9"/>
            <color indexed="81"/>
            <rFont val="Tahoma"/>
            <family val="2"/>
          </rPr>
          <t xml:space="preserve"> </t>
        </r>
        <r>
          <rPr>
            <b/>
            <sz val="9"/>
            <color indexed="81"/>
            <rFont val="돋움"/>
            <family val="3"/>
            <charset val="129"/>
          </rPr>
          <t>충족하는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비과세</t>
        </r>
        <r>
          <rPr>
            <b/>
            <sz val="9"/>
            <color indexed="81"/>
            <rFont val="Tahoma"/>
            <family val="2"/>
          </rPr>
          <t xml:space="preserve"> </t>
        </r>
      </text>
    </comment>
    <comment ref="I45" authorId="0" shapeId="0" xr:uid="{847FC065-B1FA-4412-B2CD-8D24E982F8E1}">
      <text>
        <r>
          <rPr>
            <b/>
            <sz val="9"/>
            <color indexed="81"/>
            <rFont val="돋움"/>
            <family val="3"/>
            <charset val="129"/>
          </rPr>
          <t>자녀학자금을</t>
        </r>
        <r>
          <rPr>
            <b/>
            <sz val="9"/>
            <color indexed="81"/>
            <rFont val="Tahoma"/>
            <family val="2"/>
          </rPr>
          <t xml:space="preserve"> </t>
        </r>
        <r>
          <rPr>
            <b/>
            <sz val="9"/>
            <color indexed="81"/>
            <rFont val="돋움"/>
            <family val="3"/>
            <charset val="129"/>
          </rPr>
          <t>회사에서</t>
        </r>
        <r>
          <rPr>
            <b/>
            <sz val="9"/>
            <color indexed="81"/>
            <rFont val="Tahoma"/>
            <family val="2"/>
          </rPr>
          <t xml:space="preserve"> </t>
        </r>
        <r>
          <rPr>
            <b/>
            <sz val="9"/>
            <color indexed="81"/>
            <rFont val="돋움"/>
            <family val="3"/>
            <charset val="129"/>
          </rPr>
          <t>지원한</t>
        </r>
        <r>
          <rPr>
            <b/>
            <sz val="9"/>
            <color indexed="81"/>
            <rFont val="Tahoma"/>
            <family val="2"/>
          </rPr>
          <t xml:space="preserve"> </t>
        </r>
        <r>
          <rPr>
            <b/>
            <sz val="9"/>
            <color indexed="81"/>
            <rFont val="돋움"/>
            <family val="3"/>
            <charset val="129"/>
          </rPr>
          <t>금액은</t>
        </r>
        <r>
          <rPr>
            <b/>
            <sz val="9"/>
            <color indexed="81"/>
            <rFont val="Tahoma"/>
            <family val="2"/>
          </rPr>
          <t xml:space="preserve"> </t>
        </r>
        <r>
          <rPr>
            <b/>
            <sz val="9"/>
            <color indexed="81"/>
            <rFont val="돋움"/>
            <family val="3"/>
            <charset val="129"/>
          </rPr>
          <t>근로소득</t>
        </r>
        <r>
          <rPr>
            <b/>
            <sz val="9"/>
            <color indexed="81"/>
            <rFont val="Tahoma"/>
            <family val="2"/>
          </rPr>
          <t xml:space="preserve"> </t>
        </r>
        <r>
          <rPr>
            <b/>
            <sz val="9"/>
            <color indexed="81"/>
            <rFont val="돋움"/>
            <family val="3"/>
            <charset val="129"/>
          </rPr>
          <t>과세</t>
        </r>
        <r>
          <rPr>
            <b/>
            <sz val="9"/>
            <color indexed="81"/>
            <rFont val="Tahoma"/>
            <family val="2"/>
          </rPr>
          <t xml:space="preserve"> </t>
        </r>
        <r>
          <rPr>
            <b/>
            <sz val="9"/>
            <color indexed="81"/>
            <rFont val="돋움"/>
            <family val="3"/>
            <charset val="129"/>
          </rPr>
          <t>대상이며</t>
        </r>
        <r>
          <rPr>
            <b/>
            <sz val="9"/>
            <color indexed="81"/>
            <rFont val="Tahoma"/>
            <family val="2"/>
          </rPr>
          <t xml:space="preserve"> </t>
        </r>
        <r>
          <rPr>
            <b/>
            <sz val="9"/>
            <color indexed="81"/>
            <rFont val="돋움"/>
            <family val="3"/>
            <charset val="129"/>
          </rPr>
          <t>근로자</t>
        </r>
        <r>
          <rPr>
            <b/>
            <sz val="9"/>
            <color indexed="81"/>
            <rFont val="Tahoma"/>
            <family val="2"/>
          </rPr>
          <t xml:space="preserve"> </t>
        </r>
        <r>
          <rPr>
            <b/>
            <sz val="9"/>
            <color indexed="81"/>
            <rFont val="돋움"/>
            <family val="3"/>
            <charset val="129"/>
          </rPr>
          <t>본인의</t>
        </r>
        <r>
          <rPr>
            <b/>
            <sz val="9"/>
            <color indexed="81"/>
            <rFont val="Tahoma"/>
            <family val="2"/>
          </rPr>
          <t xml:space="preserve"> </t>
        </r>
        <r>
          <rPr>
            <b/>
            <sz val="9"/>
            <color indexed="81"/>
            <rFont val="돋움"/>
            <family val="3"/>
            <charset val="129"/>
          </rPr>
          <t>학자금</t>
        </r>
        <r>
          <rPr>
            <b/>
            <sz val="9"/>
            <color indexed="81"/>
            <rFont val="Tahoma"/>
            <family val="2"/>
          </rPr>
          <t xml:space="preserve"> </t>
        </r>
        <r>
          <rPr>
            <b/>
            <sz val="9"/>
            <color indexed="81"/>
            <rFont val="돋움"/>
            <family val="3"/>
            <charset val="129"/>
          </rPr>
          <t>지원액은</t>
        </r>
        <r>
          <rPr>
            <b/>
            <sz val="9"/>
            <color indexed="81"/>
            <rFont val="Tahoma"/>
            <family val="2"/>
          </rPr>
          <t xml:space="preserve"> </t>
        </r>
        <r>
          <rPr>
            <b/>
            <sz val="9"/>
            <color indexed="81"/>
            <rFont val="돋움"/>
            <family val="3"/>
            <charset val="129"/>
          </rPr>
          <t>요건을</t>
        </r>
        <r>
          <rPr>
            <b/>
            <sz val="9"/>
            <color indexed="81"/>
            <rFont val="Tahoma"/>
            <family val="2"/>
          </rPr>
          <t xml:space="preserve"> </t>
        </r>
        <r>
          <rPr>
            <b/>
            <sz val="9"/>
            <color indexed="81"/>
            <rFont val="돋움"/>
            <family val="3"/>
            <charset val="129"/>
          </rPr>
          <t>충족하는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비과세</t>
        </r>
        <r>
          <rPr>
            <b/>
            <sz val="9"/>
            <color indexed="81"/>
            <rFont val="Tahoma"/>
            <family val="2"/>
          </rPr>
          <t xml:space="preserve"> 
</t>
        </r>
      </text>
    </comment>
    <comment ref="C46" authorId="1" shapeId="0" xr:uid="{F158D3C3-787B-4DC3-A512-A4B6BC6CF645}">
      <text>
        <r>
          <rPr>
            <b/>
            <sz val="9"/>
            <color indexed="81"/>
            <rFont val="돋움"/>
            <family val="3"/>
            <charset val="129"/>
          </rPr>
          <t>소령</t>
        </r>
        <r>
          <rPr>
            <b/>
            <sz val="9"/>
            <color indexed="81"/>
            <rFont val="Tahoma"/>
            <family val="2"/>
          </rPr>
          <t xml:space="preserve"> </t>
        </r>
        <r>
          <rPr>
            <b/>
            <sz val="9"/>
            <color indexed="81"/>
            <rFont val="돋움"/>
            <family val="3"/>
            <charset val="129"/>
          </rPr>
          <t>§</t>
        </r>
        <r>
          <rPr>
            <b/>
            <sz val="9"/>
            <color indexed="81"/>
            <rFont val="Tahoma"/>
            <family val="2"/>
          </rPr>
          <t xml:space="preserve"> 12 14(</t>
        </r>
        <r>
          <rPr>
            <b/>
            <sz val="9"/>
            <color indexed="81"/>
            <rFont val="돋움"/>
            <family val="3"/>
            <charset val="129"/>
          </rPr>
          <t>취재수당</t>
        </r>
        <r>
          <rPr>
            <b/>
            <sz val="9"/>
            <color indexed="81"/>
            <rFont val="Tahoma"/>
            <family val="2"/>
          </rPr>
          <t xml:space="preserve">)
</t>
        </r>
        <r>
          <rPr>
            <b/>
            <sz val="9"/>
            <color indexed="81"/>
            <rFont val="돋움"/>
            <family val="3"/>
            <charset val="129"/>
          </rPr>
          <t>기자의</t>
        </r>
        <r>
          <rPr>
            <b/>
            <sz val="9"/>
            <color indexed="81"/>
            <rFont val="Tahoma"/>
            <family val="2"/>
          </rPr>
          <t xml:space="preserve"> </t>
        </r>
        <r>
          <rPr>
            <b/>
            <sz val="9"/>
            <color indexed="81"/>
            <rFont val="돋움"/>
            <family val="3"/>
            <charset val="129"/>
          </rPr>
          <t>취재수당</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월</t>
        </r>
        <r>
          <rPr>
            <b/>
            <sz val="9"/>
            <color indexed="81"/>
            <rFont val="Tahoma"/>
            <family val="2"/>
          </rPr>
          <t xml:space="preserve"> 20</t>
        </r>
        <r>
          <rPr>
            <b/>
            <sz val="9"/>
            <color indexed="81"/>
            <rFont val="돋움"/>
            <family val="3"/>
            <charset val="129"/>
          </rPr>
          <t>만원</t>
        </r>
        <r>
          <rPr>
            <b/>
            <sz val="9"/>
            <color indexed="81"/>
            <rFont val="Tahoma"/>
            <family val="2"/>
          </rPr>
          <t xml:space="preserve"> </t>
        </r>
        <r>
          <rPr>
            <b/>
            <sz val="9"/>
            <color indexed="81"/>
            <rFont val="돋움"/>
            <family val="3"/>
            <charset val="129"/>
          </rPr>
          <t>이내</t>
        </r>
        <r>
          <rPr>
            <b/>
            <sz val="9"/>
            <color indexed="81"/>
            <rFont val="Tahoma"/>
            <family val="2"/>
          </rPr>
          <t xml:space="preserve"> </t>
        </r>
        <r>
          <rPr>
            <b/>
            <sz val="9"/>
            <color indexed="81"/>
            <rFont val="돋움"/>
            <family val="3"/>
            <charset val="129"/>
          </rPr>
          <t>금액</t>
        </r>
      </text>
    </comment>
    <comment ref="I46" authorId="0" shapeId="0" xr:uid="{116DE9B2-1E78-4CA4-85EC-1815E8136D78}">
      <text>
        <r>
          <rPr>
            <b/>
            <sz val="9"/>
            <color indexed="81"/>
            <rFont val="돋움"/>
            <family val="3"/>
            <charset val="129"/>
          </rPr>
          <t>기자의</t>
        </r>
        <r>
          <rPr>
            <b/>
            <sz val="9"/>
            <color indexed="81"/>
            <rFont val="Tahoma"/>
            <family val="2"/>
          </rPr>
          <t xml:space="preserve"> </t>
        </r>
        <r>
          <rPr>
            <b/>
            <sz val="9"/>
            <color indexed="81"/>
            <rFont val="돋움"/>
            <family val="3"/>
            <charset val="129"/>
          </rPr>
          <t>취재수당</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월</t>
        </r>
        <r>
          <rPr>
            <b/>
            <sz val="9"/>
            <color indexed="81"/>
            <rFont val="Tahoma"/>
            <family val="2"/>
          </rPr>
          <t xml:space="preserve"> 20</t>
        </r>
        <r>
          <rPr>
            <b/>
            <sz val="9"/>
            <color indexed="81"/>
            <rFont val="돋움"/>
            <family val="3"/>
            <charset val="129"/>
          </rPr>
          <t>만원</t>
        </r>
        <r>
          <rPr>
            <b/>
            <sz val="9"/>
            <color indexed="81"/>
            <rFont val="Tahoma"/>
            <family val="2"/>
          </rPr>
          <t xml:space="preserve"> </t>
        </r>
        <r>
          <rPr>
            <b/>
            <sz val="9"/>
            <color indexed="81"/>
            <rFont val="돋움"/>
            <family val="3"/>
            <charset val="129"/>
          </rPr>
          <t>이내</t>
        </r>
        <r>
          <rPr>
            <b/>
            <sz val="9"/>
            <color indexed="81"/>
            <rFont val="Tahoma"/>
            <family val="2"/>
          </rPr>
          <t xml:space="preserve"> </t>
        </r>
        <r>
          <rPr>
            <b/>
            <sz val="9"/>
            <color indexed="81"/>
            <rFont val="돋움"/>
            <family val="3"/>
            <charset val="129"/>
          </rPr>
          <t>금액
제출</t>
        </r>
      </text>
    </comment>
    <comment ref="C47" authorId="1" shapeId="0" xr:uid="{9B9371B3-C1C6-45AA-8B6E-227AB5999957}">
      <text>
        <r>
          <rPr>
            <b/>
            <sz val="9"/>
            <color indexed="81"/>
            <rFont val="돋움"/>
            <family val="3"/>
            <charset val="129"/>
          </rPr>
          <t>소령</t>
        </r>
        <r>
          <rPr>
            <b/>
            <sz val="9"/>
            <color indexed="81"/>
            <rFont val="Tahoma"/>
            <family val="2"/>
          </rPr>
          <t xml:space="preserve"> </t>
        </r>
        <r>
          <rPr>
            <b/>
            <sz val="9"/>
            <color indexed="81"/>
            <rFont val="돋움"/>
            <family val="3"/>
            <charset val="129"/>
          </rPr>
          <t>§</t>
        </r>
        <r>
          <rPr>
            <b/>
            <sz val="9"/>
            <color indexed="81"/>
            <rFont val="Tahoma"/>
            <family val="2"/>
          </rPr>
          <t xml:space="preserve"> 12 15 (</t>
        </r>
        <r>
          <rPr>
            <b/>
            <sz val="9"/>
            <color indexed="81"/>
            <rFont val="돋움"/>
            <family val="3"/>
            <charset val="129"/>
          </rPr>
          <t>벽지수당</t>
        </r>
        <r>
          <rPr>
            <b/>
            <sz val="9"/>
            <color indexed="81"/>
            <rFont val="Tahoma"/>
            <family val="2"/>
          </rPr>
          <t xml:space="preserve">)
</t>
        </r>
        <r>
          <rPr>
            <b/>
            <sz val="9"/>
            <color indexed="81"/>
            <rFont val="돋움"/>
            <family val="3"/>
            <charset val="129"/>
          </rPr>
          <t>월</t>
        </r>
        <r>
          <rPr>
            <b/>
            <sz val="9"/>
            <color indexed="81"/>
            <rFont val="Tahoma"/>
            <family val="2"/>
          </rPr>
          <t xml:space="preserve"> 20</t>
        </r>
        <r>
          <rPr>
            <b/>
            <sz val="9"/>
            <color indexed="81"/>
            <rFont val="돋움"/>
            <family val="3"/>
            <charset val="129"/>
          </rPr>
          <t>만원</t>
        </r>
        <r>
          <rPr>
            <b/>
            <sz val="9"/>
            <color indexed="81"/>
            <rFont val="Tahoma"/>
            <family val="2"/>
          </rPr>
          <t xml:space="preserve"> </t>
        </r>
        <r>
          <rPr>
            <b/>
            <sz val="9"/>
            <color indexed="81"/>
            <rFont val="돋움"/>
            <family val="3"/>
            <charset val="129"/>
          </rPr>
          <t>이내의</t>
        </r>
        <r>
          <rPr>
            <b/>
            <sz val="9"/>
            <color indexed="81"/>
            <rFont val="Tahoma"/>
            <family val="2"/>
          </rPr>
          <t xml:space="preserve"> </t>
        </r>
        <r>
          <rPr>
            <b/>
            <sz val="9"/>
            <color indexed="81"/>
            <rFont val="돋움"/>
            <family val="3"/>
            <charset val="129"/>
          </rPr>
          <t>벽지수당</t>
        </r>
      </text>
    </comment>
    <comment ref="I47" authorId="0" shapeId="0" xr:uid="{B688380E-1C3A-44BD-8E64-E44E06839852}">
      <text>
        <r>
          <rPr>
            <b/>
            <sz val="9"/>
            <color indexed="81"/>
            <rFont val="돋움"/>
            <family val="3"/>
            <charset val="129"/>
          </rPr>
          <t>월</t>
        </r>
        <r>
          <rPr>
            <b/>
            <sz val="9"/>
            <color indexed="81"/>
            <rFont val="Tahoma"/>
            <family val="2"/>
          </rPr>
          <t xml:space="preserve"> 20</t>
        </r>
        <r>
          <rPr>
            <b/>
            <sz val="9"/>
            <color indexed="81"/>
            <rFont val="돋움"/>
            <family val="3"/>
            <charset val="129"/>
          </rPr>
          <t>만원</t>
        </r>
        <r>
          <rPr>
            <b/>
            <sz val="9"/>
            <color indexed="81"/>
            <rFont val="Tahoma"/>
            <family val="2"/>
          </rPr>
          <t xml:space="preserve"> </t>
        </r>
        <r>
          <rPr>
            <b/>
            <sz val="9"/>
            <color indexed="81"/>
            <rFont val="돋움"/>
            <family val="3"/>
            <charset val="129"/>
          </rPr>
          <t>이내의</t>
        </r>
        <r>
          <rPr>
            <b/>
            <sz val="9"/>
            <color indexed="81"/>
            <rFont val="Tahoma"/>
            <family val="2"/>
          </rPr>
          <t xml:space="preserve"> </t>
        </r>
        <r>
          <rPr>
            <b/>
            <sz val="9"/>
            <color indexed="81"/>
            <rFont val="돋움"/>
            <family val="3"/>
            <charset val="129"/>
          </rPr>
          <t xml:space="preserve">벽지수당
</t>
        </r>
      </text>
    </comment>
    <comment ref="C48" authorId="1" shapeId="0" xr:uid="{47ECE8D4-6B62-452F-9B6C-CB4D86B30218}">
      <text>
        <r>
          <rPr>
            <b/>
            <sz val="9"/>
            <color indexed="81"/>
            <rFont val="돋움"/>
            <family val="3"/>
            <charset val="129"/>
          </rPr>
          <t>소령</t>
        </r>
        <r>
          <rPr>
            <b/>
            <sz val="9"/>
            <color indexed="81"/>
            <rFont val="Tahoma"/>
            <family val="2"/>
          </rPr>
          <t xml:space="preserve"> </t>
        </r>
        <r>
          <rPr>
            <b/>
            <sz val="9"/>
            <color indexed="81"/>
            <rFont val="돋움"/>
            <family val="3"/>
            <charset val="129"/>
          </rPr>
          <t>§</t>
        </r>
        <r>
          <rPr>
            <b/>
            <sz val="9"/>
            <color indexed="81"/>
            <rFont val="Tahoma"/>
            <family val="2"/>
          </rPr>
          <t xml:space="preserve"> 12 16 (</t>
        </r>
        <r>
          <rPr>
            <b/>
            <sz val="9"/>
            <color indexed="81"/>
            <rFont val="돋움"/>
            <family val="3"/>
            <charset val="129"/>
          </rPr>
          <t>천재</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지변</t>
        </r>
        <r>
          <rPr>
            <b/>
            <sz val="9"/>
            <color indexed="81"/>
            <rFont val="Tahoma"/>
            <family val="2"/>
          </rPr>
          <t xml:space="preserve"> </t>
        </r>
        <r>
          <rPr>
            <b/>
            <sz val="9"/>
            <color indexed="81"/>
            <rFont val="돋움"/>
            <family val="3"/>
            <charset val="129"/>
          </rPr>
          <t>등</t>
        </r>
        <r>
          <rPr>
            <b/>
            <sz val="9"/>
            <color indexed="81"/>
            <rFont val="Tahoma"/>
            <family val="2"/>
          </rPr>
          <t xml:space="preserve"> </t>
        </r>
        <r>
          <rPr>
            <b/>
            <sz val="9"/>
            <color indexed="81"/>
            <rFont val="돋움"/>
            <family val="3"/>
            <charset val="129"/>
          </rPr>
          <t>재해로</t>
        </r>
        <r>
          <rPr>
            <b/>
            <sz val="9"/>
            <color indexed="81"/>
            <rFont val="Tahoma"/>
            <family val="2"/>
          </rPr>
          <t xml:space="preserve"> </t>
        </r>
        <r>
          <rPr>
            <b/>
            <sz val="9"/>
            <color indexed="81"/>
            <rFont val="돋움"/>
            <family val="3"/>
            <charset val="129"/>
          </rPr>
          <t>받는</t>
        </r>
        <r>
          <rPr>
            <b/>
            <sz val="9"/>
            <color indexed="81"/>
            <rFont val="Tahoma"/>
            <family val="2"/>
          </rPr>
          <t xml:space="preserve"> </t>
        </r>
        <r>
          <rPr>
            <b/>
            <sz val="9"/>
            <color indexed="81"/>
            <rFont val="돋움"/>
            <family val="3"/>
            <charset val="129"/>
          </rPr>
          <t>급여</t>
        </r>
        <r>
          <rPr>
            <b/>
            <sz val="9"/>
            <color indexed="81"/>
            <rFont val="Tahoma"/>
            <family val="2"/>
          </rPr>
          <t>)</t>
        </r>
      </text>
    </comment>
    <comment ref="C49" authorId="1" shapeId="0" xr:uid="{50055630-5196-499C-96E6-D151CFE7B617}">
      <text>
        <r>
          <rPr>
            <b/>
            <sz val="9"/>
            <color indexed="81"/>
            <rFont val="돋움"/>
            <family val="3"/>
            <charset val="129"/>
          </rPr>
          <t>소령 § 12 1(법령 · 조례에 따른 보수를 받지 않는 위원 등이 받는 수당)</t>
        </r>
      </text>
    </comment>
    <comment ref="C50" authorId="1" shapeId="0" xr:uid="{99700EA8-EA97-40D1-8654-3D9A2AA7FF59}">
      <text>
        <r>
          <rPr>
            <b/>
            <sz val="9"/>
            <color indexed="81"/>
            <rFont val="돋움"/>
            <family val="3"/>
            <charset val="129"/>
          </rPr>
          <t>소법</t>
        </r>
        <r>
          <rPr>
            <b/>
            <sz val="9"/>
            <color indexed="81"/>
            <rFont val="Tahoma"/>
            <family val="2"/>
          </rPr>
          <t xml:space="preserve"> </t>
        </r>
        <r>
          <rPr>
            <b/>
            <sz val="9"/>
            <color indexed="81"/>
            <rFont val="돋움"/>
            <family val="3"/>
            <charset val="129"/>
          </rPr>
          <t>§</t>
        </r>
        <r>
          <rPr>
            <b/>
            <sz val="9"/>
            <color indexed="81"/>
            <rFont val="Tahoma"/>
            <family val="2"/>
          </rPr>
          <t xml:space="preserve"> 12 3 </t>
        </r>
        <r>
          <rPr>
            <b/>
            <sz val="9"/>
            <color indexed="81"/>
            <rFont val="돋움"/>
            <family val="3"/>
            <charset val="129"/>
          </rPr>
          <t>파</t>
        </r>
        <r>
          <rPr>
            <b/>
            <sz val="9"/>
            <color indexed="81"/>
            <rFont val="Tahoma"/>
            <family val="2"/>
          </rPr>
          <t xml:space="preserve"> </t>
        </r>
        <r>
          <rPr>
            <b/>
            <sz val="9"/>
            <color indexed="81"/>
            <rFont val="돋움"/>
            <family val="3"/>
            <charset val="129"/>
          </rPr>
          <t>작전임무</t>
        </r>
        <r>
          <rPr>
            <b/>
            <sz val="9"/>
            <color indexed="81"/>
            <rFont val="Tahoma"/>
            <family val="2"/>
          </rPr>
          <t xml:space="preserve"> </t>
        </r>
        <r>
          <rPr>
            <b/>
            <sz val="9"/>
            <color indexed="81"/>
            <rFont val="돋움"/>
            <family val="3"/>
            <charset val="129"/>
          </rPr>
          <t>수행을</t>
        </r>
        <r>
          <rPr>
            <b/>
            <sz val="9"/>
            <color indexed="81"/>
            <rFont val="Tahoma"/>
            <family val="2"/>
          </rPr>
          <t xml:space="preserve"> </t>
        </r>
        <r>
          <rPr>
            <b/>
            <sz val="9"/>
            <color indexed="81"/>
            <rFont val="돋움"/>
            <family val="3"/>
            <charset val="129"/>
          </rPr>
          <t>위해</t>
        </r>
        <r>
          <rPr>
            <b/>
            <sz val="9"/>
            <color indexed="81"/>
            <rFont val="Tahoma"/>
            <family val="2"/>
          </rPr>
          <t xml:space="preserve"> </t>
        </r>
        <r>
          <rPr>
            <b/>
            <sz val="9"/>
            <color indexed="81"/>
            <rFont val="돋움"/>
            <family val="3"/>
            <charset val="129"/>
          </rPr>
          <t>외국에</t>
        </r>
        <r>
          <rPr>
            <b/>
            <sz val="9"/>
            <color indexed="81"/>
            <rFont val="Tahoma"/>
            <family val="2"/>
          </rPr>
          <t xml:space="preserve"> </t>
        </r>
        <r>
          <rPr>
            <b/>
            <sz val="9"/>
            <color indexed="81"/>
            <rFont val="돋움"/>
            <family val="3"/>
            <charset val="129"/>
          </rPr>
          <t>주둔하는</t>
        </r>
        <r>
          <rPr>
            <b/>
            <sz val="9"/>
            <color indexed="81"/>
            <rFont val="Tahoma"/>
            <family val="2"/>
          </rPr>
          <t xml:space="preserve"> </t>
        </r>
        <r>
          <rPr>
            <b/>
            <sz val="9"/>
            <color indexed="81"/>
            <rFont val="돋움"/>
            <family val="3"/>
            <charset val="129"/>
          </rPr>
          <t>군인</t>
        </r>
        <r>
          <rPr>
            <b/>
            <sz val="9"/>
            <color indexed="81"/>
            <rFont val="Tahoma"/>
            <family val="2"/>
          </rPr>
          <t xml:space="preserve"> </t>
        </r>
        <r>
          <rPr>
            <b/>
            <sz val="9"/>
            <color indexed="81"/>
            <rFont val="돋움"/>
            <family val="3"/>
            <charset val="129"/>
          </rPr>
          <t>등이</t>
        </r>
        <r>
          <rPr>
            <b/>
            <sz val="9"/>
            <color indexed="81"/>
            <rFont val="Tahoma"/>
            <family val="2"/>
          </rPr>
          <t xml:space="preserve"> </t>
        </r>
        <r>
          <rPr>
            <b/>
            <sz val="9"/>
            <color indexed="81"/>
            <rFont val="돋움"/>
            <family val="3"/>
            <charset val="129"/>
          </rPr>
          <t>받는</t>
        </r>
        <r>
          <rPr>
            <b/>
            <sz val="9"/>
            <color indexed="81"/>
            <rFont val="Tahoma"/>
            <family val="2"/>
          </rPr>
          <t xml:space="preserve"> </t>
        </r>
        <r>
          <rPr>
            <b/>
            <sz val="9"/>
            <color indexed="81"/>
            <rFont val="돋움"/>
            <family val="3"/>
            <charset val="129"/>
          </rPr>
          <t>급여</t>
        </r>
      </text>
    </comment>
    <comment ref="C51" authorId="1" shapeId="0" xr:uid="{60C2A4A1-182B-4722-B3CD-F15A5579F1A8}">
      <text>
        <r>
          <rPr>
            <b/>
            <sz val="9"/>
            <color indexed="81"/>
            <rFont val="돋움"/>
            <family val="3"/>
            <charset val="129"/>
          </rPr>
          <t>구</t>
        </r>
        <r>
          <rPr>
            <b/>
            <sz val="9"/>
            <color indexed="81"/>
            <rFont val="Tahoma"/>
            <family val="2"/>
          </rPr>
          <t xml:space="preserve"> </t>
        </r>
        <r>
          <rPr>
            <b/>
            <sz val="9"/>
            <color indexed="81"/>
            <rFont val="돋움"/>
            <family val="3"/>
            <charset val="129"/>
          </rPr>
          <t>조특법</t>
        </r>
        <r>
          <rPr>
            <b/>
            <sz val="9"/>
            <color indexed="81"/>
            <rFont val="Tahoma"/>
            <family val="2"/>
          </rPr>
          <t xml:space="preserve"> </t>
        </r>
        <r>
          <rPr>
            <b/>
            <sz val="9"/>
            <color indexed="81"/>
            <rFont val="돋움"/>
            <family val="3"/>
            <charset val="129"/>
          </rPr>
          <t>§</t>
        </r>
        <r>
          <rPr>
            <b/>
            <sz val="9"/>
            <color indexed="81"/>
            <rFont val="Tahoma"/>
            <family val="2"/>
          </rPr>
          <t xml:space="preserve"> 15 </t>
        </r>
        <r>
          <rPr>
            <b/>
            <sz val="9"/>
            <color indexed="81"/>
            <rFont val="돋움"/>
            <family val="3"/>
            <charset val="129"/>
          </rPr>
          <t>주식매수선택권</t>
        </r>
        <r>
          <rPr>
            <b/>
            <sz val="9"/>
            <color indexed="81"/>
            <rFont val="Tahoma"/>
            <family val="2"/>
          </rPr>
          <t xml:space="preserve"> </t>
        </r>
        <r>
          <rPr>
            <b/>
            <sz val="9"/>
            <color indexed="81"/>
            <rFont val="돋움"/>
            <family val="3"/>
            <charset val="129"/>
          </rPr>
          <t>비과세</t>
        </r>
      </text>
    </comment>
    <comment ref="C52" authorId="1" shapeId="0" xr:uid="{F5596BB3-B975-4053-81A3-8726FC45A5A3}">
      <text>
        <r>
          <rPr>
            <b/>
            <sz val="9"/>
            <color indexed="81"/>
            <rFont val="돋움"/>
            <family val="3"/>
            <charset val="129"/>
          </rPr>
          <t>조특법</t>
        </r>
        <r>
          <rPr>
            <b/>
            <sz val="9"/>
            <color indexed="81"/>
            <rFont val="Tahoma"/>
            <family val="2"/>
          </rPr>
          <t xml:space="preserve"> </t>
        </r>
        <r>
          <rPr>
            <b/>
            <sz val="9"/>
            <color indexed="81"/>
            <rFont val="돋움"/>
            <family val="3"/>
            <charset val="129"/>
          </rPr>
          <t>§</t>
        </r>
        <r>
          <rPr>
            <b/>
            <sz val="9"/>
            <color indexed="81"/>
            <rFont val="Tahoma"/>
            <family val="2"/>
          </rPr>
          <t xml:space="preserve"> 18 </t>
        </r>
        <r>
          <rPr>
            <b/>
            <sz val="9"/>
            <color indexed="81"/>
            <rFont val="돋움"/>
            <family val="3"/>
            <charset val="129"/>
          </rPr>
          <t>외국인</t>
        </r>
        <r>
          <rPr>
            <b/>
            <sz val="9"/>
            <color indexed="81"/>
            <rFont val="Tahoma"/>
            <family val="2"/>
          </rPr>
          <t xml:space="preserve"> </t>
        </r>
        <r>
          <rPr>
            <b/>
            <sz val="9"/>
            <color indexed="81"/>
            <rFont val="돋움"/>
            <family val="3"/>
            <charset val="129"/>
          </rPr>
          <t>기술자</t>
        </r>
        <r>
          <rPr>
            <b/>
            <sz val="9"/>
            <color indexed="81"/>
            <rFont val="Tahoma"/>
            <family val="2"/>
          </rPr>
          <t xml:space="preserve"> </t>
        </r>
        <r>
          <rPr>
            <b/>
            <sz val="9"/>
            <color indexed="81"/>
            <rFont val="돋움"/>
            <family val="3"/>
            <charset val="129"/>
          </rPr>
          <t>소득세</t>
        </r>
        <r>
          <rPr>
            <b/>
            <sz val="9"/>
            <color indexed="81"/>
            <rFont val="Tahoma"/>
            <family val="2"/>
          </rPr>
          <t xml:space="preserve"> </t>
        </r>
        <r>
          <rPr>
            <b/>
            <sz val="9"/>
            <color indexed="81"/>
            <rFont val="돋움"/>
            <family val="3"/>
            <charset val="129"/>
          </rPr>
          <t>면제</t>
        </r>
      </text>
    </comment>
    <comment ref="I52" authorId="0" shapeId="0" xr:uid="{18D1BFAF-61F1-4FA7-A646-E0B6BC255B5B}">
      <text>
        <r>
          <rPr>
            <b/>
            <sz val="9"/>
            <color indexed="81"/>
            <rFont val="돋움"/>
            <family val="3"/>
            <charset val="129"/>
          </rPr>
          <t>조특법</t>
        </r>
        <r>
          <rPr>
            <b/>
            <sz val="9"/>
            <color indexed="81"/>
            <rFont val="Tahoma"/>
            <family val="2"/>
          </rPr>
          <t xml:space="preserve">§ 18
</t>
        </r>
        <r>
          <rPr>
            <b/>
            <sz val="9"/>
            <color indexed="81"/>
            <rFont val="돋움"/>
            <family val="3"/>
            <charset val="129"/>
          </rPr>
          <t>조세특례제한법</t>
        </r>
        <r>
          <rPr>
            <b/>
            <sz val="9"/>
            <color indexed="81"/>
            <rFont val="Tahoma"/>
            <family val="2"/>
          </rPr>
          <t xml:space="preserve">  </t>
        </r>
        <r>
          <rPr>
            <b/>
            <sz val="9"/>
            <color indexed="81"/>
            <rFont val="돋움"/>
            <family val="3"/>
            <charset val="129"/>
          </rPr>
          <t>제</t>
        </r>
        <r>
          <rPr>
            <b/>
            <sz val="9"/>
            <color indexed="81"/>
            <rFont val="Tahoma"/>
            <family val="2"/>
          </rPr>
          <t>18</t>
        </r>
        <r>
          <rPr>
            <b/>
            <sz val="9"/>
            <color indexed="81"/>
            <rFont val="돋움"/>
            <family val="3"/>
            <charset val="129"/>
          </rPr>
          <t>조</t>
        </r>
        <r>
          <rPr>
            <b/>
            <sz val="9"/>
            <color indexed="81"/>
            <rFont val="Tahoma"/>
            <family val="2"/>
          </rPr>
          <t xml:space="preserve"> [ </t>
        </r>
        <r>
          <rPr>
            <b/>
            <sz val="9"/>
            <color indexed="81"/>
            <rFont val="돋움"/>
            <family val="3"/>
            <charset val="129"/>
          </rPr>
          <t>외국인기술자에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소득세의</t>
        </r>
        <r>
          <rPr>
            <b/>
            <sz val="9"/>
            <color indexed="81"/>
            <rFont val="Tahoma"/>
            <family val="2"/>
          </rPr>
          <t xml:space="preserve"> </t>
        </r>
        <r>
          <rPr>
            <b/>
            <sz val="9"/>
            <color indexed="81"/>
            <rFont val="돋움"/>
            <family val="3"/>
            <charset val="129"/>
          </rPr>
          <t>감면</t>
        </r>
        <r>
          <rPr>
            <b/>
            <sz val="9"/>
            <color indexed="81"/>
            <rFont val="Tahoma"/>
            <family val="2"/>
          </rPr>
          <t xml:space="preserve"> (2010.01.01 </t>
        </r>
        <r>
          <rPr>
            <b/>
            <sz val="9"/>
            <color indexed="81"/>
            <rFont val="돋움"/>
            <family val="3"/>
            <charset val="129"/>
          </rPr>
          <t>제목개정</t>
        </r>
        <r>
          <rPr>
            <b/>
            <sz val="9"/>
            <color indexed="81"/>
            <rFont val="Tahoma"/>
            <family val="2"/>
          </rPr>
          <t xml:space="preserve">) 
</t>
        </r>
        <r>
          <rPr>
            <b/>
            <sz val="9"/>
            <color indexed="81"/>
            <rFont val="돋움"/>
            <family val="3"/>
            <charset val="129"/>
          </rPr>
          <t>①</t>
        </r>
        <r>
          <rPr>
            <b/>
            <sz val="9"/>
            <color indexed="81"/>
            <rFont val="Tahoma"/>
            <family val="2"/>
          </rPr>
          <t xml:space="preserve"> </t>
        </r>
        <r>
          <rPr>
            <b/>
            <sz val="9"/>
            <color indexed="81"/>
            <rFont val="돋움"/>
            <family val="3"/>
            <charset val="129"/>
          </rPr>
          <t>대통령령으로</t>
        </r>
        <r>
          <rPr>
            <b/>
            <sz val="9"/>
            <color indexed="81"/>
            <rFont val="Tahoma"/>
            <family val="2"/>
          </rPr>
          <t xml:space="preserve"> </t>
        </r>
        <r>
          <rPr>
            <b/>
            <sz val="9"/>
            <color indexed="81"/>
            <rFont val="돋움"/>
            <family val="3"/>
            <charset val="129"/>
          </rPr>
          <t>정하는</t>
        </r>
        <r>
          <rPr>
            <b/>
            <sz val="9"/>
            <color indexed="81"/>
            <rFont val="Tahoma"/>
            <family val="2"/>
          </rPr>
          <t xml:space="preserve"> </t>
        </r>
        <r>
          <rPr>
            <b/>
            <sz val="9"/>
            <color indexed="81"/>
            <rFont val="돋움"/>
            <family val="3"/>
            <charset val="129"/>
          </rPr>
          <t>외국인기술자가</t>
        </r>
        <r>
          <rPr>
            <b/>
            <sz val="9"/>
            <color indexed="81"/>
            <rFont val="Tahoma"/>
            <family val="2"/>
          </rPr>
          <t xml:space="preserve"> </t>
        </r>
        <r>
          <rPr>
            <b/>
            <sz val="9"/>
            <color indexed="81"/>
            <rFont val="돋움"/>
            <family val="3"/>
            <charset val="129"/>
          </rPr>
          <t>국내에서</t>
        </r>
        <r>
          <rPr>
            <b/>
            <sz val="9"/>
            <color indexed="81"/>
            <rFont val="Tahoma"/>
            <family val="2"/>
          </rPr>
          <t xml:space="preserve"> </t>
        </r>
        <r>
          <rPr>
            <b/>
            <sz val="9"/>
            <color indexed="81"/>
            <rFont val="돋움"/>
            <family val="3"/>
            <charset val="129"/>
          </rPr>
          <t>내국인에게</t>
        </r>
        <r>
          <rPr>
            <b/>
            <sz val="9"/>
            <color indexed="81"/>
            <rFont val="Tahoma"/>
            <family val="2"/>
          </rPr>
          <t xml:space="preserve"> </t>
        </r>
        <r>
          <rPr>
            <b/>
            <sz val="9"/>
            <color indexed="81"/>
            <rFont val="돋움"/>
            <family val="3"/>
            <charset val="129"/>
          </rPr>
          <t>근로를</t>
        </r>
        <r>
          <rPr>
            <b/>
            <sz val="9"/>
            <color indexed="81"/>
            <rFont val="Tahoma"/>
            <family val="2"/>
          </rPr>
          <t xml:space="preserve"> </t>
        </r>
        <r>
          <rPr>
            <b/>
            <sz val="9"/>
            <color indexed="81"/>
            <rFont val="돋움"/>
            <family val="3"/>
            <charset val="129"/>
          </rPr>
          <t>제공하고</t>
        </r>
        <r>
          <rPr>
            <b/>
            <sz val="9"/>
            <color indexed="81"/>
            <rFont val="Tahoma"/>
            <family val="2"/>
          </rPr>
          <t xml:space="preserve"> </t>
        </r>
        <r>
          <rPr>
            <b/>
            <sz val="9"/>
            <color indexed="81"/>
            <rFont val="돋움"/>
            <family val="3"/>
            <charset val="129"/>
          </rPr>
          <t>받는</t>
        </r>
        <r>
          <rPr>
            <b/>
            <sz val="9"/>
            <color indexed="81"/>
            <rFont val="Tahoma"/>
            <family val="2"/>
          </rPr>
          <t xml:space="preserve"> </t>
        </r>
        <r>
          <rPr>
            <b/>
            <sz val="9"/>
            <color indexed="81"/>
            <rFont val="돋움"/>
            <family val="3"/>
            <charset val="129"/>
          </rPr>
          <t>근로소득으로서</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외국인기술자가</t>
        </r>
        <r>
          <rPr>
            <b/>
            <sz val="9"/>
            <color indexed="81"/>
            <rFont val="Tahoma"/>
            <family val="2"/>
          </rPr>
          <t xml:space="preserve"> </t>
        </r>
        <r>
          <rPr>
            <b/>
            <sz val="9"/>
            <color indexed="81"/>
            <rFont val="돋움"/>
            <family val="3"/>
            <charset val="129"/>
          </rPr>
          <t>국내에서</t>
        </r>
        <r>
          <rPr>
            <b/>
            <sz val="9"/>
            <color indexed="81"/>
            <rFont val="Tahoma"/>
            <family val="2"/>
          </rPr>
          <t xml:space="preserve"> </t>
        </r>
        <r>
          <rPr>
            <b/>
            <sz val="9"/>
            <color indexed="81"/>
            <rFont val="돋움"/>
            <family val="3"/>
            <charset val="129"/>
          </rPr>
          <t>최초로</t>
        </r>
        <r>
          <rPr>
            <b/>
            <sz val="9"/>
            <color indexed="81"/>
            <rFont val="Tahoma"/>
            <family val="2"/>
          </rPr>
          <t xml:space="preserve"> </t>
        </r>
        <r>
          <rPr>
            <b/>
            <sz val="9"/>
            <color indexed="81"/>
            <rFont val="돋움"/>
            <family val="3"/>
            <charset val="129"/>
          </rPr>
          <t>근로를</t>
        </r>
        <r>
          <rPr>
            <b/>
            <sz val="9"/>
            <color indexed="81"/>
            <rFont val="Tahoma"/>
            <family val="2"/>
          </rPr>
          <t xml:space="preserve"> </t>
        </r>
        <r>
          <rPr>
            <b/>
            <sz val="9"/>
            <color indexed="81"/>
            <rFont val="돋움"/>
            <family val="3"/>
            <charset val="129"/>
          </rPr>
          <t>제공한</t>
        </r>
        <r>
          <rPr>
            <b/>
            <sz val="9"/>
            <color indexed="81"/>
            <rFont val="Tahoma"/>
            <family val="2"/>
          </rPr>
          <t xml:space="preserve"> </t>
        </r>
        <r>
          <rPr>
            <b/>
            <sz val="9"/>
            <color indexed="81"/>
            <rFont val="돋움"/>
            <family val="3"/>
            <charset val="129"/>
          </rPr>
          <t>날</t>
        </r>
        <r>
          <rPr>
            <b/>
            <sz val="9"/>
            <color indexed="81"/>
            <rFont val="Tahoma"/>
            <family val="2"/>
          </rPr>
          <t>(2014</t>
        </r>
        <r>
          <rPr>
            <b/>
            <sz val="9"/>
            <color indexed="81"/>
            <rFont val="돋움"/>
            <family val="3"/>
            <charset val="129"/>
          </rPr>
          <t>년</t>
        </r>
        <r>
          <rPr>
            <b/>
            <sz val="9"/>
            <color indexed="81"/>
            <rFont val="Tahoma"/>
            <family val="2"/>
          </rPr>
          <t xml:space="preserve"> 12</t>
        </r>
        <r>
          <rPr>
            <b/>
            <sz val="9"/>
            <color indexed="81"/>
            <rFont val="돋움"/>
            <family val="3"/>
            <charset val="129"/>
          </rPr>
          <t>월</t>
        </r>
        <r>
          <rPr>
            <b/>
            <sz val="9"/>
            <color indexed="81"/>
            <rFont val="Tahoma"/>
            <family val="2"/>
          </rPr>
          <t xml:space="preserve"> 31</t>
        </r>
        <r>
          <rPr>
            <b/>
            <sz val="9"/>
            <color indexed="81"/>
            <rFont val="돋움"/>
            <family val="3"/>
            <charset val="129"/>
          </rPr>
          <t>일</t>
        </r>
        <r>
          <rPr>
            <b/>
            <sz val="9"/>
            <color indexed="81"/>
            <rFont val="Tahoma"/>
            <family val="2"/>
          </rPr>
          <t xml:space="preserve"> </t>
        </r>
        <r>
          <rPr>
            <b/>
            <sz val="9"/>
            <color indexed="81"/>
            <rFont val="돋움"/>
            <family val="3"/>
            <charset val="129"/>
          </rPr>
          <t>이전인</t>
        </r>
        <r>
          <rPr>
            <b/>
            <sz val="9"/>
            <color indexed="81"/>
            <rFont val="Tahoma"/>
            <family val="2"/>
          </rPr>
          <t xml:space="preserve"> </t>
        </r>
        <r>
          <rPr>
            <b/>
            <sz val="9"/>
            <color indexed="81"/>
            <rFont val="돋움"/>
            <family val="3"/>
            <charset val="129"/>
          </rPr>
          <t>경우만</t>
        </r>
        <r>
          <rPr>
            <b/>
            <sz val="9"/>
            <color indexed="81"/>
            <rFont val="Tahoma"/>
            <family val="2"/>
          </rPr>
          <t xml:space="preserve"> </t>
        </r>
        <r>
          <rPr>
            <b/>
            <sz val="9"/>
            <color indexed="81"/>
            <rFont val="돋움"/>
            <family val="3"/>
            <charset val="129"/>
          </rPr>
          <t>해당한다</t>
        </r>
        <r>
          <rPr>
            <b/>
            <sz val="9"/>
            <color indexed="81"/>
            <rFont val="Tahoma"/>
            <family val="2"/>
          </rPr>
          <t>)</t>
        </r>
        <r>
          <rPr>
            <b/>
            <sz val="9"/>
            <color indexed="81"/>
            <rFont val="돋움"/>
            <family val="3"/>
            <charset val="129"/>
          </rPr>
          <t>부터</t>
        </r>
        <r>
          <rPr>
            <b/>
            <sz val="9"/>
            <color indexed="81"/>
            <rFont val="Tahoma"/>
            <family val="2"/>
          </rPr>
          <t xml:space="preserve"> 2</t>
        </r>
        <r>
          <rPr>
            <b/>
            <sz val="9"/>
            <color indexed="81"/>
            <rFont val="돋움"/>
            <family val="3"/>
            <charset val="129"/>
          </rPr>
          <t>년이</t>
        </r>
        <r>
          <rPr>
            <b/>
            <sz val="9"/>
            <color indexed="81"/>
            <rFont val="Tahoma"/>
            <family val="2"/>
          </rPr>
          <t xml:space="preserve"> </t>
        </r>
        <r>
          <rPr>
            <b/>
            <sz val="9"/>
            <color indexed="81"/>
            <rFont val="돋움"/>
            <family val="3"/>
            <charset val="129"/>
          </rPr>
          <t>되는</t>
        </r>
        <r>
          <rPr>
            <b/>
            <sz val="9"/>
            <color indexed="81"/>
            <rFont val="Tahoma"/>
            <family val="2"/>
          </rPr>
          <t xml:space="preserve"> </t>
        </r>
        <r>
          <rPr>
            <b/>
            <sz val="9"/>
            <color indexed="81"/>
            <rFont val="돋움"/>
            <family val="3"/>
            <charset val="129"/>
          </rPr>
          <t>날이</t>
        </r>
        <r>
          <rPr>
            <b/>
            <sz val="9"/>
            <color indexed="81"/>
            <rFont val="Tahoma"/>
            <family val="2"/>
          </rPr>
          <t xml:space="preserve"> </t>
        </r>
        <r>
          <rPr>
            <b/>
            <sz val="9"/>
            <color indexed="81"/>
            <rFont val="돋움"/>
            <family val="3"/>
            <charset val="129"/>
          </rPr>
          <t>속하는</t>
        </r>
        <r>
          <rPr>
            <b/>
            <sz val="9"/>
            <color indexed="81"/>
            <rFont val="Tahoma"/>
            <family val="2"/>
          </rPr>
          <t xml:space="preserve"> </t>
        </r>
        <r>
          <rPr>
            <b/>
            <sz val="9"/>
            <color indexed="81"/>
            <rFont val="돋움"/>
            <family val="3"/>
            <charset val="129"/>
          </rPr>
          <t>달까지</t>
        </r>
        <r>
          <rPr>
            <b/>
            <sz val="9"/>
            <color indexed="81"/>
            <rFont val="Tahoma"/>
            <family val="2"/>
          </rPr>
          <t xml:space="preserve"> </t>
        </r>
        <r>
          <rPr>
            <b/>
            <sz val="9"/>
            <color indexed="81"/>
            <rFont val="돋움"/>
            <family val="3"/>
            <charset val="129"/>
          </rPr>
          <t>발생한</t>
        </r>
        <r>
          <rPr>
            <b/>
            <sz val="9"/>
            <color indexed="81"/>
            <rFont val="Tahoma"/>
            <family val="2"/>
          </rPr>
          <t xml:space="preserve"> </t>
        </r>
        <r>
          <rPr>
            <b/>
            <sz val="9"/>
            <color indexed="81"/>
            <rFont val="돋움"/>
            <family val="3"/>
            <charset val="129"/>
          </rPr>
          <t>근로소득에</t>
        </r>
        <r>
          <rPr>
            <b/>
            <sz val="9"/>
            <color indexed="81"/>
            <rFont val="Tahoma"/>
            <family val="2"/>
          </rPr>
          <t xml:space="preserve"> </t>
        </r>
        <r>
          <rPr>
            <b/>
            <sz val="9"/>
            <color indexed="81"/>
            <rFont val="돋움"/>
            <family val="3"/>
            <charset val="129"/>
          </rPr>
          <t>대해서는</t>
        </r>
        <r>
          <rPr>
            <b/>
            <sz val="9"/>
            <color indexed="81"/>
            <rFont val="Tahoma"/>
            <family val="2"/>
          </rPr>
          <t xml:space="preserve"> </t>
        </r>
        <r>
          <rPr>
            <b/>
            <sz val="9"/>
            <color indexed="81"/>
            <rFont val="돋움"/>
            <family val="3"/>
            <charset val="129"/>
          </rPr>
          <t>소득세의</t>
        </r>
        <r>
          <rPr>
            <b/>
            <sz val="9"/>
            <color indexed="81"/>
            <rFont val="Tahoma"/>
            <family val="2"/>
          </rPr>
          <t xml:space="preserve"> 100</t>
        </r>
        <r>
          <rPr>
            <b/>
            <sz val="9"/>
            <color indexed="81"/>
            <rFont val="돋움"/>
            <family val="3"/>
            <charset val="129"/>
          </rPr>
          <t>분의</t>
        </r>
        <r>
          <rPr>
            <b/>
            <sz val="9"/>
            <color indexed="81"/>
            <rFont val="Tahoma"/>
            <family val="2"/>
          </rPr>
          <t xml:space="preserve"> 50</t>
        </r>
        <r>
          <rPr>
            <b/>
            <sz val="9"/>
            <color indexed="81"/>
            <rFont val="돋움"/>
            <family val="3"/>
            <charset val="129"/>
          </rPr>
          <t>에</t>
        </r>
        <r>
          <rPr>
            <b/>
            <sz val="9"/>
            <color indexed="81"/>
            <rFont val="Tahoma"/>
            <family val="2"/>
          </rPr>
          <t xml:space="preserve"> </t>
        </r>
        <r>
          <rPr>
            <b/>
            <sz val="9"/>
            <color indexed="81"/>
            <rFont val="돋움"/>
            <family val="3"/>
            <charset val="129"/>
          </rPr>
          <t>상당하는</t>
        </r>
        <r>
          <rPr>
            <b/>
            <sz val="9"/>
            <color indexed="81"/>
            <rFont val="Tahoma"/>
            <family val="2"/>
          </rPr>
          <t xml:space="preserve"> </t>
        </r>
        <r>
          <rPr>
            <b/>
            <sz val="9"/>
            <color indexed="81"/>
            <rFont val="돋움"/>
            <family val="3"/>
            <charset val="129"/>
          </rPr>
          <t>세액을</t>
        </r>
        <r>
          <rPr>
            <b/>
            <sz val="9"/>
            <color indexed="81"/>
            <rFont val="Tahoma"/>
            <family val="2"/>
          </rPr>
          <t xml:space="preserve"> </t>
        </r>
        <r>
          <rPr>
            <b/>
            <sz val="9"/>
            <color indexed="81"/>
            <rFont val="돋움"/>
            <family val="3"/>
            <charset val="129"/>
          </rPr>
          <t>감면한다</t>
        </r>
        <r>
          <rPr>
            <b/>
            <sz val="9"/>
            <color indexed="81"/>
            <rFont val="Tahoma"/>
            <family val="2"/>
          </rPr>
          <t xml:space="preserve">.(2011.12.31 </t>
        </r>
        <r>
          <rPr>
            <b/>
            <sz val="9"/>
            <color indexed="81"/>
            <rFont val="돋움"/>
            <family val="3"/>
            <charset val="129"/>
          </rPr>
          <t>개정</t>
        </r>
        <r>
          <rPr>
            <b/>
            <sz val="9"/>
            <color indexed="81"/>
            <rFont val="Tahoma"/>
            <family val="2"/>
          </rPr>
          <t xml:space="preserve">) 
</t>
        </r>
        <r>
          <rPr>
            <b/>
            <sz val="9"/>
            <color indexed="81"/>
            <rFont val="돋움"/>
            <family val="3"/>
            <charset val="129"/>
          </rPr>
          <t>②</t>
        </r>
        <r>
          <rPr>
            <b/>
            <sz val="9"/>
            <color indexed="81"/>
            <rFont val="Tahoma"/>
            <family val="2"/>
          </rPr>
          <t xml:space="preserve"> </t>
        </r>
        <r>
          <rPr>
            <b/>
            <sz val="9"/>
            <color indexed="81"/>
            <rFont val="돋움"/>
            <family val="3"/>
            <charset val="129"/>
          </rPr>
          <t>외국인기술자가</t>
        </r>
        <r>
          <rPr>
            <b/>
            <sz val="9"/>
            <color indexed="81"/>
            <rFont val="Tahoma"/>
            <family val="2"/>
          </rPr>
          <t xml:space="preserve"> </t>
        </r>
        <r>
          <rPr>
            <b/>
            <sz val="9"/>
            <color indexed="81"/>
            <rFont val="돋움"/>
            <family val="3"/>
            <charset val="129"/>
          </rPr>
          <t>「외국인투자</t>
        </r>
        <r>
          <rPr>
            <b/>
            <sz val="9"/>
            <color indexed="81"/>
            <rFont val="Tahoma"/>
            <family val="2"/>
          </rPr>
          <t xml:space="preserve"> </t>
        </r>
        <r>
          <rPr>
            <b/>
            <sz val="9"/>
            <color indexed="81"/>
            <rFont val="돋움"/>
            <family val="3"/>
            <charset val="129"/>
          </rPr>
          <t>촉진법」에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기술도입계약에</t>
        </r>
        <r>
          <rPr>
            <b/>
            <sz val="9"/>
            <color indexed="81"/>
            <rFont val="Tahoma"/>
            <family val="2"/>
          </rPr>
          <t xml:space="preserve"> </t>
        </r>
        <r>
          <rPr>
            <b/>
            <sz val="9"/>
            <color indexed="81"/>
            <rFont val="돋움"/>
            <family val="3"/>
            <charset val="129"/>
          </rPr>
          <t>의하여</t>
        </r>
        <r>
          <rPr>
            <b/>
            <sz val="9"/>
            <color indexed="81"/>
            <rFont val="Tahoma"/>
            <family val="2"/>
          </rPr>
          <t xml:space="preserve"> </t>
        </r>
        <r>
          <rPr>
            <b/>
            <sz val="9"/>
            <color indexed="81"/>
            <rFont val="돋움"/>
            <family val="3"/>
            <charset val="129"/>
          </rPr>
          <t>국내에서</t>
        </r>
        <r>
          <rPr>
            <b/>
            <sz val="9"/>
            <color indexed="81"/>
            <rFont val="Tahoma"/>
            <family val="2"/>
          </rPr>
          <t xml:space="preserve"> </t>
        </r>
        <r>
          <rPr>
            <b/>
            <sz val="9"/>
            <color indexed="81"/>
            <rFont val="돋움"/>
            <family val="3"/>
            <charset val="129"/>
          </rPr>
          <t>제</t>
        </r>
        <r>
          <rPr>
            <b/>
            <sz val="9"/>
            <color indexed="81"/>
            <rFont val="Tahoma"/>
            <family val="2"/>
          </rPr>
          <t>121</t>
        </r>
        <r>
          <rPr>
            <b/>
            <sz val="9"/>
            <color indexed="81"/>
            <rFont val="돋움"/>
            <family val="3"/>
            <charset val="129"/>
          </rPr>
          <t>조의</t>
        </r>
        <r>
          <rPr>
            <b/>
            <sz val="9"/>
            <color indexed="81"/>
            <rFont val="Tahoma"/>
            <family val="2"/>
          </rPr>
          <t xml:space="preserve">2 </t>
        </r>
        <r>
          <rPr>
            <b/>
            <sz val="9"/>
            <color indexed="81"/>
            <rFont val="돋움"/>
            <family val="3"/>
            <charset val="129"/>
          </rPr>
          <t>제</t>
        </r>
        <r>
          <rPr>
            <b/>
            <sz val="9"/>
            <color indexed="81"/>
            <rFont val="Tahoma"/>
            <family val="2"/>
          </rPr>
          <t>1</t>
        </r>
        <r>
          <rPr>
            <b/>
            <sz val="9"/>
            <color indexed="81"/>
            <rFont val="돋움"/>
            <family val="3"/>
            <charset val="129"/>
          </rPr>
          <t>항</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호에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법인세</t>
        </r>
        <r>
          <rPr>
            <b/>
            <sz val="9"/>
            <color indexed="81"/>
            <rFont val="Tahoma"/>
            <family val="2"/>
          </rPr>
          <t xml:space="preserve"> </t>
        </r>
        <r>
          <rPr>
            <b/>
            <sz val="9"/>
            <color indexed="81"/>
            <rFont val="돋움"/>
            <family val="3"/>
            <charset val="129"/>
          </rPr>
          <t>등이</t>
        </r>
        <r>
          <rPr>
            <b/>
            <sz val="9"/>
            <color indexed="81"/>
            <rFont val="Tahoma"/>
            <family val="2"/>
          </rPr>
          <t xml:space="preserve"> </t>
        </r>
        <r>
          <rPr>
            <b/>
            <sz val="9"/>
            <color indexed="81"/>
            <rFont val="돋움"/>
            <family val="3"/>
            <charset val="129"/>
          </rPr>
          <t>감면되는</t>
        </r>
        <r>
          <rPr>
            <b/>
            <sz val="9"/>
            <color indexed="81"/>
            <rFont val="Tahoma"/>
            <family val="2"/>
          </rPr>
          <t xml:space="preserve"> </t>
        </r>
        <r>
          <rPr>
            <b/>
            <sz val="9"/>
            <color indexed="81"/>
            <rFont val="돋움"/>
            <family val="3"/>
            <charset val="129"/>
          </rPr>
          <t>사업을</t>
        </r>
        <r>
          <rPr>
            <b/>
            <sz val="9"/>
            <color indexed="81"/>
            <rFont val="Tahoma"/>
            <family val="2"/>
          </rPr>
          <t xml:space="preserve"> </t>
        </r>
        <r>
          <rPr>
            <b/>
            <sz val="9"/>
            <color indexed="81"/>
            <rFont val="돋움"/>
            <family val="3"/>
            <charset val="129"/>
          </rPr>
          <t>하는</t>
        </r>
        <r>
          <rPr>
            <b/>
            <sz val="9"/>
            <color indexed="81"/>
            <rFont val="Tahoma"/>
            <family val="2"/>
          </rPr>
          <t xml:space="preserve"> </t>
        </r>
        <r>
          <rPr>
            <b/>
            <sz val="9"/>
            <color indexed="81"/>
            <rFont val="돋움"/>
            <family val="3"/>
            <charset val="129"/>
          </rPr>
          <t>외국인투자기업에</t>
        </r>
        <r>
          <rPr>
            <b/>
            <sz val="9"/>
            <color indexed="81"/>
            <rFont val="Tahoma"/>
            <family val="2"/>
          </rPr>
          <t xml:space="preserve"> </t>
        </r>
        <r>
          <rPr>
            <b/>
            <sz val="9"/>
            <color indexed="81"/>
            <rFont val="돋움"/>
            <family val="3"/>
            <charset val="129"/>
          </rPr>
          <t>대통령령으로</t>
        </r>
        <r>
          <rPr>
            <b/>
            <sz val="9"/>
            <color indexed="81"/>
            <rFont val="Tahoma"/>
            <family val="2"/>
          </rPr>
          <t xml:space="preserve"> </t>
        </r>
        <r>
          <rPr>
            <b/>
            <sz val="9"/>
            <color indexed="81"/>
            <rFont val="돋움"/>
            <family val="3"/>
            <charset val="129"/>
          </rPr>
          <t>정하는</t>
        </r>
        <r>
          <rPr>
            <b/>
            <sz val="9"/>
            <color indexed="81"/>
            <rFont val="Tahoma"/>
            <family val="2"/>
          </rPr>
          <t xml:space="preserve"> </t>
        </r>
        <r>
          <rPr>
            <b/>
            <sz val="9"/>
            <color indexed="81"/>
            <rFont val="돋움"/>
            <family val="3"/>
            <charset val="129"/>
          </rPr>
          <t>고도기술을</t>
        </r>
        <r>
          <rPr>
            <b/>
            <sz val="9"/>
            <color indexed="81"/>
            <rFont val="Tahoma"/>
            <family val="2"/>
          </rPr>
          <t xml:space="preserve"> </t>
        </r>
        <r>
          <rPr>
            <b/>
            <sz val="9"/>
            <color indexed="81"/>
            <rFont val="돋움"/>
            <family val="3"/>
            <charset val="129"/>
          </rPr>
          <t>제공하고</t>
        </r>
        <r>
          <rPr>
            <b/>
            <sz val="9"/>
            <color indexed="81"/>
            <rFont val="Tahoma"/>
            <family val="2"/>
          </rPr>
          <t xml:space="preserve"> </t>
        </r>
        <r>
          <rPr>
            <b/>
            <sz val="9"/>
            <color indexed="81"/>
            <rFont val="돋움"/>
            <family val="3"/>
            <charset val="129"/>
          </rPr>
          <t>받는</t>
        </r>
        <r>
          <rPr>
            <b/>
            <sz val="9"/>
            <color indexed="81"/>
            <rFont val="Tahoma"/>
            <family val="2"/>
          </rPr>
          <t xml:space="preserve"> </t>
        </r>
        <r>
          <rPr>
            <b/>
            <sz val="9"/>
            <color indexed="81"/>
            <rFont val="돋움"/>
            <family val="3"/>
            <charset val="129"/>
          </rPr>
          <t>근로소득으로서</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외국인투자기업에</t>
        </r>
        <r>
          <rPr>
            <b/>
            <sz val="9"/>
            <color indexed="81"/>
            <rFont val="Tahoma"/>
            <family val="2"/>
          </rPr>
          <t xml:space="preserve"> </t>
        </r>
        <r>
          <rPr>
            <b/>
            <sz val="9"/>
            <color indexed="81"/>
            <rFont val="돋움"/>
            <family val="3"/>
            <charset val="129"/>
          </rPr>
          <t>근로를</t>
        </r>
        <r>
          <rPr>
            <b/>
            <sz val="9"/>
            <color indexed="81"/>
            <rFont val="Tahoma"/>
            <family val="2"/>
          </rPr>
          <t xml:space="preserve"> </t>
        </r>
        <r>
          <rPr>
            <b/>
            <sz val="9"/>
            <color indexed="81"/>
            <rFont val="돋움"/>
            <family val="3"/>
            <charset val="129"/>
          </rPr>
          <t>제공한</t>
        </r>
        <r>
          <rPr>
            <b/>
            <sz val="9"/>
            <color indexed="81"/>
            <rFont val="Tahoma"/>
            <family val="2"/>
          </rPr>
          <t xml:space="preserve"> </t>
        </r>
        <r>
          <rPr>
            <b/>
            <sz val="9"/>
            <color indexed="81"/>
            <rFont val="돋움"/>
            <family val="3"/>
            <charset val="129"/>
          </rPr>
          <t>날</t>
        </r>
        <r>
          <rPr>
            <b/>
            <sz val="9"/>
            <color indexed="81"/>
            <rFont val="Tahoma"/>
            <family val="2"/>
          </rPr>
          <t>(2014</t>
        </r>
        <r>
          <rPr>
            <b/>
            <sz val="9"/>
            <color indexed="81"/>
            <rFont val="돋움"/>
            <family val="3"/>
            <charset val="129"/>
          </rPr>
          <t>년</t>
        </r>
        <r>
          <rPr>
            <b/>
            <sz val="9"/>
            <color indexed="81"/>
            <rFont val="Tahoma"/>
            <family val="2"/>
          </rPr>
          <t xml:space="preserve"> 12</t>
        </r>
        <r>
          <rPr>
            <b/>
            <sz val="9"/>
            <color indexed="81"/>
            <rFont val="돋움"/>
            <family val="3"/>
            <charset val="129"/>
          </rPr>
          <t>월</t>
        </r>
        <r>
          <rPr>
            <b/>
            <sz val="9"/>
            <color indexed="81"/>
            <rFont val="Tahoma"/>
            <family val="2"/>
          </rPr>
          <t xml:space="preserve"> 31</t>
        </r>
        <r>
          <rPr>
            <b/>
            <sz val="9"/>
            <color indexed="81"/>
            <rFont val="돋움"/>
            <family val="3"/>
            <charset val="129"/>
          </rPr>
          <t>일까지만</t>
        </r>
        <r>
          <rPr>
            <b/>
            <sz val="9"/>
            <color indexed="81"/>
            <rFont val="Tahoma"/>
            <family val="2"/>
          </rPr>
          <t xml:space="preserve"> </t>
        </r>
        <r>
          <rPr>
            <b/>
            <sz val="9"/>
            <color indexed="81"/>
            <rFont val="돋움"/>
            <family val="3"/>
            <charset val="129"/>
          </rPr>
          <t>해당한다</t>
        </r>
        <r>
          <rPr>
            <b/>
            <sz val="9"/>
            <color indexed="81"/>
            <rFont val="Tahoma"/>
            <family val="2"/>
          </rPr>
          <t>)</t>
        </r>
        <r>
          <rPr>
            <b/>
            <sz val="9"/>
            <color indexed="81"/>
            <rFont val="돋움"/>
            <family val="3"/>
            <charset val="129"/>
          </rPr>
          <t>부터</t>
        </r>
        <r>
          <rPr>
            <b/>
            <sz val="9"/>
            <color indexed="81"/>
            <rFont val="Tahoma"/>
            <family val="2"/>
          </rPr>
          <t xml:space="preserve"> 2</t>
        </r>
        <r>
          <rPr>
            <b/>
            <sz val="9"/>
            <color indexed="81"/>
            <rFont val="돋움"/>
            <family val="3"/>
            <charset val="129"/>
          </rPr>
          <t>년이</t>
        </r>
        <r>
          <rPr>
            <b/>
            <sz val="9"/>
            <color indexed="81"/>
            <rFont val="Tahoma"/>
            <family val="2"/>
          </rPr>
          <t xml:space="preserve"> </t>
        </r>
        <r>
          <rPr>
            <b/>
            <sz val="9"/>
            <color indexed="81"/>
            <rFont val="돋움"/>
            <family val="3"/>
            <charset val="129"/>
          </rPr>
          <t>되는</t>
        </r>
        <r>
          <rPr>
            <b/>
            <sz val="9"/>
            <color indexed="81"/>
            <rFont val="Tahoma"/>
            <family val="2"/>
          </rPr>
          <t xml:space="preserve"> </t>
        </r>
        <r>
          <rPr>
            <b/>
            <sz val="9"/>
            <color indexed="81"/>
            <rFont val="돋움"/>
            <family val="3"/>
            <charset val="129"/>
          </rPr>
          <t>날이</t>
        </r>
        <r>
          <rPr>
            <b/>
            <sz val="9"/>
            <color indexed="81"/>
            <rFont val="Tahoma"/>
            <family val="2"/>
          </rPr>
          <t xml:space="preserve"> </t>
        </r>
        <r>
          <rPr>
            <b/>
            <sz val="9"/>
            <color indexed="81"/>
            <rFont val="돋움"/>
            <family val="3"/>
            <charset val="129"/>
          </rPr>
          <t>속하는</t>
        </r>
        <r>
          <rPr>
            <b/>
            <sz val="9"/>
            <color indexed="81"/>
            <rFont val="Tahoma"/>
            <family val="2"/>
          </rPr>
          <t xml:space="preserve"> </t>
        </r>
        <r>
          <rPr>
            <b/>
            <sz val="9"/>
            <color indexed="81"/>
            <rFont val="돋움"/>
            <family val="3"/>
            <charset val="129"/>
          </rPr>
          <t>달까지</t>
        </r>
        <r>
          <rPr>
            <b/>
            <sz val="9"/>
            <color indexed="81"/>
            <rFont val="Tahoma"/>
            <family val="2"/>
          </rPr>
          <t xml:space="preserve"> </t>
        </r>
        <r>
          <rPr>
            <b/>
            <sz val="9"/>
            <color indexed="81"/>
            <rFont val="돋움"/>
            <family val="3"/>
            <charset val="129"/>
          </rPr>
          <t>발생한</t>
        </r>
        <r>
          <rPr>
            <b/>
            <sz val="9"/>
            <color indexed="81"/>
            <rFont val="Tahoma"/>
            <family val="2"/>
          </rPr>
          <t xml:space="preserve"> </t>
        </r>
        <r>
          <rPr>
            <b/>
            <sz val="9"/>
            <color indexed="81"/>
            <rFont val="돋움"/>
            <family val="3"/>
            <charset val="129"/>
          </rPr>
          <t>근로소득에</t>
        </r>
        <r>
          <rPr>
            <b/>
            <sz val="9"/>
            <color indexed="81"/>
            <rFont val="Tahoma"/>
            <family val="2"/>
          </rPr>
          <t xml:space="preserve"> </t>
        </r>
        <r>
          <rPr>
            <b/>
            <sz val="9"/>
            <color indexed="81"/>
            <rFont val="돋움"/>
            <family val="3"/>
            <charset val="129"/>
          </rPr>
          <t>대해서는</t>
        </r>
        <r>
          <rPr>
            <b/>
            <sz val="9"/>
            <color indexed="81"/>
            <rFont val="Tahoma"/>
            <family val="2"/>
          </rPr>
          <t xml:space="preserve"> </t>
        </r>
        <r>
          <rPr>
            <b/>
            <sz val="9"/>
            <color indexed="81"/>
            <rFont val="돋움"/>
            <family val="3"/>
            <charset val="129"/>
          </rPr>
          <t>소득세의</t>
        </r>
        <r>
          <rPr>
            <b/>
            <sz val="9"/>
            <color indexed="81"/>
            <rFont val="Tahoma"/>
            <family val="2"/>
          </rPr>
          <t xml:space="preserve"> 100</t>
        </r>
        <r>
          <rPr>
            <b/>
            <sz val="9"/>
            <color indexed="81"/>
            <rFont val="돋움"/>
            <family val="3"/>
            <charset val="129"/>
          </rPr>
          <t>분의</t>
        </r>
        <r>
          <rPr>
            <b/>
            <sz val="9"/>
            <color indexed="81"/>
            <rFont val="Tahoma"/>
            <family val="2"/>
          </rPr>
          <t xml:space="preserve"> 50</t>
        </r>
        <r>
          <rPr>
            <b/>
            <sz val="9"/>
            <color indexed="81"/>
            <rFont val="돋움"/>
            <family val="3"/>
            <charset val="129"/>
          </rPr>
          <t>에</t>
        </r>
        <r>
          <rPr>
            <b/>
            <sz val="9"/>
            <color indexed="81"/>
            <rFont val="Tahoma"/>
            <family val="2"/>
          </rPr>
          <t xml:space="preserve"> </t>
        </r>
        <r>
          <rPr>
            <b/>
            <sz val="9"/>
            <color indexed="81"/>
            <rFont val="돋움"/>
            <family val="3"/>
            <charset val="129"/>
          </rPr>
          <t>상당하는</t>
        </r>
        <r>
          <rPr>
            <b/>
            <sz val="9"/>
            <color indexed="81"/>
            <rFont val="Tahoma"/>
            <family val="2"/>
          </rPr>
          <t xml:space="preserve"> </t>
        </r>
        <r>
          <rPr>
            <b/>
            <sz val="9"/>
            <color indexed="81"/>
            <rFont val="돋움"/>
            <family val="3"/>
            <charset val="129"/>
          </rPr>
          <t>세액을</t>
        </r>
        <r>
          <rPr>
            <b/>
            <sz val="9"/>
            <color indexed="81"/>
            <rFont val="Tahoma"/>
            <family val="2"/>
          </rPr>
          <t xml:space="preserve"> </t>
        </r>
        <r>
          <rPr>
            <b/>
            <sz val="9"/>
            <color indexed="81"/>
            <rFont val="돋움"/>
            <family val="3"/>
            <charset val="129"/>
          </rPr>
          <t>감면한다</t>
        </r>
        <r>
          <rPr>
            <b/>
            <sz val="9"/>
            <color indexed="81"/>
            <rFont val="Tahoma"/>
            <family val="2"/>
          </rPr>
          <t xml:space="preserve">.(2011.12.31 </t>
        </r>
        <r>
          <rPr>
            <b/>
            <sz val="9"/>
            <color indexed="81"/>
            <rFont val="돋움"/>
            <family val="3"/>
            <charset val="129"/>
          </rPr>
          <t>개정</t>
        </r>
        <r>
          <rPr>
            <b/>
            <sz val="9"/>
            <color indexed="81"/>
            <rFont val="Tahoma"/>
            <family val="2"/>
          </rPr>
          <t xml:space="preserve">) 
</t>
        </r>
        <r>
          <rPr>
            <b/>
            <sz val="9"/>
            <color indexed="81"/>
            <rFont val="돋움"/>
            <family val="3"/>
            <charset val="129"/>
          </rPr>
          <t>③</t>
        </r>
        <r>
          <rPr>
            <b/>
            <sz val="9"/>
            <color indexed="81"/>
            <rFont val="Tahoma"/>
            <family val="2"/>
          </rPr>
          <t xml:space="preserve"> </t>
        </r>
        <r>
          <rPr>
            <b/>
            <sz val="9"/>
            <color indexed="81"/>
            <rFont val="돋움"/>
            <family val="3"/>
            <charset val="129"/>
          </rPr>
          <t>원천징수의무자가</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제</t>
        </r>
        <r>
          <rPr>
            <b/>
            <sz val="9"/>
            <color indexed="81"/>
            <rFont val="Tahoma"/>
            <family val="2"/>
          </rPr>
          <t>2</t>
        </r>
        <r>
          <rPr>
            <b/>
            <sz val="9"/>
            <color indexed="81"/>
            <rFont val="돋움"/>
            <family val="3"/>
            <charset val="129"/>
          </rPr>
          <t>항에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소득세가</t>
        </r>
        <r>
          <rPr>
            <b/>
            <sz val="9"/>
            <color indexed="81"/>
            <rFont val="Tahoma"/>
            <family val="2"/>
          </rPr>
          <t xml:space="preserve"> </t>
        </r>
        <r>
          <rPr>
            <b/>
            <sz val="9"/>
            <color indexed="81"/>
            <rFont val="돋움"/>
            <family val="3"/>
            <charset val="129"/>
          </rPr>
          <t>감면되는</t>
        </r>
        <r>
          <rPr>
            <b/>
            <sz val="9"/>
            <color indexed="81"/>
            <rFont val="Tahoma"/>
            <family val="2"/>
          </rPr>
          <t xml:space="preserve"> </t>
        </r>
        <r>
          <rPr>
            <b/>
            <sz val="9"/>
            <color indexed="81"/>
            <rFont val="돋움"/>
            <family val="3"/>
            <charset val="129"/>
          </rPr>
          <t>근로소득을</t>
        </r>
        <r>
          <rPr>
            <b/>
            <sz val="9"/>
            <color indexed="81"/>
            <rFont val="Tahoma"/>
            <family val="2"/>
          </rPr>
          <t xml:space="preserve"> </t>
        </r>
        <r>
          <rPr>
            <b/>
            <sz val="9"/>
            <color indexed="81"/>
            <rFont val="돋움"/>
            <family val="3"/>
            <charset val="129"/>
          </rPr>
          <t>지급할</t>
        </r>
        <r>
          <rPr>
            <b/>
            <sz val="9"/>
            <color indexed="81"/>
            <rFont val="Tahoma"/>
            <family val="2"/>
          </rPr>
          <t xml:space="preserve"> </t>
        </r>
        <r>
          <rPr>
            <b/>
            <sz val="9"/>
            <color indexed="81"/>
            <rFont val="돋움"/>
            <family val="3"/>
            <charset val="129"/>
          </rPr>
          <t>때에는</t>
        </r>
        <r>
          <rPr>
            <b/>
            <sz val="9"/>
            <color indexed="81"/>
            <rFont val="Tahoma"/>
            <family val="2"/>
          </rPr>
          <t xml:space="preserve"> </t>
        </r>
        <r>
          <rPr>
            <b/>
            <sz val="9"/>
            <color indexed="81"/>
            <rFont val="돋움"/>
            <family val="3"/>
            <charset val="129"/>
          </rPr>
          <t>「소득세법」</t>
        </r>
        <r>
          <rPr>
            <b/>
            <sz val="9"/>
            <color indexed="81"/>
            <rFont val="Tahoma"/>
            <family val="2"/>
          </rPr>
          <t xml:space="preserve"> </t>
        </r>
        <r>
          <rPr>
            <b/>
            <sz val="9"/>
            <color indexed="81"/>
            <rFont val="돋움"/>
            <family val="3"/>
            <charset val="129"/>
          </rPr>
          <t>제</t>
        </r>
        <r>
          <rPr>
            <b/>
            <sz val="9"/>
            <color indexed="81"/>
            <rFont val="Tahoma"/>
            <family val="2"/>
          </rPr>
          <t>127</t>
        </r>
        <r>
          <rPr>
            <b/>
            <sz val="9"/>
            <color indexed="81"/>
            <rFont val="돋움"/>
            <family val="3"/>
            <charset val="129"/>
          </rPr>
          <t>조에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징수할</t>
        </r>
        <r>
          <rPr>
            <b/>
            <sz val="9"/>
            <color indexed="81"/>
            <rFont val="Tahoma"/>
            <family val="2"/>
          </rPr>
          <t xml:space="preserve"> </t>
        </r>
        <r>
          <rPr>
            <b/>
            <sz val="9"/>
            <color indexed="81"/>
            <rFont val="돋움"/>
            <family val="3"/>
            <charset val="129"/>
          </rPr>
          <t>소득세의</t>
        </r>
        <r>
          <rPr>
            <b/>
            <sz val="9"/>
            <color indexed="81"/>
            <rFont val="Tahoma"/>
            <family val="2"/>
          </rPr>
          <t xml:space="preserve"> 100</t>
        </r>
        <r>
          <rPr>
            <b/>
            <sz val="9"/>
            <color indexed="81"/>
            <rFont val="돋움"/>
            <family val="3"/>
            <charset val="129"/>
          </rPr>
          <t>분의</t>
        </r>
        <r>
          <rPr>
            <b/>
            <sz val="9"/>
            <color indexed="81"/>
            <rFont val="Tahoma"/>
            <family val="2"/>
          </rPr>
          <t xml:space="preserve"> 50</t>
        </r>
        <r>
          <rPr>
            <b/>
            <sz val="9"/>
            <color indexed="81"/>
            <rFont val="돋움"/>
            <family val="3"/>
            <charset val="129"/>
          </rPr>
          <t>에</t>
        </r>
        <r>
          <rPr>
            <b/>
            <sz val="9"/>
            <color indexed="81"/>
            <rFont val="Tahoma"/>
            <family val="2"/>
          </rPr>
          <t xml:space="preserve"> </t>
        </r>
        <r>
          <rPr>
            <b/>
            <sz val="9"/>
            <color indexed="81"/>
            <rFont val="돋움"/>
            <family val="3"/>
            <charset val="129"/>
          </rPr>
          <t>상당하는</t>
        </r>
        <r>
          <rPr>
            <b/>
            <sz val="9"/>
            <color indexed="81"/>
            <rFont val="Tahoma"/>
            <family val="2"/>
          </rPr>
          <t xml:space="preserve"> </t>
        </r>
        <r>
          <rPr>
            <b/>
            <sz val="9"/>
            <color indexed="81"/>
            <rFont val="돋움"/>
            <family val="3"/>
            <charset val="129"/>
          </rPr>
          <t>세액을</t>
        </r>
        <r>
          <rPr>
            <b/>
            <sz val="9"/>
            <color indexed="81"/>
            <rFont val="Tahoma"/>
            <family val="2"/>
          </rPr>
          <t xml:space="preserve"> </t>
        </r>
        <r>
          <rPr>
            <b/>
            <sz val="9"/>
            <color indexed="81"/>
            <rFont val="돋움"/>
            <family val="3"/>
            <charset val="129"/>
          </rPr>
          <t>원천징수한다</t>
        </r>
        <r>
          <rPr>
            <b/>
            <sz val="9"/>
            <color indexed="81"/>
            <rFont val="Tahoma"/>
            <family val="2"/>
          </rPr>
          <t xml:space="preserve">(2010.01.01 </t>
        </r>
        <r>
          <rPr>
            <b/>
            <sz val="9"/>
            <color indexed="81"/>
            <rFont val="돋움"/>
            <family val="3"/>
            <charset val="129"/>
          </rPr>
          <t>신설</t>
        </r>
        <r>
          <rPr>
            <b/>
            <sz val="9"/>
            <color indexed="81"/>
            <rFont val="Tahoma"/>
            <family val="2"/>
          </rPr>
          <t xml:space="preserve">) [ </t>
        </r>
        <r>
          <rPr>
            <b/>
            <sz val="9"/>
            <color indexed="81"/>
            <rFont val="돋움"/>
            <family val="3"/>
            <charset val="129"/>
          </rPr>
          <t>부칙</t>
        </r>
        <r>
          <rPr>
            <b/>
            <sz val="9"/>
            <color indexed="81"/>
            <rFont val="Tahoma"/>
            <family val="2"/>
          </rPr>
          <t xml:space="preserve"> ] 
</t>
        </r>
        <r>
          <rPr>
            <b/>
            <sz val="9"/>
            <color indexed="81"/>
            <rFont val="돋움"/>
            <family val="3"/>
            <charset val="129"/>
          </rPr>
          <t>④</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항이나</t>
        </r>
        <r>
          <rPr>
            <b/>
            <sz val="9"/>
            <color indexed="81"/>
            <rFont val="Tahoma"/>
            <family val="2"/>
          </rPr>
          <t xml:space="preserve"> </t>
        </r>
        <r>
          <rPr>
            <b/>
            <sz val="9"/>
            <color indexed="81"/>
            <rFont val="돋움"/>
            <family val="3"/>
            <charset val="129"/>
          </rPr>
          <t>제</t>
        </r>
        <r>
          <rPr>
            <b/>
            <sz val="9"/>
            <color indexed="81"/>
            <rFont val="Tahoma"/>
            <family val="2"/>
          </rPr>
          <t>2</t>
        </r>
        <r>
          <rPr>
            <b/>
            <sz val="9"/>
            <color indexed="81"/>
            <rFont val="돋움"/>
            <family val="3"/>
            <charset val="129"/>
          </rPr>
          <t>항을</t>
        </r>
        <r>
          <rPr>
            <b/>
            <sz val="9"/>
            <color indexed="81"/>
            <rFont val="Tahoma"/>
            <family val="2"/>
          </rPr>
          <t xml:space="preserve"> </t>
        </r>
        <r>
          <rPr>
            <b/>
            <sz val="9"/>
            <color indexed="81"/>
            <rFont val="돋움"/>
            <family val="3"/>
            <charset val="129"/>
          </rPr>
          <t>적용받으려는</t>
        </r>
        <r>
          <rPr>
            <b/>
            <sz val="9"/>
            <color indexed="81"/>
            <rFont val="Tahoma"/>
            <family val="2"/>
          </rPr>
          <t xml:space="preserve"> </t>
        </r>
        <r>
          <rPr>
            <b/>
            <sz val="9"/>
            <color indexed="81"/>
            <rFont val="돋움"/>
            <family val="3"/>
            <charset val="129"/>
          </rPr>
          <t>자는</t>
        </r>
        <r>
          <rPr>
            <b/>
            <sz val="9"/>
            <color indexed="81"/>
            <rFont val="Tahoma"/>
            <family val="2"/>
          </rPr>
          <t xml:space="preserve"> </t>
        </r>
        <r>
          <rPr>
            <b/>
            <sz val="9"/>
            <color indexed="81"/>
            <rFont val="돋움"/>
            <family val="3"/>
            <charset val="129"/>
          </rPr>
          <t>대통령령으로</t>
        </r>
        <r>
          <rPr>
            <b/>
            <sz val="9"/>
            <color indexed="81"/>
            <rFont val="Tahoma"/>
            <family val="2"/>
          </rPr>
          <t xml:space="preserve"> </t>
        </r>
        <r>
          <rPr>
            <b/>
            <sz val="9"/>
            <color indexed="81"/>
            <rFont val="돋움"/>
            <family val="3"/>
            <charset val="129"/>
          </rPr>
          <t>정하는</t>
        </r>
        <r>
          <rPr>
            <b/>
            <sz val="9"/>
            <color indexed="81"/>
            <rFont val="Tahoma"/>
            <family val="2"/>
          </rPr>
          <t xml:space="preserve"> </t>
        </r>
        <r>
          <rPr>
            <b/>
            <sz val="9"/>
            <color indexed="81"/>
            <rFont val="돋움"/>
            <family val="3"/>
            <charset val="129"/>
          </rPr>
          <t>바에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감면신청을</t>
        </r>
        <r>
          <rPr>
            <b/>
            <sz val="9"/>
            <color indexed="81"/>
            <rFont val="Tahoma"/>
            <family val="2"/>
          </rPr>
          <t xml:space="preserve"> </t>
        </r>
        <r>
          <rPr>
            <b/>
            <sz val="9"/>
            <color indexed="81"/>
            <rFont val="돋움"/>
            <family val="3"/>
            <charset val="129"/>
          </rPr>
          <t>하여야</t>
        </r>
        <r>
          <rPr>
            <b/>
            <sz val="9"/>
            <color indexed="81"/>
            <rFont val="Tahoma"/>
            <family val="2"/>
          </rPr>
          <t xml:space="preserve"> </t>
        </r>
        <r>
          <rPr>
            <b/>
            <sz val="9"/>
            <color indexed="81"/>
            <rFont val="돋움"/>
            <family val="3"/>
            <charset val="129"/>
          </rPr>
          <t>한다</t>
        </r>
        <r>
          <rPr>
            <b/>
            <sz val="9"/>
            <color indexed="81"/>
            <rFont val="Tahoma"/>
            <family val="2"/>
          </rPr>
          <t xml:space="preserve">.(2010.01.01 </t>
        </r>
        <r>
          <rPr>
            <b/>
            <sz val="9"/>
            <color indexed="81"/>
            <rFont val="돋움"/>
            <family val="3"/>
            <charset val="129"/>
          </rPr>
          <t>개정</t>
        </r>
        <r>
          <rPr>
            <b/>
            <sz val="9"/>
            <color indexed="81"/>
            <rFont val="Tahoma"/>
            <family val="2"/>
          </rPr>
          <t xml:space="preserve">) [ </t>
        </r>
        <r>
          <rPr>
            <b/>
            <sz val="9"/>
            <color indexed="81"/>
            <rFont val="돋움"/>
            <family val="3"/>
            <charset val="129"/>
          </rPr>
          <t>부칙</t>
        </r>
        <r>
          <rPr>
            <b/>
            <sz val="9"/>
            <color indexed="81"/>
            <rFont val="Tahoma"/>
            <family val="2"/>
          </rPr>
          <t xml:space="preserve"> ] </t>
        </r>
      </text>
    </comment>
    <comment ref="C53" authorId="1" shapeId="0" xr:uid="{722B9B50-F3BD-4A3D-93CB-3CA2BB661769}">
      <text>
        <r>
          <rPr>
            <b/>
            <sz val="9"/>
            <color indexed="81"/>
            <rFont val="돋움"/>
            <family val="3"/>
            <charset val="129"/>
          </rPr>
          <t>조특법</t>
        </r>
        <r>
          <rPr>
            <b/>
            <sz val="9"/>
            <color indexed="81"/>
            <rFont val="Tahoma"/>
            <family val="2"/>
          </rPr>
          <t xml:space="preserve"> </t>
        </r>
        <r>
          <rPr>
            <b/>
            <sz val="9"/>
            <color indexed="81"/>
            <rFont val="돋움"/>
            <family val="3"/>
            <charset val="129"/>
          </rPr>
          <t>§</t>
        </r>
        <r>
          <rPr>
            <b/>
            <sz val="9"/>
            <color indexed="81"/>
            <rFont val="Tahoma"/>
            <family val="2"/>
          </rPr>
          <t xml:space="preserve"> 88</t>
        </r>
        <r>
          <rPr>
            <b/>
            <sz val="9"/>
            <color indexed="81"/>
            <rFont val="돋움"/>
            <family val="3"/>
            <charset val="129"/>
          </rPr>
          <t>의</t>
        </r>
        <r>
          <rPr>
            <b/>
            <sz val="9"/>
            <color indexed="81"/>
            <rFont val="Tahoma"/>
            <family val="2"/>
          </rPr>
          <t>4</t>
        </r>
        <r>
          <rPr>
            <b/>
            <sz val="9"/>
            <color indexed="81"/>
            <rFont val="돋움"/>
            <family val="3"/>
            <charset val="129"/>
          </rPr>
          <t>⑥</t>
        </r>
        <r>
          <rPr>
            <b/>
            <sz val="9"/>
            <color indexed="81"/>
            <rFont val="Tahoma"/>
            <family val="2"/>
          </rPr>
          <t xml:space="preserve"> </t>
        </r>
        <r>
          <rPr>
            <b/>
            <sz val="9"/>
            <color indexed="81"/>
            <rFont val="돋움"/>
            <family val="3"/>
            <charset val="129"/>
          </rPr>
          <t>우리사주조합</t>
        </r>
        <r>
          <rPr>
            <b/>
            <sz val="9"/>
            <color indexed="81"/>
            <rFont val="Tahoma"/>
            <family val="2"/>
          </rPr>
          <t xml:space="preserve"> </t>
        </r>
        <r>
          <rPr>
            <b/>
            <sz val="9"/>
            <color indexed="81"/>
            <rFont val="돋움"/>
            <family val="3"/>
            <charset val="129"/>
          </rPr>
          <t>인출금</t>
        </r>
        <r>
          <rPr>
            <b/>
            <sz val="9"/>
            <color indexed="81"/>
            <rFont val="Tahoma"/>
            <family val="2"/>
          </rPr>
          <t xml:space="preserve"> </t>
        </r>
        <r>
          <rPr>
            <b/>
            <sz val="9"/>
            <color indexed="81"/>
            <rFont val="돋움"/>
            <family val="3"/>
            <charset val="129"/>
          </rPr>
          <t>비과세</t>
        </r>
        <r>
          <rPr>
            <b/>
            <sz val="9"/>
            <color indexed="81"/>
            <rFont val="Tahoma"/>
            <family val="2"/>
          </rPr>
          <t>(50%)</t>
        </r>
      </text>
    </comment>
    <comment ref="C54" authorId="1" shapeId="0" xr:uid="{A38E57FF-F40B-4BCF-B763-9EA555654094}">
      <text>
        <r>
          <rPr>
            <b/>
            <sz val="9"/>
            <color indexed="81"/>
            <rFont val="돋움"/>
            <family val="3"/>
            <charset val="129"/>
          </rPr>
          <t>조특법</t>
        </r>
        <r>
          <rPr>
            <b/>
            <sz val="9"/>
            <color indexed="81"/>
            <rFont val="Tahoma"/>
            <family val="2"/>
          </rPr>
          <t xml:space="preserve"> </t>
        </r>
        <r>
          <rPr>
            <b/>
            <sz val="9"/>
            <color indexed="81"/>
            <rFont val="돋움"/>
            <family val="3"/>
            <charset val="129"/>
          </rPr>
          <t>§</t>
        </r>
        <r>
          <rPr>
            <b/>
            <sz val="9"/>
            <color indexed="81"/>
            <rFont val="Tahoma"/>
            <family val="2"/>
          </rPr>
          <t xml:space="preserve"> 88</t>
        </r>
        <r>
          <rPr>
            <b/>
            <sz val="9"/>
            <color indexed="81"/>
            <rFont val="돋움"/>
            <family val="3"/>
            <charset val="129"/>
          </rPr>
          <t>의</t>
        </r>
        <r>
          <rPr>
            <b/>
            <sz val="9"/>
            <color indexed="81"/>
            <rFont val="Tahoma"/>
            <family val="2"/>
          </rPr>
          <t>4</t>
        </r>
        <r>
          <rPr>
            <b/>
            <sz val="9"/>
            <color indexed="81"/>
            <rFont val="돋움"/>
            <family val="3"/>
            <charset val="129"/>
          </rPr>
          <t>⑥</t>
        </r>
        <r>
          <rPr>
            <b/>
            <sz val="9"/>
            <color indexed="81"/>
            <rFont val="Tahoma"/>
            <family val="2"/>
          </rPr>
          <t xml:space="preserve"> </t>
        </r>
        <r>
          <rPr>
            <b/>
            <sz val="9"/>
            <color indexed="81"/>
            <rFont val="돋움"/>
            <family val="3"/>
            <charset val="129"/>
          </rPr>
          <t>우리사주조합</t>
        </r>
        <r>
          <rPr>
            <b/>
            <sz val="9"/>
            <color indexed="81"/>
            <rFont val="Tahoma"/>
            <family val="2"/>
          </rPr>
          <t xml:space="preserve"> </t>
        </r>
        <r>
          <rPr>
            <b/>
            <sz val="9"/>
            <color indexed="81"/>
            <rFont val="돋움"/>
            <family val="3"/>
            <charset val="129"/>
          </rPr>
          <t>인출금</t>
        </r>
        <r>
          <rPr>
            <b/>
            <sz val="9"/>
            <color indexed="81"/>
            <rFont val="Tahoma"/>
            <family val="2"/>
          </rPr>
          <t xml:space="preserve"> </t>
        </r>
        <r>
          <rPr>
            <b/>
            <sz val="9"/>
            <color indexed="81"/>
            <rFont val="돋움"/>
            <family val="3"/>
            <charset val="129"/>
          </rPr>
          <t>비과세</t>
        </r>
        <r>
          <rPr>
            <b/>
            <sz val="9"/>
            <color indexed="81"/>
            <rFont val="Tahoma"/>
            <family val="2"/>
          </rPr>
          <t>(75%)</t>
        </r>
      </text>
    </comment>
    <comment ref="C55" authorId="1" shapeId="0" xr:uid="{86E9DBDB-90B2-494F-A889-4F35ABEDDB8C}">
      <text>
        <r>
          <rPr>
            <b/>
            <sz val="9"/>
            <color indexed="81"/>
            <rFont val="돋움"/>
            <family val="3"/>
            <charset val="129"/>
          </rPr>
          <t>조특법</t>
        </r>
        <r>
          <rPr>
            <b/>
            <sz val="9"/>
            <color indexed="81"/>
            <rFont val="Tahoma"/>
            <family val="2"/>
          </rPr>
          <t xml:space="preserve"> </t>
        </r>
        <r>
          <rPr>
            <b/>
            <sz val="9"/>
            <color indexed="81"/>
            <rFont val="돋움"/>
            <family val="3"/>
            <charset val="129"/>
          </rPr>
          <t>§</t>
        </r>
        <r>
          <rPr>
            <b/>
            <sz val="9"/>
            <color indexed="81"/>
            <rFont val="Tahoma"/>
            <family val="2"/>
          </rPr>
          <t xml:space="preserve"> 140 </t>
        </r>
        <r>
          <rPr>
            <b/>
            <sz val="9"/>
            <color indexed="81"/>
            <rFont val="돋움"/>
            <family val="3"/>
            <charset val="129"/>
          </rPr>
          <t>⑤</t>
        </r>
        <r>
          <rPr>
            <b/>
            <sz val="9"/>
            <color indexed="81"/>
            <rFont val="Tahoma"/>
            <family val="2"/>
          </rPr>
          <t xml:space="preserve"> </t>
        </r>
        <r>
          <rPr>
            <b/>
            <sz val="9"/>
            <color indexed="81"/>
            <rFont val="돋움"/>
            <family val="3"/>
            <charset val="129"/>
          </rPr>
          <t>해저광물자원개발을</t>
        </r>
        <r>
          <rPr>
            <b/>
            <sz val="9"/>
            <color indexed="81"/>
            <rFont val="Tahoma"/>
            <family val="2"/>
          </rPr>
          <t xml:space="preserve"> </t>
        </r>
        <r>
          <rPr>
            <b/>
            <sz val="9"/>
            <color indexed="81"/>
            <rFont val="돋움"/>
            <family val="3"/>
            <charset val="129"/>
          </rPr>
          <t>위한</t>
        </r>
        <r>
          <rPr>
            <b/>
            <sz val="9"/>
            <color indexed="81"/>
            <rFont val="Tahoma"/>
            <family val="2"/>
          </rPr>
          <t xml:space="preserve"> </t>
        </r>
        <r>
          <rPr>
            <b/>
            <sz val="9"/>
            <color indexed="81"/>
            <rFont val="돋움"/>
            <family val="3"/>
            <charset val="129"/>
          </rPr>
          <t>과세특례</t>
        </r>
      </text>
    </comment>
    <comment ref="I55" authorId="0" shapeId="0" xr:uid="{03A7D5F3-8C51-482C-A2A0-3B5518229793}">
      <text>
        <r>
          <rPr>
            <b/>
            <sz val="9"/>
            <color indexed="81"/>
            <rFont val="돋움"/>
            <family val="3"/>
            <charset val="129"/>
          </rPr>
          <t>조세특례제한법</t>
        </r>
        <r>
          <rPr>
            <b/>
            <sz val="9"/>
            <color indexed="81"/>
            <rFont val="Tahoma"/>
            <family val="2"/>
          </rPr>
          <t xml:space="preserve">  </t>
        </r>
        <r>
          <rPr>
            <b/>
            <sz val="9"/>
            <color indexed="81"/>
            <rFont val="돋움"/>
            <family val="3"/>
            <charset val="129"/>
          </rPr>
          <t>제</t>
        </r>
        <r>
          <rPr>
            <b/>
            <sz val="9"/>
            <color indexed="81"/>
            <rFont val="Tahoma"/>
            <family val="2"/>
          </rPr>
          <t>140</t>
        </r>
        <r>
          <rPr>
            <b/>
            <sz val="9"/>
            <color indexed="81"/>
            <rFont val="돋움"/>
            <family val="3"/>
            <charset val="129"/>
          </rPr>
          <t>조</t>
        </r>
        <r>
          <rPr>
            <b/>
            <sz val="9"/>
            <color indexed="81"/>
            <rFont val="Tahoma"/>
            <family val="2"/>
          </rPr>
          <t xml:space="preserve"> [ </t>
        </r>
        <r>
          <rPr>
            <b/>
            <sz val="9"/>
            <color indexed="81"/>
            <rFont val="돋움"/>
            <family val="3"/>
            <charset val="129"/>
          </rPr>
          <t>해저광물자원개발을</t>
        </r>
        <r>
          <rPr>
            <b/>
            <sz val="9"/>
            <color indexed="81"/>
            <rFont val="Tahoma"/>
            <family val="2"/>
          </rPr>
          <t xml:space="preserve"> </t>
        </r>
        <r>
          <rPr>
            <b/>
            <sz val="9"/>
            <color indexed="81"/>
            <rFont val="돋움"/>
            <family val="3"/>
            <charset val="129"/>
          </rPr>
          <t>위한</t>
        </r>
        <r>
          <rPr>
            <b/>
            <sz val="9"/>
            <color indexed="81"/>
            <rFont val="Tahoma"/>
            <family val="2"/>
          </rPr>
          <t xml:space="preserve"> </t>
        </r>
        <r>
          <rPr>
            <b/>
            <sz val="9"/>
            <color indexed="81"/>
            <rFont val="돋움"/>
            <family val="3"/>
            <charset val="129"/>
          </rPr>
          <t>과세특례</t>
        </r>
        <r>
          <rPr>
            <b/>
            <sz val="9"/>
            <color indexed="81"/>
            <rFont val="Tahoma"/>
            <family val="2"/>
          </rPr>
          <t xml:space="preserve"> ]
</t>
        </r>
        <r>
          <rPr>
            <b/>
            <sz val="9"/>
            <color indexed="81"/>
            <rFont val="돋움"/>
            <family val="3"/>
            <charset val="129"/>
          </rPr>
          <t>①</t>
        </r>
        <r>
          <rPr>
            <b/>
            <sz val="9"/>
            <color indexed="81"/>
            <rFont val="Tahoma"/>
            <family val="2"/>
          </rPr>
          <t xml:space="preserve"> </t>
        </r>
        <r>
          <rPr>
            <b/>
            <sz val="9"/>
            <color indexed="81"/>
            <rFont val="돋움"/>
            <family val="3"/>
            <charset val="129"/>
          </rPr>
          <t>삭제</t>
        </r>
        <r>
          <rPr>
            <b/>
            <sz val="9"/>
            <color indexed="81"/>
            <rFont val="Tahoma"/>
            <family val="2"/>
          </rPr>
          <t xml:space="preserve">(2003.12.30) [ </t>
        </r>
        <r>
          <rPr>
            <b/>
            <sz val="9"/>
            <color indexed="81"/>
            <rFont val="돋움"/>
            <family val="3"/>
            <charset val="129"/>
          </rPr>
          <t>부칙</t>
        </r>
        <r>
          <rPr>
            <b/>
            <sz val="9"/>
            <color indexed="81"/>
            <rFont val="Tahoma"/>
            <family val="2"/>
          </rPr>
          <t xml:space="preserve"> ] 
</t>
        </r>
        <r>
          <rPr>
            <b/>
            <sz val="9"/>
            <color indexed="81"/>
            <rFont val="돋움"/>
            <family val="3"/>
            <charset val="129"/>
          </rPr>
          <t>②「해저광물자원</t>
        </r>
        <r>
          <rPr>
            <b/>
            <sz val="9"/>
            <color indexed="81"/>
            <rFont val="Tahoma"/>
            <family val="2"/>
          </rPr>
          <t xml:space="preserve"> </t>
        </r>
        <r>
          <rPr>
            <b/>
            <sz val="9"/>
            <color indexed="81"/>
            <rFont val="돋움"/>
            <family val="3"/>
            <charset val="129"/>
          </rPr>
          <t>개발법」제</t>
        </r>
        <r>
          <rPr>
            <b/>
            <sz val="9"/>
            <color indexed="81"/>
            <rFont val="Tahoma"/>
            <family val="2"/>
          </rPr>
          <t>2</t>
        </r>
        <r>
          <rPr>
            <b/>
            <sz val="9"/>
            <color indexed="81"/>
            <rFont val="돋움"/>
            <family val="3"/>
            <charset val="129"/>
          </rPr>
          <t>조</t>
        </r>
        <r>
          <rPr>
            <b/>
            <sz val="9"/>
            <color indexed="81"/>
            <rFont val="Tahoma"/>
            <family val="2"/>
          </rPr>
          <t xml:space="preserve"> </t>
        </r>
        <r>
          <rPr>
            <b/>
            <sz val="9"/>
            <color indexed="81"/>
            <rFont val="돋움"/>
            <family val="3"/>
            <charset val="129"/>
          </rPr>
          <t>제</t>
        </r>
        <r>
          <rPr>
            <b/>
            <sz val="9"/>
            <color indexed="81"/>
            <rFont val="Tahoma"/>
            <family val="2"/>
          </rPr>
          <t>5</t>
        </r>
        <r>
          <rPr>
            <b/>
            <sz val="9"/>
            <color indexed="81"/>
            <rFont val="돋움"/>
            <family val="3"/>
            <charset val="129"/>
          </rPr>
          <t>호의</t>
        </r>
        <r>
          <rPr>
            <b/>
            <sz val="9"/>
            <color indexed="81"/>
            <rFont val="Tahoma"/>
            <family val="2"/>
          </rPr>
          <t xml:space="preserve"> </t>
        </r>
        <r>
          <rPr>
            <b/>
            <sz val="9"/>
            <color indexed="81"/>
            <rFont val="돋움"/>
            <family val="3"/>
            <charset val="129"/>
          </rPr>
          <t>해저조광권을</t>
        </r>
        <r>
          <rPr>
            <b/>
            <sz val="9"/>
            <color indexed="81"/>
            <rFont val="Tahoma"/>
            <family val="2"/>
          </rPr>
          <t xml:space="preserve"> </t>
        </r>
        <r>
          <rPr>
            <b/>
            <sz val="9"/>
            <color indexed="81"/>
            <rFont val="돋움"/>
            <family val="3"/>
            <charset val="129"/>
          </rPr>
          <t>가진</t>
        </r>
        <r>
          <rPr>
            <b/>
            <sz val="9"/>
            <color indexed="81"/>
            <rFont val="Tahoma"/>
            <family val="2"/>
          </rPr>
          <t xml:space="preserve"> </t>
        </r>
        <r>
          <rPr>
            <b/>
            <sz val="9"/>
            <color indexed="81"/>
            <rFont val="돋움"/>
            <family val="3"/>
            <charset val="129"/>
          </rPr>
          <t>자</t>
        </r>
        <r>
          <rPr>
            <b/>
            <sz val="9"/>
            <color indexed="81"/>
            <rFont val="Tahoma"/>
            <family val="2"/>
          </rPr>
          <t>(</t>
        </r>
        <r>
          <rPr>
            <b/>
            <sz val="9"/>
            <color indexed="81"/>
            <rFont val="돋움"/>
            <family val="3"/>
            <charset val="129"/>
          </rPr>
          <t>이하</t>
        </r>
        <r>
          <rPr>
            <b/>
            <sz val="9"/>
            <color indexed="81"/>
            <rFont val="Tahoma"/>
            <family val="2"/>
          </rPr>
          <t xml:space="preserve"> </t>
        </r>
        <r>
          <rPr>
            <b/>
            <sz val="9"/>
            <color indexed="81"/>
            <rFont val="돋움"/>
            <family val="3"/>
            <charset val="129"/>
          </rPr>
          <t>이</t>
        </r>
        <r>
          <rPr>
            <b/>
            <sz val="9"/>
            <color indexed="81"/>
            <rFont val="Tahoma"/>
            <family val="2"/>
          </rPr>
          <t xml:space="preserve"> </t>
        </r>
        <r>
          <rPr>
            <b/>
            <sz val="9"/>
            <color indexed="81"/>
            <rFont val="돋움"/>
            <family val="3"/>
            <charset val="129"/>
          </rPr>
          <t>조에서</t>
        </r>
        <r>
          <rPr>
            <b/>
            <sz val="9"/>
            <color indexed="81"/>
            <rFont val="Tahoma"/>
            <family val="2"/>
          </rPr>
          <t xml:space="preserve"> "</t>
        </r>
        <r>
          <rPr>
            <b/>
            <sz val="9"/>
            <color indexed="81"/>
            <rFont val="돋움"/>
            <family val="3"/>
            <charset val="129"/>
          </rPr>
          <t>해저조광권자</t>
        </r>
        <r>
          <rPr>
            <b/>
            <sz val="9"/>
            <color indexed="81"/>
            <rFont val="Tahoma"/>
            <family val="2"/>
          </rPr>
          <t>"</t>
        </r>
        <r>
          <rPr>
            <b/>
            <sz val="9"/>
            <color indexed="81"/>
            <rFont val="돋움"/>
            <family val="3"/>
            <charset val="129"/>
          </rPr>
          <t>라</t>
        </r>
        <r>
          <rPr>
            <b/>
            <sz val="9"/>
            <color indexed="81"/>
            <rFont val="Tahoma"/>
            <family val="2"/>
          </rPr>
          <t xml:space="preserve"> </t>
        </r>
        <r>
          <rPr>
            <b/>
            <sz val="9"/>
            <color indexed="81"/>
            <rFont val="돋움"/>
            <family val="3"/>
            <charset val="129"/>
          </rPr>
          <t>한다</t>
        </r>
        <r>
          <rPr>
            <b/>
            <sz val="9"/>
            <color indexed="81"/>
            <rFont val="Tahoma"/>
            <family val="2"/>
          </rPr>
          <t>)</t>
        </r>
        <r>
          <rPr>
            <b/>
            <sz val="9"/>
            <color indexed="81"/>
            <rFont val="돋움"/>
            <family val="3"/>
            <charset val="129"/>
          </rPr>
          <t>에</t>
        </r>
        <r>
          <rPr>
            <b/>
            <sz val="9"/>
            <color indexed="81"/>
            <rFont val="Tahoma"/>
            <family val="2"/>
          </rPr>
          <t xml:space="preserve"> </t>
        </r>
        <r>
          <rPr>
            <b/>
            <sz val="9"/>
            <color indexed="81"/>
            <rFont val="돋움"/>
            <family val="3"/>
            <charset val="129"/>
          </rPr>
          <t>대해서는</t>
        </r>
        <r>
          <rPr>
            <b/>
            <sz val="9"/>
            <color indexed="81"/>
            <rFont val="Tahoma"/>
            <family val="2"/>
          </rPr>
          <t xml:space="preserve"> </t>
        </r>
        <r>
          <rPr>
            <b/>
            <sz val="9"/>
            <color indexed="81"/>
            <rFont val="돋움"/>
            <family val="3"/>
            <charset val="129"/>
          </rPr>
          <t>다음</t>
        </r>
        <r>
          <rPr>
            <b/>
            <sz val="9"/>
            <color indexed="81"/>
            <rFont val="Tahoma"/>
            <family val="2"/>
          </rPr>
          <t xml:space="preserve"> </t>
        </r>
        <r>
          <rPr>
            <b/>
            <sz val="9"/>
            <color indexed="81"/>
            <rFont val="돋움"/>
            <family val="3"/>
            <charset val="129"/>
          </rPr>
          <t>각</t>
        </r>
        <r>
          <rPr>
            <b/>
            <sz val="9"/>
            <color indexed="81"/>
            <rFont val="Tahoma"/>
            <family val="2"/>
          </rPr>
          <t xml:space="preserve"> </t>
        </r>
        <r>
          <rPr>
            <b/>
            <sz val="9"/>
            <color indexed="81"/>
            <rFont val="돋움"/>
            <family val="3"/>
            <charset val="129"/>
          </rPr>
          <t>호의</t>
        </r>
        <r>
          <rPr>
            <b/>
            <sz val="9"/>
            <color indexed="81"/>
            <rFont val="Tahoma"/>
            <family val="2"/>
          </rPr>
          <t xml:space="preserve"> </t>
        </r>
        <r>
          <rPr>
            <b/>
            <sz val="9"/>
            <color indexed="81"/>
            <rFont val="돋움"/>
            <family val="3"/>
            <charset val="129"/>
          </rPr>
          <t>조세를</t>
        </r>
        <r>
          <rPr>
            <b/>
            <sz val="9"/>
            <color indexed="81"/>
            <rFont val="Tahoma"/>
            <family val="2"/>
          </rPr>
          <t xml:space="preserve"> </t>
        </r>
        <r>
          <rPr>
            <b/>
            <sz val="9"/>
            <color indexed="81"/>
            <rFont val="돋움"/>
            <family val="3"/>
            <charset val="129"/>
          </rPr>
          <t>면제한다</t>
        </r>
        <r>
          <rPr>
            <b/>
            <sz val="9"/>
            <color indexed="81"/>
            <rFont val="Tahoma"/>
            <family val="2"/>
          </rPr>
          <t xml:space="preserve">. </t>
        </r>
        <r>
          <rPr>
            <b/>
            <sz val="9"/>
            <color indexed="81"/>
            <rFont val="돋움"/>
            <family val="3"/>
            <charset val="129"/>
          </rPr>
          <t>다만</t>
        </r>
        <r>
          <rPr>
            <b/>
            <sz val="9"/>
            <color indexed="81"/>
            <rFont val="Tahoma"/>
            <family val="2"/>
          </rPr>
          <t xml:space="preserve">, </t>
        </r>
        <r>
          <rPr>
            <b/>
            <sz val="9"/>
            <color indexed="81"/>
            <rFont val="돋움"/>
            <family val="3"/>
            <charset val="129"/>
          </rPr>
          <t>제</t>
        </r>
        <r>
          <rPr>
            <b/>
            <sz val="9"/>
            <color indexed="81"/>
            <rFont val="Tahoma"/>
            <family val="2"/>
          </rPr>
          <t>4</t>
        </r>
        <r>
          <rPr>
            <b/>
            <sz val="9"/>
            <color indexed="81"/>
            <rFont val="돋움"/>
            <family val="3"/>
            <charset val="129"/>
          </rPr>
          <t>호에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취득세의</t>
        </r>
        <r>
          <rPr>
            <b/>
            <sz val="9"/>
            <color indexed="81"/>
            <rFont val="Tahoma"/>
            <family val="2"/>
          </rPr>
          <t xml:space="preserve"> </t>
        </r>
        <r>
          <rPr>
            <b/>
            <sz val="9"/>
            <color indexed="81"/>
            <rFont val="돋움"/>
            <family val="3"/>
            <charset val="129"/>
          </rPr>
          <t>경우에는「지방세법」제</t>
        </r>
        <r>
          <rPr>
            <b/>
            <sz val="9"/>
            <color indexed="81"/>
            <rFont val="Tahoma"/>
            <family val="2"/>
          </rPr>
          <t>11</t>
        </r>
        <r>
          <rPr>
            <b/>
            <sz val="9"/>
            <color indexed="81"/>
            <rFont val="돋움"/>
            <family val="3"/>
            <charset val="129"/>
          </rPr>
          <t>조</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제</t>
        </r>
        <r>
          <rPr>
            <b/>
            <sz val="9"/>
            <color indexed="81"/>
            <rFont val="Tahoma"/>
            <family val="2"/>
          </rPr>
          <t>12</t>
        </r>
        <r>
          <rPr>
            <b/>
            <sz val="9"/>
            <color indexed="81"/>
            <rFont val="돋움"/>
            <family val="3"/>
            <charset val="129"/>
          </rPr>
          <t>조에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세율에서</t>
        </r>
        <r>
          <rPr>
            <b/>
            <sz val="9"/>
            <color indexed="81"/>
            <rFont val="Tahoma"/>
            <family val="2"/>
          </rPr>
          <t xml:space="preserve"> 1</t>
        </r>
        <r>
          <rPr>
            <b/>
            <sz val="9"/>
            <color indexed="81"/>
            <rFont val="돋움"/>
            <family val="3"/>
            <charset val="129"/>
          </rPr>
          <t>천분의</t>
        </r>
        <r>
          <rPr>
            <b/>
            <sz val="9"/>
            <color indexed="81"/>
            <rFont val="Tahoma"/>
            <family val="2"/>
          </rPr>
          <t xml:space="preserve"> 20</t>
        </r>
        <r>
          <rPr>
            <b/>
            <sz val="9"/>
            <color indexed="81"/>
            <rFont val="돋움"/>
            <family val="3"/>
            <charset val="129"/>
          </rPr>
          <t>을</t>
        </r>
        <r>
          <rPr>
            <b/>
            <sz val="9"/>
            <color indexed="81"/>
            <rFont val="Tahoma"/>
            <family val="2"/>
          </rPr>
          <t xml:space="preserve"> </t>
        </r>
        <r>
          <rPr>
            <b/>
            <sz val="9"/>
            <color indexed="81"/>
            <rFont val="돋움"/>
            <family val="3"/>
            <charset val="129"/>
          </rPr>
          <t>경감한</t>
        </r>
        <r>
          <rPr>
            <b/>
            <sz val="9"/>
            <color indexed="81"/>
            <rFont val="Tahoma"/>
            <family val="2"/>
          </rPr>
          <t xml:space="preserve"> </t>
        </r>
        <r>
          <rPr>
            <b/>
            <sz val="9"/>
            <color indexed="81"/>
            <rFont val="돋움"/>
            <family val="3"/>
            <charset val="129"/>
          </rPr>
          <t>세율을</t>
        </r>
        <r>
          <rPr>
            <b/>
            <sz val="9"/>
            <color indexed="81"/>
            <rFont val="Tahoma"/>
            <family val="2"/>
          </rPr>
          <t xml:space="preserve"> </t>
        </r>
        <r>
          <rPr>
            <b/>
            <sz val="9"/>
            <color indexed="81"/>
            <rFont val="돋움"/>
            <family val="3"/>
            <charset val="129"/>
          </rPr>
          <t>적용한다</t>
        </r>
        <r>
          <rPr>
            <b/>
            <sz val="9"/>
            <color indexed="81"/>
            <rFont val="Tahoma"/>
            <family val="2"/>
          </rPr>
          <t xml:space="preserve">.(2011.04.14 </t>
        </r>
        <r>
          <rPr>
            <b/>
            <sz val="9"/>
            <color indexed="81"/>
            <rFont val="돋움"/>
            <family val="3"/>
            <charset val="129"/>
          </rPr>
          <t>개정</t>
        </r>
        <r>
          <rPr>
            <b/>
            <sz val="9"/>
            <color indexed="81"/>
            <rFont val="Tahoma"/>
            <family val="2"/>
          </rPr>
          <t xml:space="preserve">) 
1. </t>
        </r>
        <r>
          <rPr>
            <b/>
            <sz val="9"/>
            <color indexed="81"/>
            <rFont val="돋움"/>
            <family val="3"/>
            <charset val="129"/>
          </rPr>
          <t>해저광물의</t>
        </r>
        <r>
          <rPr>
            <b/>
            <sz val="9"/>
            <color indexed="81"/>
            <rFont val="Tahoma"/>
            <family val="2"/>
          </rPr>
          <t xml:space="preserve"> </t>
        </r>
        <r>
          <rPr>
            <b/>
            <sz val="9"/>
            <color indexed="81"/>
            <rFont val="돋움"/>
            <family val="3"/>
            <charset val="129"/>
          </rPr>
          <t>탐사</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채취사업과</t>
        </r>
        <r>
          <rPr>
            <b/>
            <sz val="9"/>
            <color indexed="81"/>
            <rFont val="Tahoma"/>
            <family val="2"/>
          </rPr>
          <t xml:space="preserve"> </t>
        </r>
        <r>
          <rPr>
            <b/>
            <sz val="9"/>
            <color indexed="81"/>
            <rFont val="돋움"/>
            <family val="3"/>
            <charset val="129"/>
          </rPr>
          <t>관련하여</t>
        </r>
        <r>
          <rPr>
            <b/>
            <sz val="9"/>
            <color indexed="81"/>
            <rFont val="Tahoma"/>
            <family val="2"/>
          </rPr>
          <t xml:space="preserve"> </t>
        </r>
        <r>
          <rPr>
            <b/>
            <sz val="9"/>
            <color indexed="81"/>
            <rFont val="돋움"/>
            <family val="3"/>
            <charset val="129"/>
          </rPr>
          <t>부과되는</t>
        </r>
        <r>
          <rPr>
            <b/>
            <sz val="9"/>
            <color indexed="81"/>
            <rFont val="Tahoma"/>
            <family val="2"/>
          </rPr>
          <t xml:space="preserve"> </t>
        </r>
        <r>
          <rPr>
            <b/>
            <sz val="9"/>
            <color indexed="81"/>
            <rFont val="돋움"/>
            <family val="3"/>
            <charset val="129"/>
          </rPr>
          <t>주민세</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지방소득세</t>
        </r>
        <r>
          <rPr>
            <b/>
            <sz val="9"/>
            <color indexed="81"/>
            <rFont val="Tahoma"/>
            <family val="2"/>
          </rPr>
          <t xml:space="preserve">(2010.01.01 </t>
        </r>
        <r>
          <rPr>
            <b/>
            <sz val="9"/>
            <color indexed="81"/>
            <rFont val="돋움"/>
            <family val="3"/>
            <charset val="129"/>
          </rPr>
          <t>개정</t>
        </r>
        <r>
          <rPr>
            <b/>
            <sz val="9"/>
            <color indexed="81"/>
            <rFont val="Tahoma"/>
            <family val="2"/>
          </rPr>
          <t xml:space="preserve">) [ </t>
        </r>
        <r>
          <rPr>
            <b/>
            <sz val="9"/>
            <color indexed="81"/>
            <rFont val="돋움"/>
            <family val="3"/>
            <charset val="129"/>
          </rPr>
          <t>부칙</t>
        </r>
        <r>
          <rPr>
            <b/>
            <sz val="9"/>
            <color indexed="81"/>
            <rFont val="Tahoma"/>
            <family val="2"/>
          </rPr>
          <t xml:space="preserve"> ] 
2. </t>
        </r>
        <r>
          <rPr>
            <b/>
            <sz val="9"/>
            <color indexed="81"/>
            <rFont val="돋움"/>
            <family val="3"/>
            <charset val="129"/>
          </rPr>
          <t>해저광물의</t>
        </r>
        <r>
          <rPr>
            <b/>
            <sz val="9"/>
            <color indexed="81"/>
            <rFont val="Tahoma"/>
            <family val="2"/>
          </rPr>
          <t xml:space="preserve"> </t>
        </r>
        <r>
          <rPr>
            <b/>
            <sz val="9"/>
            <color indexed="81"/>
            <rFont val="돋움"/>
            <family val="3"/>
            <charset val="129"/>
          </rPr>
          <t>탐사</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채취사업에</t>
        </r>
        <r>
          <rPr>
            <b/>
            <sz val="9"/>
            <color indexed="81"/>
            <rFont val="Tahoma"/>
            <family val="2"/>
          </rPr>
          <t xml:space="preserve"> </t>
        </r>
        <r>
          <rPr>
            <b/>
            <sz val="9"/>
            <color indexed="81"/>
            <rFont val="돋움"/>
            <family val="3"/>
            <charset val="129"/>
          </rPr>
          <t>사용하기</t>
        </r>
        <r>
          <rPr>
            <b/>
            <sz val="9"/>
            <color indexed="81"/>
            <rFont val="Tahoma"/>
            <family val="2"/>
          </rPr>
          <t xml:space="preserve"> </t>
        </r>
        <r>
          <rPr>
            <b/>
            <sz val="9"/>
            <color indexed="81"/>
            <rFont val="돋움"/>
            <family val="3"/>
            <charset val="129"/>
          </rPr>
          <t>위하여</t>
        </r>
        <r>
          <rPr>
            <b/>
            <sz val="9"/>
            <color indexed="81"/>
            <rFont val="Tahoma"/>
            <family val="2"/>
          </rPr>
          <t xml:space="preserve"> </t>
        </r>
        <r>
          <rPr>
            <b/>
            <sz val="9"/>
            <color indexed="81"/>
            <rFont val="돋움"/>
            <family val="3"/>
            <charset val="129"/>
          </rPr>
          <t>수입하는</t>
        </r>
        <r>
          <rPr>
            <b/>
            <sz val="9"/>
            <color indexed="81"/>
            <rFont val="Tahoma"/>
            <family val="2"/>
          </rPr>
          <t xml:space="preserve"> </t>
        </r>
        <r>
          <rPr>
            <b/>
            <sz val="9"/>
            <color indexed="81"/>
            <rFont val="돋움"/>
            <family val="3"/>
            <charset val="129"/>
          </rPr>
          <t>기계</t>
        </r>
        <r>
          <rPr>
            <b/>
            <sz val="9"/>
            <color indexed="81"/>
            <rFont val="Tahoma"/>
            <family val="2"/>
          </rPr>
          <t>·</t>
        </r>
        <r>
          <rPr>
            <b/>
            <sz val="9"/>
            <color indexed="81"/>
            <rFont val="돋움"/>
            <family val="3"/>
            <charset val="129"/>
          </rPr>
          <t>장비</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자재에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관세</t>
        </r>
        <r>
          <rPr>
            <b/>
            <sz val="9"/>
            <color indexed="81"/>
            <rFont val="Tahoma"/>
            <family val="2"/>
          </rPr>
          <t>·</t>
        </r>
        <r>
          <rPr>
            <b/>
            <sz val="9"/>
            <color indexed="81"/>
            <rFont val="돋움"/>
            <family val="3"/>
            <charset val="129"/>
          </rPr>
          <t>부가가치세</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개별소비세</t>
        </r>
        <r>
          <rPr>
            <b/>
            <sz val="9"/>
            <color indexed="81"/>
            <rFont val="Tahoma"/>
            <family val="2"/>
          </rPr>
          <t xml:space="preserve">(2009.01.30 </t>
        </r>
        <r>
          <rPr>
            <b/>
            <sz val="9"/>
            <color indexed="81"/>
            <rFont val="돋움"/>
            <family val="3"/>
            <charset val="129"/>
          </rPr>
          <t>개정</t>
        </r>
        <r>
          <rPr>
            <b/>
            <sz val="9"/>
            <color indexed="81"/>
            <rFont val="Tahoma"/>
            <family val="2"/>
          </rPr>
          <t xml:space="preserve">) 
3. </t>
        </r>
        <r>
          <rPr>
            <b/>
            <sz val="9"/>
            <color indexed="81"/>
            <rFont val="돋움"/>
            <family val="3"/>
            <charset val="129"/>
          </rPr>
          <t>해저광물의</t>
        </r>
        <r>
          <rPr>
            <b/>
            <sz val="9"/>
            <color indexed="81"/>
            <rFont val="Tahoma"/>
            <family val="2"/>
          </rPr>
          <t xml:space="preserve"> </t>
        </r>
        <r>
          <rPr>
            <b/>
            <sz val="9"/>
            <color indexed="81"/>
            <rFont val="돋움"/>
            <family val="3"/>
            <charset val="129"/>
          </rPr>
          <t>탐사</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채취사업에</t>
        </r>
        <r>
          <rPr>
            <b/>
            <sz val="9"/>
            <color indexed="81"/>
            <rFont val="Tahoma"/>
            <family val="2"/>
          </rPr>
          <t xml:space="preserve"> </t>
        </r>
        <r>
          <rPr>
            <b/>
            <sz val="9"/>
            <color indexed="81"/>
            <rFont val="돋움"/>
            <family val="3"/>
            <charset val="129"/>
          </rPr>
          <t>사용하기</t>
        </r>
        <r>
          <rPr>
            <b/>
            <sz val="9"/>
            <color indexed="81"/>
            <rFont val="Tahoma"/>
            <family val="2"/>
          </rPr>
          <t xml:space="preserve"> </t>
        </r>
        <r>
          <rPr>
            <b/>
            <sz val="9"/>
            <color indexed="81"/>
            <rFont val="돋움"/>
            <family val="3"/>
            <charset val="129"/>
          </rPr>
          <t>위하여</t>
        </r>
        <r>
          <rPr>
            <b/>
            <sz val="9"/>
            <color indexed="81"/>
            <rFont val="Tahoma"/>
            <family val="2"/>
          </rPr>
          <t xml:space="preserve"> </t>
        </r>
        <r>
          <rPr>
            <b/>
            <sz val="9"/>
            <color indexed="81"/>
            <rFont val="돋움"/>
            <family val="3"/>
            <charset val="129"/>
          </rPr>
          <t>국내에서</t>
        </r>
        <r>
          <rPr>
            <b/>
            <sz val="9"/>
            <color indexed="81"/>
            <rFont val="Tahoma"/>
            <family val="2"/>
          </rPr>
          <t xml:space="preserve"> </t>
        </r>
        <r>
          <rPr>
            <b/>
            <sz val="9"/>
            <color indexed="81"/>
            <rFont val="돋움"/>
            <family val="3"/>
            <charset val="129"/>
          </rPr>
          <t>구입하는</t>
        </r>
        <r>
          <rPr>
            <b/>
            <sz val="9"/>
            <color indexed="81"/>
            <rFont val="Tahoma"/>
            <family val="2"/>
          </rPr>
          <t xml:space="preserve"> </t>
        </r>
        <r>
          <rPr>
            <b/>
            <sz val="9"/>
            <color indexed="81"/>
            <rFont val="돋움"/>
            <family val="3"/>
            <charset val="129"/>
          </rPr>
          <t>기계</t>
        </r>
        <r>
          <rPr>
            <b/>
            <sz val="9"/>
            <color indexed="81"/>
            <rFont val="Tahoma"/>
            <family val="2"/>
          </rPr>
          <t>·</t>
        </r>
        <r>
          <rPr>
            <b/>
            <sz val="9"/>
            <color indexed="81"/>
            <rFont val="돋움"/>
            <family val="3"/>
            <charset val="129"/>
          </rPr>
          <t>장비</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자재에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 xml:space="preserve">개별
</t>
        </r>
        <r>
          <rPr>
            <b/>
            <sz val="9"/>
            <color indexed="81"/>
            <rFont val="Tahoma"/>
            <family val="2"/>
          </rPr>
          <t xml:space="preserve">    </t>
        </r>
        <r>
          <rPr>
            <b/>
            <sz val="9"/>
            <color indexed="81"/>
            <rFont val="돋움"/>
            <family val="3"/>
            <charset val="129"/>
          </rPr>
          <t>소비세</t>
        </r>
        <r>
          <rPr>
            <b/>
            <sz val="9"/>
            <color indexed="81"/>
            <rFont val="Tahoma"/>
            <family val="2"/>
          </rPr>
          <t xml:space="preserve">(2009.01.30 </t>
        </r>
        <r>
          <rPr>
            <b/>
            <sz val="9"/>
            <color indexed="81"/>
            <rFont val="돋움"/>
            <family val="3"/>
            <charset val="129"/>
          </rPr>
          <t>개정</t>
        </r>
        <r>
          <rPr>
            <b/>
            <sz val="9"/>
            <color indexed="81"/>
            <rFont val="Tahoma"/>
            <family val="2"/>
          </rPr>
          <t xml:space="preserve">) 
4. </t>
        </r>
        <r>
          <rPr>
            <b/>
            <sz val="9"/>
            <color indexed="81"/>
            <rFont val="돋움"/>
            <family val="3"/>
            <charset val="129"/>
          </rPr>
          <t>해저광물의</t>
        </r>
        <r>
          <rPr>
            <b/>
            <sz val="9"/>
            <color indexed="81"/>
            <rFont val="Tahoma"/>
            <family val="2"/>
          </rPr>
          <t xml:space="preserve"> </t>
        </r>
        <r>
          <rPr>
            <b/>
            <sz val="9"/>
            <color indexed="81"/>
            <rFont val="돋움"/>
            <family val="3"/>
            <charset val="129"/>
          </rPr>
          <t>탐사</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채취사업을</t>
        </r>
        <r>
          <rPr>
            <b/>
            <sz val="9"/>
            <color indexed="81"/>
            <rFont val="Tahoma"/>
            <family val="2"/>
          </rPr>
          <t xml:space="preserve"> </t>
        </r>
        <r>
          <rPr>
            <b/>
            <sz val="9"/>
            <color indexed="81"/>
            <rFont val="돋움"/>
            <family val="3"/>
            <charset val="129"/>
          </rPr>
          <t>위하여</t>
        </r>
        <r>
          <rPr>
            <b/>
            <sz val="9"/>
            <color indexed="81"/>
            <rFont val="Tahoma"/>
            <family val="2"/>
          </rPr>
          <t xml:space="preserve"> </t>
        </r>
        <r>
          <rPr>
            <b/>
            <sz val="9"/>
            <color indexed="81"/>
            <rFont val="돋움"/>
            <family val="3"/>
            <charset val="129"/>
          </rPr>
          <t>이용되는</t>
        </r>
        <r>
          <rPr>
            <b/>
            <sz val="9"/>
            <color indexed="81"/>
            <rFont val="Tahoma"/>
            <family val="2"/>
          </rPr>
          <t xml:space="preserve"> </t>
        </r>
        <r>
          <rPr>
            <b/>
            <sz val="9"/>
            <color indexed="81"/>
            <rFont val="돋움"/>
            <family val="3"/>
            <charset val="129"/>
          </rPr>
          <t>재산이나</t>
        </r>
        <r>
          <rPr>
            <b/>
            <sz val="9"/>
            <color indexed="81"/>
            <rFont val="Tahoma"/>
            <family val="2"/>
          </rPr>
          <t xml:space="preserve"> </t>
        </r>
        <r>
          <rPr>
            <b/>
            <sz val="9"/>
            <color indexed="81"/>
            <rFont val="돋움"/>
            <family val="3"/>
            <charset val="129"/>
          </rPr>
          <t>필요한</t>
        </r>
        <r>
          <rPr>
            <b/>
            <sz val="9"/>
            <color indexed="81"/>
            <rFont val="Tahoma"/>
            <family val="2"/>
          </rPr>
          <t xml:space="preserve"> </t>
        </r>
        <r>
          <rPr>
            <b/>
            <sz val="9"/>
            <color indexed="81"/>
            <rFont val="돋움"/>
            <family val="3"/>
            <charset val="129"/>
          </rPr>
          <t>재산에</t>
        </r>
        <r>
          <rPr>
            <b/>
            <sz val="9"/>
            <color indexed="81"/>
            <rFont val="Tahoma"/>
            <family val="2"/>
          </rPr>
          <t xml:space="preserve"> </t>
        </r>
        <r>
          <rPr>
            <b/>
            <sz val="9"/>
            <color indexed="81"/>
            <rFont val="돋움"/>
            <family val="3"/>
            <charset val="129"/>
          </rPr>
          <t>관련하여</t>
        </r>
        <r>
          <rPr>
            <b/>
            <sz val="9"/>
            <color indexed="81"/>
            <rFont val="Tahoma"/>
            <family val="2"/>
          </rPr>
          <t xml:space="preserve"> </t>
        </r>
        <r>
          <rPr>
            <b/>
            <sz val="9"/>
            <color indexed="81"/>
            <rFont val="돋움"/>
            <family val="3"/>
            <charset val="129"/>
          </rPr>
          <t>부과되는</t>
        </r>
        <r>
          <rPr>
            <b/>
            <sz val="9"/>
            <color indexed="81"/>
            <rFont val="Tahoma"/>
            <family val="2"/>
          </rPr>
          <t xml:space="preserve"> </t>
        </r>
        <r>
          <rPr>
            <b/>
            <sz val="9"/>
            <color indexed="81"/>
            <rFont val="돋움"/>
            <family val="3"/>
            <charset val="129"/>
          </rPr>
          <t>재산세</t>
        </r>
        <r>
          <rPr>
            <b/>
            <sz val="9"/>
            <color indexed="81"/>
            <rFont val="Tahoma"/>
            <family val="2"/>
          </rPr>
          <t xml:space="preserve">·
    </t>
        </r>
        <r>
          <rPr>
            <b/>
            <sz val="9"/>
            <color indexed="81"/>
            <rFont val="돋움"/>
            <family val="3"/>
            <charset val="129"/>
          </rPr>
          <t>취득세</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자동차세</t>
        </r>
        <r>
          <rPr>
            <b/>
            <sz val="9"/>
            <color indexed="81"/>
            <rFont val="Tahoma"/>
            <family val="2"/>
          </rPr>
          <t xml:space="preserve">(2005.01.05 </t>
        </r>
        <r>
          <rPr>
            <b/>
            <sz val="9"/>
            <color indexed="81"/>
            <rFont val="돋움"/>
            <family val="3"/>
            <charset val="129"/>
          </rPr>
          <t>개정</t>
        </r>
        <r>
          <rPr>
            <b/>
            <sz val="9"/>
            <color indexed="81"/>
            <rFont val="Tahoma"/>
            <family val="2"/>
          </rPr>
          <t xml:space="preserve">) 
5. </t>
        </r>
        <r>
          <rPr>
            <b/>
            <sz val="9"/>
            <color indexed="81"/>
            <rFont val="돋움"/>
            <family val="3"/>
            <charset val="129"/>
          </rPr>
          <t>국가</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지방자치단체가</t>
        </r>
        <r>
          <rPr>
            <b/>
            <sz val="9"/>
            <color indexed="81"/>
            <rFont val="Tahoma"/>
            <family val="2"/>
          </rPr>
          <t xml:space="preserve"> </t>
        </r>
        <r>
          <rPr>
            <b/>
            <sz val="9"/>
            <color indexed="81"/>
            <rFont val="돋움"/>
            <family val="3"/>
            <charset val="129"/>
          </rPr>
          <t>제공하는</t>
        </r>
        <r>
          <rPr>
            <b/>
            <sz val="9"/>
            <color indexed="81"/>
            <rFont val="Tahoma"/>
            <family val="2"/>
          </rPr>
          <t xml:space="preserve"> </t>
        </r>
        <r>
          <rPr>
            <b/>
            <sz val="9"/>
            <color indexed="81"/>
            <rFont val="돋움"/>
            <family val="3"/>
            <charset val="129"/>
          </rPr>
          <t>서비스에</t>
        </r>
        <r>
          <rPr>
            <b/>
            <sz val="9"/>
            <color indexed="81"/>
            <rFont val="Tahoma"/>
            <family val="2"/>
          </rPr>
          <t xml:space="preserve"> </t>
        </r>
        <r>
          <rPr>
            <b/>
            <sz val="9"/>
            <color indexed="81"/>
            <rFont val="돋움"/>
            <family val="3"/>
            <charset val="129"/>
          </rPr>
          <t>대하여</t>
        </r>
        <r>
          <rPr>
            <b/>
            <sz val="9"/>
            <color indexed="81"/>
            <rFont val="Tahoma"/>
            <family val="2"/>
          </rPr>
          <t xml:space="preserve"> </t>
        </r>
        <r>
          <rPr>
            <b/>
            <sz val="9"/>
            <color indexed="81"/>
            <rFont val="돋움"/>
            <family val="3"/>
            <charset val="129"/>
          </rPr>
          <t>부과되거나</t>
        </r>
        <r>
          <rPr>
            <b/>
            <sz val="9"/>
            <color indexed="81"/>
            <rFont val="Tahoma"/>
            <family val="2"/>
          </rPr>
          <t xml:space="preserve"> </t>
        </r>
        <r>
          <rPr>
            <b/>
            <sz val="9"/>
            <color indexed="81"/>
            <rFont val="돋움"/>
            <family val="3"/>
            <charset val="129"/>
          </rPr>
          <t>이와</t>
        </r>
        <r>
          <rPr>
            <b/>
            <sz val="9"/>
            <color indexed="81"/>
            <rFont val="Tahoma"/>
            <family val="2"/>
          </rPr>
          <t xml:space="preserve"> </t>
        </r>
        <r>
          <rPr>
            <b/>
            <sz val="9"/>
            <color indexed="81"/>
            <rFont val="돋움"/>
            <family val="3"/>
            <charset val="129"/>
          </rPr>
          <t>관련하여</t>
        </r>
        <r>
          <rPr>
            <b/>
            <sz val="9"/>
            <color indexed="81"/>
            <rFont val="Tahoma"/>
            <family val="2"/>
          </rPr>
          <t xml:space="preserve"> </t>
        </r>
        <r>
          <rPr>
            <b/>
            <sz val="9"/>
            <color indexed="81"/>
            <rFont val="돋움"/>
            <family val="3"/>
            <charset val="129"/>
          </rPr>
          <t>부과되는</t>
        </r>
        <r>
          <rPr>
            <b/>
            <sz val="9"/>
            <color indexed="81"/>
            <rFont val="Tahoma"/>
            <family val="2"/>
          </rPr>
          <t xml:space="preserve"> </t>
        </r>
        <r>
          <rPr>
            <b/>
            <sz val="9"/>
            <color indexed="81"/>
            <rFont val="돋움"/>
            <family val="3"/>
            <charset val="129"/>
          </rPr>
          <t>조세</t>
        </r>
        <r>
          <rPr>
            <b/>
            <sz val="9"/>
            <color indexed="81"/>
            <rFont val="Tahoma"/>
            <family val="2"/>
          </rPr>
          <t xml:space="preserve">(1998.12.28 </t>
        </r>
        <r>
          <rPr>
            <b/>
            <sz val="9"/>
            <color indexed="81"/>
            <rFont val="돋움"/>
            <family val="3"/>
            <charset val="129"/>
          </rPr>
          <t>개정</t>
        </r>
        <r>
          <rPr>
            <b/>
            <sz val="9"/>
            <color indexed="81"/>
            <rFont val="Tahoma"/>
            <family val="2"/>
          </rPr>
          <t xml:space="preserve">) 
</t>
        </r>
        <r>
          <rPr>
            <b/>
            <sz val="9"/>
            <color indexed="81"/>
            <rFont val="돋움"/>
            <family val="3"/>
            <charset val="129"/>
          </rPr>
          <t>③</t>
        </r>
        <r>
          <rPr>
            <b/>
            <sz val="9"/>
            <color indexed="81"/>
            <rFont val="Tahoma"/>
            <family val="2"/>
          </rPr>
          <t xml:space="preserve"> </t>
        </r>
        <r>
          <rPr>
            <b/>
            <sz val="9"/>
            <color indexed="81"/>
            <rFont val="돋움"/>
            <family val="3"/>
            <charset val="129"/>
          </rPr>
          <t>해저조광권자의</t>
        </r>
        <r>
          <rPr>
            <b/>
            <sz val="9"/>
            <color indexed="81"/>
            <rFont val="Tahoma"/>
            <family val="2"/>
          </rPr>
          <t xml:space="preserve"> </t>
        </r>
        <r>
          <rPr>
            <b/>
            <sz val="9"/>
            <color indexed="81"/>
            <rFont val="돋움"/>
            <family val="3"/>
            <charset val="129"/>
          </rPr>
          <t>대리인</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도급업자가</t>
        </r>
        <r>
          <rPr>
            <b/>
            <sz val="9"/>
            <color indexed="81"/>
            <rFont val="Tahoma"/>
            <family val="2"/>
          </rPr>
          <t xml:space="preserve"> </t>
        </r>
        <r>
          <rPr>
            <b/>
            <sz val="9"/>
            <color indexed="81"/>
            <rFont val="돋움"/>
            <family val="3"/>
            <charset val="129"/>
          </rPr>
          <t>해저광물의</t>
        </r>
        <r>
          <rPr>
            <b/>
            <sz val="9"/>
            <color indexed="81"/>
            <rFont val="Tahoma"/>
            <family val="2"/>
          </rPr>
          <t xml:space="preserve"> </t>
        </r>
        <r>
          <rPr>
            <b/>
            <sz val="9"/>
            <color indexed="81"/>
            <rFont val="돋움"/>
            <family val="3"/>
            <charset val="129"/>
          </rPr>
          <t>탐사</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채취사업에</t>
        </r>
        <r>
          <rPr>
            <b/>
            <sz val="9"/>
            <color indexed="81"/>
            <rFont val="Tahoma"/>
            <family val="2"/>
          </rPr>
          <t xml:space="preserve"> </t>
        </r>
        <r>
          <rPr>
            <b/>
            <sz val="9"/>
            <color indexed="81"/>
            <rFont val="돋움"/>
            <family val="3"/>
            <charset val="129"/>
          </rPr>
          <t>직접</t>
        </r>
        <r>
          <rPr>
            <b/>
            <sz val="9"/>
            <color indexed="81"/>
            <rFont val="Tahoma"/>
            <family val="2"/>
          </rPr>
          <t xml:space="preserve"> </t>
        </r>
        <r>
          <rPr>
            <b/>
            <sz val="9"/>
            <color indexed="81"/>
            <rFont val="돋움"/>
            <family val="3"/>
            <charset val="129"/>
          </rPr>
          <t>사용하기</t>
        </r>
        <r>
          <rPr>
            <b/>
            <sz val="9"/>
            <color indexed="81"/>
            <rFont val="Tahoma"/>
            <family val="2"/>
          </rPr>
          <t xml:space="preserve"> </t>
        </r>
        <r>
          <rPr>
            <b/>
            <sz val="9"/>
            <color indexed="81"/>
            <rFont val="돋움"/>
            <family val="3"/>
            <charset val="129"/>
          </rPr>
          <t>위하여</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해저조광권자의</t>
        </r>
        <r>
          <rPr>
            <b/>
            <sz val="9"/>
            <color indexed="81"/>
            <rFont val="Tahoma"/>
            <family val="2"/>
          </rPr>
          <t xml:space="preserve"> </t>
        </r>
        <r>
          <rPr>
            <b/>
            <sz val="9"/>
            <color indexed="81"/>
            <rFont val="돋움"/>
            <family val="3"/>
            <charset val="129"/>
          </rPr>
          <t>명의로</t>
        </r>
        <r>
          <rPr>
            <b/>
            <sz val="9"/>
            <color indexed="81"/>
            <rFont val="Tahoma"/>
            <family val="2"/>
          </rPr>
          <t xml:space="preserve"> </t>
        </r>
        <r>
          <rPr>
            <b/>
            <sz val="9"/>
            <color indexed="81"/>
            <rFont val="돋움"/>
            <family val="3"/>
            <charset val="129"/>
          </rPr>
          <t>수입하는</t>
        </r>
        <r>
          <rPr>
            <b/>
            <sz val="9"/>
            <color indexed="81"/>
            <rFont val="Tahoma"/>
            <family val="2"/>
          </rPr>
          <t xml:space="preserve"> </t>
        </r>
        <r>
          <rPr>
            <b/>
            <sz val="9"/>
            <color indexed="81"/>
            <rFont val="돋움"/>
            <family val="3"/>
            <charset val="129"/>
          </rPr>
          <t>기계장비</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자재에</t>
        </r>
        <r>
          <rPr>
            <b/>
            <sz val="9"/>
            <color indexed="81"/>
            <rFont val="Tahoma"/>
            <family val="2"/>
          </rPr>
          <t xml:space="preserve"> </t>
        </r>
        <r>
          <rPr>
            <b/>
            <sz val="9"/>
            <color indexed="81"/>
            <rFont val="돋움"/>
            <family val="3"/>
            <charset val="129"/>
          </rPr>
          <t>대해서는</t>
        </r>
        <r>
          <rPr>
            <b/>
            <sz val="9"/>
            <color indexed="81"/>
            <rFont val="Tahoma"/>
            <family val="2"/>
          </rPr>
          <t xml:space="preserve"> </t>
        </r>
        <r>
          <rPr>
            <b/>
            <sz val="9"/>
            <color indexed="81"/>
            <rFont val="돋움"/>
            <family val="3"/>
            <charset val="129"/>
          </rPr>
          <t>관세</t>
        </r>
        <r>
          <rPr>
            <b/>
            <sz val="9"/>
            <color indexed="81"/>
            <rFont val="Tahoma"/>
            <family val="2"/>
          </rPr>
          <t>·</t>
        </r>
        <r>
          <rPr>
            <b/>
            <sz val="9"/>
            <color indexed="81"/>
            <rFont val="돋움"/>
            <family val="3"/>
            <charset val="129"/>
          </rPr>
          <t>부가가치세</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개별소비세</t>
        </r>
        <r>
          <rPr>
            <b/>
            <sz val="9"/>
            <color indexed="81"/>
            <rFont val="Tahoma"/>
            <family val="2"/>
          </rPr>
          <t xml:space="preserve"> </t>
        </r>
        <r>
          <rPr>
            <b/>
            <sz val="9"/>
            <color indexed="81"/>
            <rFont val="돋움"/>
            <family val="3"/>
            <charset val="129"/>
          </rPr>
          <t>면제한다</t>
        </r>
        <r>
          <rPr>
            <b/>
            <sz val="9"/>
            <color indexed="81"/>
            <rFont val="Tahoma"/>
            <family val="2"/>
          </rPr>
          <t xml:space="preserve">.(2010.01.01 </t>
        </r>
        <r>
          <rPr>
            <b/>
            <sz val="9"/>
            <color indexed="81"/>
            <rFont val="돋움"/>
            <family val="3"/>
            <charset val="129"/>
          </rPr>
          <t>개정</t>
        </r>
        <r>
          <rPr>
            <b/>
            <sz val="9"/>
            <color indexed="81"/>
            <rFont val="Tahoma"/>
            <family val="2"/>
          </rPr>
          <t xml:space="preserve">) [ </t>
        </r>
        <r>
          <rPr>
            <b/>
            <sz val="9"/>
            <color indexed="81"/>
            <rFont val="돋움"/>
            <family val="3"/>
            <charset val="129"/>
          </rPr>
          <t>부칙</t>
        </r>
        <r>
          <rPr>
            <b/>
            <sz val="9"/>
            <color indexed="81"/>
            <rFont val="Tahoma"/>
            <family val="2"/>
          </rPr>
          <t xml:space="preserve"> ] 
</t>
        </r>
        <r>
          <rPr>
            <b/>
            <sz val="9"/>
            <color indexed="81"/>
            <rFont val="돋움"/>
            <family val="3"/>
            <charset val="129"/>
          </rPr>
          <t>④</t>
        </r>
        <r>
          <rPr>
            <b/>
            <sz val="9"/>
            <color indexed="81"/>
            <rFont val="Tahoma"/>
            <family val="2"/>
          </rPr>
          <t xml:space="preserve"> </t>
        </r>
        <r>
          <rPr>
            <b/>
            <sz val="9"/>
            <color indexed="81"/>
            <rFont val="돋움"/>
            <family val="3"/>
            <charset val="129"/>
          </rPr>
          <t>삭제</t>
        </r>
        <r>
          <rPr>
            <b/>
            <sz val="9"/>
            <color indexed="81"/>
            <rFont val="Tahoma"/>
            <family val="2"/>
          </rPr>
          <t xml:space="preserve">(2003.12.30) [ </t>
        </r>
        <r>
          <rPr>
            <b/>
            <sz val="9"/>
            <color indexed="81"/>
            <rFont val="돋움"/>
            <family val="3"/>
            <charset val="129"/>
          </rPr>
          <t>부칙</t>
        </r>
        <r>
          <rPr>
            <b/>
            <sz val="9"/>
            <color indexed="81"/>
            <rFont val="Tahoma"/>
            <family val="2"/>
          </rPr>
          <t xml:space="preserve"> ] 
</t>
        </r>
        <r>
          <rPr>
            <b/>
            <sz val="9"/>
            <color indexed="81"/>
            <rFont val="돋움"/>
            <family val="3"/>
            <charset val="129"/>
          </rPr>
          <t>⑤</t>
        </r>
        <r>
          <rPr>
            <b/>
            <sz val="9"/>
            <color indexed="81"/>
            <rFont val="Tahoma"/>
            <family val="2"/>
          </rPr>
          <t xml:space="preserve"> </t>
        </r>
        <r>
          <rPr>
            <b/>
            <sz val="9"/>
            <color indexed="81"/>
            <rFont val="돋움"/>
            <family val="3"/>
            <charset val="129"/>
          </rPr>
          <t>해저조광권자와</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대리인</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도급업자가</t>
        </r>
        <r>
          <rPr>
            <b/>
            <sz val="9"/>
            <color indexed="81"/>
            <rFont val="Tahoma"/>
            <family val="2"/>
          </rPr>
          <t xml:space="preserve"> </t>
        </r>
        <r>
          <rPr>
            <b/>
            <sz val="9"/>
            <color indexed="81"/>
            <rFont val="돋움"/>
            <family val="3"/>
            <charset val="129"/>
          </rPr>
          <t>해저석유탐사</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개발을</t>
        </r>
        <r>
          <rPr>
            <b/>
            <sz val="9"/>
            <color indexed="81"/>
            <rFont val="Tahoma"/>
            <family val="2"/>
          </rPr>
          <t xml:space="preserve"> </t>
        </r>
        <r>
          <rPr>
            <b/>
            <sz val="9"/>
            <color indexed="81"/>
            <rFont val="돋움"/>
            <family val="3"/>
            <charset val="129"/>
          </rPr>
          <t>위하여</t>
        </r>
        <r>
          <rPr>
            <b/>
            <sz val="9"/>
            <color indexed="81"/>
            <rFont val="Tahoma"/>
            <family val="2"/>
          </rPr>
          <t xml:space="preserve"> </t>
        </r>
        <r>
          <rPr>
            <b/>
            <sz val="9"/>
            <color indexed="81"/>
            <rFont val="돋움"/>
            <family val="3"/>
            <charset val="129"/>
          </rPr>
          <t>고용하는</t>
        </r>
        <r>
          <rPr>
            <b/>
            <sz val="9"/>
            <color indexed="81"/>
            <rFont val="Tahoma"/>
            <family val="2"/>
          </rPr>
          <t xml:space="preserve"> </t>
        </r>
        <r>
          <rPr>
            <b/>
            <sz val="9"/>
            <color indexed="81"/>
            <rFont val="돋움"/>
            <family val="3"/>
            <charset val="129"/>
          </rPr>
          <t>외국인에게</t>
        </r>
        <r>
          <rPr>
            <b/>
            <sz val="9"/>
            <color indexed="81"/>
            <rFont val="Tahoma"/>
            <family val="2"/>
          </rPr>
          <t xml:space="preserve"> </t>
        </r>
        <r>
          <rPr>
            <b/>
            <sz val="9"/>
            <color indexed="81"/>
            <rFont val="돋움"/>
            <family val="3"/>
            <charset val="129"/>
          </rPr>
          <t>지급하는</t>
        </r>
        <r>
          <rPr>
            <b/>
            <sz val="9"/>
            <color indexed="81"/>
            <rFont val="Tahoma"/>
            <family val="2"/>
          </rPr>
          <t xml:space="preserve"> </t>
        </r>
        <r>
          <rPr>
            <b/>
            <sz val="9"/>
            <color indexed="81"/>
            <rFont val="돋움"/>
            <family val="3"/>
            <charset val="129"/>
          </rPr>
          <t>급여에</t>
        </r>
        <r>
          <rPr>
            <b/>
            <sz val="9"/>
            <color indexed="81"/>
            <rFont val="Tahoma"/>
            <family val="2"/>
          </rPr>
          <t xml:space="preserve"> </t>
        </r>
        <r>
          <rPr>
            <b/>
            <sz val="9"/>
            <color indexed="81"/>
            <rFont val="돋움"/>
            <family val="3"/>
            <charset val="129"/>
          </rPr>
          <t>대해서는</t>
        </r>
        <r>
          <rPr>
            <b/>
            <sz val="9"/>
            <color indexed="81"/>
            <rFont val="Tahoma"/>
            <family val="2"/>
          </rPr>
          <t xml:space="preserve"> </t>
        </r>
        <r>
          <rPr>
            <b/>
            <sz val="9"/>
            <color indexed="81"/>
            <rFont val="돋움"/>
            <family val="3"/>
            <charset val="129"/>
          </rPr>
          <t>해저조광권자가</t>
        </r>
        <r>
          <rPr>
            <b/>
            <sz val="9"/>
            <color indexed="81"/>
            <rFont val="Tahoma"/>
            <family val="2"/>
          </rPr>
          <t xml:space="preserve"> </t>
        </r>
        <r>
          <rPr>
            <b/>
            <sz val="9"/>
            <color indexed="81"/>
            <rFont val="돋움"/>
            <family val="3"/>
            <charset val="129"/>
          </rPr>
          <t>법인세를</t>
        </r>
        <r>
          <rPr>
            <b/>
            <sz val="9"/>
            <color indexed="81"/>
            <rFont val="Tahoma"/>
            <family val="2"/>
          </rPr>
          <t xml:space="preserve"> </t>
        </r>
        <r>
          <rPr>
            <b/>
            <sz val="9"/>
            <color indexed="81"/>
            <rFont val="돋움"/>
            <family val="3"/>
            <charset val="129"/>
          </rPr>
          <t>처음으로</t>
        </r>
        <r>
          <rPr>
            <b/>
            <sz val="9"/>
            <color indexed="81"/>
            <rFont val="Tahoma"/>
            <family val="2"/>
          </rPr>
          <t xml:space="preserve"> </t>
        </r>
        <r>
          <rPr>
            <b/>
            <sz val="9"/>
            <color indexed="81"/>
            <rFont val="돋움"/>
            <family val="3"/>
            <charset val="129"/>
          </rPr>
          <t>납부하는</t>
        </r>
        <r>
          <rPr>
            <b/>
            <sz val="9"/>
            <color indexed="81"/>
            <rFont val="Tahoma"/>
            <family val="2"/>
          </rPr>
          <t xml:space="preserve"> </t>
        </r>
        <r>
          <rPr>
            <b/>
            <sz val="9"/>
            <color indexed="81"/>
            <rFont val="돋움"/>
            <family val="3"/>
            <charset val="129"/>
          </rPr>
          <t>사업연도까지</t>
        </r>
        <r>
          <rPr>
            <b/>
            <sz val="9"/>
            <color indexed="81"/>
            <rFont val="Tahoma"/>
            <family val="2"/>
          </rPr>
          <t xml:space="preserve"> </t>
        </r>
        <r>
          <rPr>
            <b/>
            <sz val="9"/>
            <color indexed="81"/>
            <rFont val="돋움"/>
            <family val="3"/>
            <charset val="129"/>
          </rPr>
          <t>소득세를</t>
        </r>
        <r>
          <rPr>
            <b/>
            <sz val="9"/>
            <color indexed="81"/>
            <rFont val="Tahoma"/>
            <family val="2"/>
          </rPr>
          <t xml:space="preserve"> </t>
        </r>
        <r>
          <rPr>
            <b/>
            <sz val="9"/>
            <color indexed="81"/>
            <rFont val="돋움"/>
            <family val="3"/>
            <charset val="129"/>
          </rPr>
          <t>면제한다</t>
        </r>
        <r>
          <rPr>
            <b/>
            <sz val="9"/>
            <color indexed="81"/>
            <rFont val="Tahoma"/>
            <family val="2"/>
          </rPr>
          <t xml:space="preserve">.(2010.01.01 </t>
        </r>
        <r>
          <rPr>
            <b/>
            <sz val="9"/>
            <color indexed="81"/>
            <rFont val="돋움"/>
            <family val="3"/>
            <charset val="129"/>
          </rPr>
          <t>개정</t>
        </r>
        <r>
          <rPr>
            <b/>
            <sz val="9"/>
            <color indexed="81"/>
            <rFont val="Tahoma"/>
            <family val="2"/>
          </rPr>
          <t xml:space="preserve">) [ </t>
        </r>
        <r>
          <rPr>
            <b/>
            <sz val="9"/>
            <color indexed="81"/>
            <rFont val="돋움"/>
            <family val="3"/>
            <charset val="129"/>
          </rPr>
          <t>부칙</t>
        </r>
        <r>
          <rPr>
            <b/>
            <sz val="9"/>
            <color indexed="81"/>
            <rFont val="Tahoma"/>
            <family val="2"/>
          </rPr>
          <t xml:space="preserve"> ] 
</t>
        </r>
        <r>
          <rPr>
            <b/>
            <sz val="9"/>
            <color indexed="81"/>
            <rFont val="돋움"/>
            <family val="3"/>
            <charset val="129"/>
          </rPr>
          <t>⑥</t>
        </r>
        <r>
          <rPr>
            <b/>
            <sz val="9"/>
            <color indexed="81"/>
            <rFont val="Tahoma"/>
            <family val="2"/>
          </rPr>
          <t xml:space="preserve"> </t>
        </r>
        <r>
          <rPr>
            <b/>
            <sz val="9"/>
            <color indexed="81"/>
            <rFont val="돋움"/>
            <family val="3"/>
            <charset val="129"/>
          </rPr>
          <t>제</t>
        </r>
        <r>
          <rPr>
            <b/>
            <sz val="9"/>
            <color indexed="81"/>
            <rFont val="Tahoma"/>
            <family val="2"/>
          </rPr>
          <t>2</t>
        </r>
        <r>
          <rPr>
            <b/>
            <sz val="9"/>
            <color indexed="81"/>
            <rFont val="돋움"/>
            <family val="3"/>
            <charset val="129"/>
          </rPr>
          <t>항</t>
        </r>
        <r>
          <rPr>
            <b/>
            <sz val="9"/>
            <color indexed="81"/>
            <rFont val="Tahoma"/>
            <family val="2"/>
          </rPr>
          <t>·</t>
        </r>
        <r>
          <rPr>
            <b/>
            <sz val="9"/>
            <color indexed="81"/>
            <rFont val="돋움"/>
            <family val="3"/>
            <charset val="129"/>
          </rPr>
          <t>제</t>
        </r>
        <r>
          <rPr>
            <b/>
            <sz val="9"/>
            <color indexed="81"/>
            <rFont val="Tahoma"/>
            <family val="2"/>
          </rPr>
          <t>3</t>
        </r>
        <r>
          <rPr>
            <b/>
            <sz val="9"/>
            <color indexed="81"/>
            <rFont val="돋움"/>
            <family val="3"/>
            <charset val="129"/>
          </rPr>
          <t>항</t>
        </r>
        <r>
          <rPr>
            <b/>
            <sz val="9"/>
            <color indexed="81"/>
            <rFont val="Tahoma"/>
            <family val="2"/>
          </rPr>
          <t>·</t>
        </r>
        <r>
          <rPr>
            <b/>
            <sz val="9"/>
            <color indexed="81"/>
            <rFont val="돋움"/>
            <family val="3"/>
            <charset val="129"/>
          </rPr>
          <t>및</t>
        </r>
        <r>
          <rPr>
            <b/>
            <sz val="9"/>
            <color indexed="81"/>
            <rFont val="Tahoma"/>
            <family val="2"/>
          </rPr>
          <t xml:space="preserve"> </t>
        </r>
        <r>
          <rPr>
            <b/>
            <sz val="9"/>
            <color indexed="81"/>
            <rFont val="돋움"/>
            <family val="3"/>
            <charset val="129"/>
          </rPr>
          <t>제</t>
        </r>
        <r>
          <rPr>
            <b/>
            <sz val="9"/>
            <color indexed="81"/>
            <rFont val="Tahoma"/>
            <family val="2"/>
          </rPr>
          <t>5</t>
        </r>
        <r>
          <rPr>
            <b/>
            <sz val="9"/>
            <color indexed="81"/>
            <rFont val="돋움"/>
            <family val="3"/>
            <charset val="129"/>
          </rPr>
          <t>항은</t>
        </r>
        <r>
          <rPr>
            <b/>
            <sz val="9"/>
            <color indexed="81"/>
            <rFont val="Tahoma"/>
            <family val="2"/>
          </rPr>
          <t xml:space="preserve"> 2013</t>
        </r>
        <r>
          <rPr>
            <b/>
            <sz val="9"/>
            <color indexed="81"/>
            <rFont val="돋움"/>
            <family val="3"/>
            <charset val="129"/>
          </rPr>
          <t>년</t>
        </r>
        <r>
          <rPr>
            <b/>
            <sz val="9"/>
            <color indexed="81"/>
            <rFont val="Tahoma"/>
            <family val="2"/>
          </rPr>
          <t xml:space="preserve"> 12</t>
        </r>
        <r>
          <rPr>
            <b/>
            <sz val="9"/>
            <color indexed="81"/>
            <rFont val="돋움"/>
            <family val="3"/>
            <charset val="129"/>
          </rPr>
          <t>월</t>
        </r>
        <r>
          <rPr>
            <b/>
            <sz val="9"/>
            <color indexed="81"/>
            <rFont val="Tahoma"/>
            <family val="2"/>
          </rPr>
          <t xml:space="preserve"> 31</t>
        </r>
        <r>
          <rPr>
            <b/>
            <sz val="9"/>
            <color indexed="81"/>
            <rFont val="돋움"/>
            <family val="3"/>
            <charset val="129"/>
          </rPr>
          <t>일</t>
        </r>
        <r>
          <rPr>
            <b/>
            <sz val="9"/>
            <color indexed="81"/>
            <rFont val="Tahoma"/>
            <family val="2"/>
          </rPr>
          <t xml:space="preserve"> </t>
        </r>
        <r>
          <rPr>
            <b/>
            <sz val="9"/>
            <color indexed="81"/>
            <rFont val="돋움"/>
            <family val="3"/>
            <charset val="129"/>
          </rPr>
          <t>이전에</t>
        </r>
        <r>
          <rPr>
            <b/>
            <sz val="9"/>
            <color indexed="81"/>
            <rFont val="Tahoma"/>
            <family val="2"/>
          </rPr>
          <t xml:space="preserve"> </t>
        </r>
        <r>
          <rPr>
            <b/>
            <sz val="9"/>
            <color indexed="81"/>
            <rFont val="돋움"/>
            <family val="3"/>
            <charset val="129"/>
          </rPr>
          <t>납세의무가</t>
        </r>
        <r>
          <rPr>
            <b/>
            <sz val="9"/>
            <color indexed="81"/>
            <rFont val="Tahoma"/>
            <family val="2"/>
          </rPr>
          <t xml:space="preserve"> </t>
        </r>
        <r>
          <rPr>
            <b/>
            <sz val="9"/>
            <color indexed="81"/>
            <rFont val="돋움"/>
            <family val="3"/>
            <charset val="129"/>
          </rPr>
          <t>성립하는</t>
        </r>
        <r>
          <rPr>
            <b/>
            <sz val="9"/>
            <color indexed="81"/>
            <rFont val="Tahoma"/>
            <family val="2"/>
          </rPr>
          <t xml:space="preserve"> </t>
        </r>
        <r>
          <rPr>
            <b/>
            <sz val="9"/>
            <color indexed="81"/>
            <rFont val="돋움"/>
            <family val="3"/>
            <charset val="129"/>
          </rPr>
          <t>것까지</t>
        </r>
        <r>
          <rPr>
            <b/>
            <sz val="9"/>
            <color indexed="81"/>
            <rFont val="Tahoma"/>
            <family val="2"/>
          </rPr>
          <t xml:space="preserve"> </t>
        </r>
        <r>
          <rPr>
            <b/>
            <sz val="9"/>
            <color indexed="81"/>
            <rFont val="돋움"/>
            <family val="3"/>
            <charset val="129"/>
          </rPr>
          <t>적용한다</t>
        </r>
        <r>
          <rPr>
            <b/>
            <sz val="9"/>
            <color indexed="81"/>
            <rFont val="Tahoma"/>
            <family val="2"/>
          </rPr>
          <t xml:space="preserve">.(2010.01.01 </t>
        </r>
        <r>
          <rPr>
            <b/>
            <sz val="9"/>
            <color indexed="81"/>
            <rFont val="돋움"/>
            <family val="3"/>
            <charset val="129"/>
          </rPr>
          <t>개정</t>
        </r>
        <r>
          <rPr>
            <b/>
            <sz val="9"/>
            <color indexed="81"/>
            <rFont val="Tahoma"/>
            <family val="2"/>
          </rPr>
          <t xml:space="preserve">) [ </t>
        </r>
        <r>
          <rPr>
            <b/>
            <sz val="9"/>
            <color indexed="81"/>
            <rFont val="돋움"/>
            <family val="3"/>
            <charset val="129"/>
          </rPr>
          <t>부칙</t>
        </r>
        <r>
          <rPr>
            <b/>
            <sz val="9"/>
            <color indexed="81"/>
            <rFont val="Tahoma"/>
            <family val="2"/>
          </rPr>
          <t xml:space="preserve"> ] </t>
        </r>
      </text>
    </comment>
    <comment ref="C56" authorId="1" shapeId="0" xr:uid="{085463B2-D721-417D-BB77-5EC67B4A3B04}">
      <text>
        <r>
          <rPr>
            <b/>
            <sz val="9"/>
            <color indexed="81"/>
            <rFont val="돋움"/>
            <family val="3"/>
            <charset val="129"/>
          </rPr>
          <t>소령</t>
        </r>
        <r>
          <rPr>
            <b/>
            <sz val="9"/>
            <color indexed="81"/>
            <rFont val="Tahoma"/>
            <family val="2"/>
          </rPr>
          <t xml:space="preserve"> </t>
        </r>
        <r>
          <rPr>
            <b/>
            <sz val="9"/>
            <color indexed="81"/>
            <rFont val="돋움"/>
            <family val="3"/>
            <charset val="129"/>
          </rPr>
          <t>§</t>
        </r>
        <r>
          <rPr>
            <b/>
            <sz val="9"/>
            <color indexed="81"/>
            <rFont val="Tahoma"/>
            <family val="2"/>
          </rPr>
          <t xml:space="preserve"> 12 9~11(</t>
        </r>
        <r>
          <rPr>
            <b/>
            <sz val="9"/>
            <color indexed="81"/>
            <rFont val="돋움"/>
            <family val="3"/>
            <charset val="129"/>
          </rPr>
          <t>경호수당</t>
        </r>
        <r>
          <rPr>
            <b/>
            <sz val="9"/>
            <color indexed="81"/>
            <rFont val="Tahoma"/>
            <family val="2"/>
          </rPr>
          <t>,</t>
        </r>
        <r>
          <rPr>
            <b/>
            <sz val="9"/>
            <color indexed="81"/>
            <rFont val="돋움"/>
            <family val="3"/>
            <charset val="129"/>
          </rPr>
          <t>승선수당등</t>
        </r>
        <r>
          <rPr>
            <b/>
            <sz val="9"/>
            <color indexed="81"/>
            <rFont val="Tahoma"/>
            <family val="2"/>
          </rPr>
          <t>)</t>
        </r>
      </text>
    </comment>
    <comment ref="I56" authorId="0" shapeId="0" xr:uid="{8F79B99B-F766-4CC6-9D6F-E48716A43FDD}">
      <text>
        <r>
          <rPr>
            <b/>
            <sz val="9"/>
            <color indexed="81"/>
            <rFont val="돋움"/>
            <family val="3"/>
            <charset val="129"/>
          </rPr>
          <t>승선수당</t>
        </r>
        <r>
          <rPr>
            <b/>
            <sz val="9"/>
            <color indexed="81"/>
            <rFont val="Tahoma"/>
            <family val="2"/>
          </rPr>
          <t xml:space="preserve"> </t>
        </r>
        <r>
          <rPr>
            <b/>
            <sz val="9"/>
            <color indexed="81"/>
            <rFont val="돋움"/>
            <family val="3"/>
            <charset val="129"/>
          </rPr>
          <t>월</t>
        </r>
        <r>
          <rPr>
            <b/>
            <sz val="9"/>
            <color indexed="81"/>
            <rFont val="Tahoma"/>
            <family val="2"/>
          </rPr>
          <t xml:space="preserve"> 20</t>
        </r>
        <r>
          <rPr>
            <b/>
            <sz val="9"/>
            <color indexed="81"/>
            <rFont val="돋움"/>
            <family val="3"/>
            <charset val="129"/>
          </rPr>
          <t>만원
제출</t>
        </r>
      </text>
    </comment>
    <comment ref="C57" authorId="1" shapeId="0" xr:uid="{C4FE54C1-669C-42C0-B243-9BBD06F1F977}">
      <text>
        <r>
          <rPr>
            <b/>
            <sz val="9"/>
            <color indexed="81"/>
            <rFont val="돋움"/>
            <family val="3"/>
            <charset val="129"/>
          </rPr>
          <t>소법</t>
        </r>
        <r>
          <rPr>
            <b/>
            <sz val="9"/>
            <color indexed="81"/>
            <rFont val="Tahoma"/>
            <family val="2"/>
          </rPr>
          <t xml:space="preserve"> </t>
        </r>
        <r>
          <rPr>
            <b/>
            <sz val="9"/>
            <color indexed="81"/>
            <rFont val="돋움"/>
            <family val="3"/>
            <charset val="129"/>
          </rPr>
          <t>§</t>
        </r>
        <r>
          <rPr>
            <b/>
            <sz val="9"/>
            <color indexed="81"/>
            <rFont val="Tahoma"/>
            <family val="2"/>
          </rPr>
          <t xml:space="preserve"> 12 3 </t>
        </r>
        <r>
          <rPr>
            <b/>
            <sz val="9"/>
            <color indexed="81"/>
            <rFont val="돋움"/>
            <family val="3"/>
            <charset val="129"/>
          </rPr>
          <t>차</t>
        </r>
        <r>
          <rPr>
            <b/>
            <sz val="9"/>
            <color indexed="81"/>
            <rFont val="Tahoma"/>
            <family val="2"/>
          </rPr>
          <t xml:space="preserve"> </t>
        </r>
        <r>
          <rPr>
            <b/>
            <sz val="9"/>
            <color indexed="81"/>
            <rFont val="돋움"/>
            <family val="3"/>
            <charset val="129"/>
          </rPr>
          <t>외국정부</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국제기관에</t>
        </r>
        <r>
          <rPr>
            <b/>
            <sz val="9"/>
            <color indexed="81"/>
            <rFont val="Tahoma"/>
            <family val="2"/>
          </rPr>
          <t xml:space="preserve"> </t>
        </r>
        <r>
          <rPr>
            <b/>
            <sz val="9"/>
            <color indexed="81"/>
            <rFont val="돋움"/>
            <family val="3"/>
            <charset val="129"/>
          </rPr>
          <t>근무하는</t>
        </r>
        <r>
          <rPr>
            <b/>
            <sz val="9"/>
            <color indexed="81"/>
            <rFont val="Tahoma"/>
            <family val="2"/>
          </rPr>
          <t xml:space="preserve"> </t>
        </r>
        <r>
          <rPr>
            <b/>
            <sz val="9"/>
            <color indexed="81"/>
            <rFont val="돋움"/>
            <family val="3"/>
            <charset val="129"/>
          </rPr>
          <t>사람에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비과세</t>
        </r>
      </text>
    </comment>
    <comment ref="C58" authorId="1" shapeId="0" xr:uid="{954B7F48-7EF0-4575-ACC8-E1274B226B6A}">
      <text>
        <r>
          <rPr>
            <b/>
            <sz val="9"/>
            <color indexed="81"/>
            <rFont val="돋움"/>
            <family val="3"/>
            <charset val="129"/>
          </rPr>
          <t>구</t>
        </r>
        <r>
          <rPr>
            <b/>
            <sz val="9"/>
            <color indexed="81"/>
            <rFont val="Tahoma"/>
            <family val="2"/>
          </rPr>
          <t xml:space="preserve"> </t>
        </r>
        <r>
          <rPr>
            <b/>
            <sz val="9"/>
            <color indexed="81"/>
            <rFont val="돋움"/>
            <family val="3"/>
            <charset val="129"/>
          </rPr>
          <t>조특법</t>
        </r>
        <r>
          <rPr>
            <b/>
            <sz val="9"/>
            <color indexed="81"/>
            <rFont val="Tahoma"/>
            <family val="2"/>
          </rPr>
          <t xml:space="preserve"> </t>
        </r>
        <r>
          <rPr>
            <b/>
            <sz val="9"/>
            <color indexed="81"/>
            <rFont val="돋움"/>
            <family val="3"/>
            <charset val="129"/>
          </rPr>
          <t>§</t>
        </r>
        <r>
          <rPr>
            <b/>
            <sz val="9"/>
            <color indexed="81"/>
            <rFont val="Tahoma"/>
            <family val="2"/>
          </rPr>
          <t xml:space="preserve"> 30 </t>
        </r>
        <r>
          <rPr>
            <b/>
            <sz val="9"/>
            <color indexed="81"/>
            <rFont val="돋움"/>
            <family val="3"/>
            <charset val="129"/>
          </rPr>
          <t>장기</t>
        </r>
        <r>
          <rPr>
            <b/>
            <sz val="9"/>
            <color indexed="81"/>
            <rFont val="Tahoma"/>
            <family val="2"/>
          </rPr>
          <t xml:space="preserve"> </t>
        </r>
        <r>
          <rPr>
            <b/>
            <sz val="9"/>
            <color indexed="81"/>
            <rFont val="돋움"/>
            <family val="3"/>
            <charset val="129"/>
          </rPr>
          <t>미취업자</t>
        </r>
        <r>
          <rPr>
            <b/>
            <sz val="9"/>
            <color indexed="81"/>
            <rFont val="Tahoma"/>
            <family val="2"/>
          </rPr>
          <t xml:space="preserve"> </t>
        </r>
        <r>
          <rPr>
            <b/>
            <sz val="9"/>
            <color indexed="81"/>
            <rFont val="돋움"/>
            <family val="3"/>
            <charset val="129"/>
          </rPr>
          <t>중소기업</t>
        </r>
        <r>
          <rPr>
            <b/>
            <sz val="9"/>
            <color indexed="81"/>
            <rFont val="Tahoma"/>
            <family val="2"/>
          </rPr>
          <t xml:space="preserve"> </t>
        </r>
        <r>
          <rPr>
            <b/>
            <sz val="9"/>
            <color indexed="81"/>
            <rFont val="돋움"/>
            <family val="3"/>
            <charset val="129"/>
          </rPr>
          <t>취업</t>
        </r>
        <r>
          <rPr>
            <b/>
            <sz val="9"/>
            <color indexed="81"/>
            <rFont val="Tahoma"/>
            <family val="2"/>
          </rPr>
          <t xml:space="preserve"> </t>
        </r>
        <r>
          <rPr>
            <b/>
            <sz val="9"/>
            <color indexed="81"/>
            <rFont val="돋움"/>
            <family val="3"/>
            <charset val="129"/>
          </rPr>
          <t>비과세</t>
        </r>
        <r>
          <rPr>
            <b/>
            <sz val="9"/>
            <color indexed="81"/>
            <rFont val="Tahoma"/>
            <family val="2"/>
          </rPr>
          <t>(</t>
        </r>
        <r>
          <rPr>
            <b/>
            <sz val="9"/>
            <color indexed="81"/>
            <rFont val="돋움"/>
            <family val="3"/>
            <charset val="129"/>
          </rPr>
          <t>폐지</t>
        </r>
        <r>
          <rPr>
            <b/>
            <sz val="9"/>
            <color indexed="81"/>
            <rFont val="Tahoma"/>
            <family val="2"/>
          </rPr>
          <t>)</t>
        </r>
      </text>
    </comment>
    <comment ref="I58" authorId="0" shapeId="0" xr:uid="{304C45B4-315F-488C-A97B-DF8703573DD5}">
      <text>
        <r>
          <rPr>
            <b/>
            <sz val="9"/>
            <color indexed="81"/>
            <rFont val="돋움"/>
            <family val="3"/>
            <charset val="129"/>
          </rPr>
          <t>취업비과세</t>
        </r>
        <r>
          <rPr>
            <b/>
            <sz val="9"/>
            <color indexed="81"/>
            <rFont val="Tahoma"/>
            <family val="2"/>
          </rPr>
          <t xml:space="preserve"> </t>
        </r>
        <r>
          <rPr>
            <b/>
            <sz val="9"/>
            <color indexed="81"/>
            <rFont val="돋움"/>
            <family val="3"/>
            <charset val="129"/>
          </rPr>
          <t>월</t>
        </r>
        <r>
          <rPr>
            <b/>
            <sz val="9"/>
            <color indexed="81"/>
            <rFont val="Tahoma"/>
            <family val="2"/>
          </rPr>
          <t xml:space="preserve"> 1,000,000</t>
        </r>
      </text>
    </comment>
    <comment ref="C59" authorId="1" shapeId="0" xr:uid="{7A6B7BD2-7FB2-4A25-A3EA-C39AFFF0D79B}">
      <text>
        <r>
          <rPr>
            <b/>
            <sz val="9"/>
            <color indexed="81"/>
            <rFont val="돋움"/>
            <family val="3"/>
            <charset val="129"/>
          </rPr>
          <t>소법</t>
        </r>
        <r>
          <rPr>
            <b/>
            <sz val="9"/>
            <color indexed="81"/>
            <rFont val="Tahoma"/>
            <family val="2"/>
          </rPr>
          <t xml:space="preserve"> </t>
        </r>
        <r>
          <rPr>
            <b/>
            <sz val="9"/>
            <color indexed="81"/>
            <rFont val="돋움"/>
            <family val="3"/>
            <charset val="129"/>
          </rPr>
          <t>§</t>
        </r>
        <r>
          <rPr>
            <b/>
            <sz val="9"/>
            <color indexed="81"/>
            <rFont val="Tahoma"/>
            <family val="2"/>
          </rPr>
          <t xml:space="preserve"> 12 3 </t>
        </r>
        <r>
          <rPr>
            <b/>
            <sz val="9"/>
            <color indexed="81"/>
            <rFont val="돋움"/>
            <family val="3"/>
            <charset val="129"/>
          </rPr>
          <t>서</t>
        </r>
        <r>
          <rPr>
            <b/>
            <sz val="9"/>
            <color indexed="81"/>
            <rFont val="Tahoma"/>
            <family val="2"/>
          </rPr>
          <t xml:space="preserve"> </t>
        </r>
        <r>
          <rPr>
            <b/>
            <sz val="9"/>
            <color indexed="81"/>
            <rFont val="돋움"/>
            <family val="3"/>
            <charset val="129"/>
          </rPr>
          <t>「교육기본법」</t>
        </r>
        <r>
          <rPr>
            <b/>
            <sz val="9"/>
            <color indexed="81"/>
            <rFont val="Tahoma"/>
            <family val="2"/>
          </rPr>
          <t xml:space="preserve"> </t>
        </r>
        <r>
          <rPr>
            <b/>
            <sz val="9"/>
            <color indexed="81"/>
            <rFont val="돋움"/>
            <family val="3"/>
            <charset val="129"/>
          </rPr>
          <t>제</t>
        </r>
        <r>
          <rPr>
            <b/>
            <sz val="9"/>
            <color indexed="81"/>
            <rFont val="Tahoma"/>
            <family val="2"/>
          </rPr>
          <t>28</t>
        </r>
        <r>
          <rPr>
            <b/>
            <sz val="9"/>
            <color indexed="81"/>
            <rFont val="돋움"/>
            <family val="3"/>
            <charset val="129"/>
          </rPr>
          <t>조제</t>
        </r>
        <r>
          <rPr>
            <b/>
            <sz val="9"/>
            <color indexed="81"/>
            <rFont val="Tahoma"/>
            <family val="2"/>
          </rPr>
          <t>1</t>
        </r>
        <r>
          <rPr>
            <b/>
            <sz val="9"/>
            <color indexed="81"/>
            <rFont val="돋움"/>
            <family val="3"/>
            <charset val="129"/>
          </rPr>
          <t>항에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받는</t>
        </r>
        <r>
          <rPr>
            <b/>
            <sz val="9"/>
            <color indexed="81"/>
            <rFont val="Tahoma"/>
            <family val="2"/>
          </rPr>
          <t xml:space="preserve"> </t>
        </r>
        <r>
          <rPr>
            <b/>
            <sz val="9"/>
            <color indexed="81"/>
            <rFont val="돋움"/>
            <family val="3"/>
            <charset val="129"/>
          </rPr>
          <t>장학금</t>
        </r>
      </text>
    </comment>
    <comment ref="I59" authorId="0" shapeId="0" xr:uid="{E8A26629-133D-45E8-B9A4-3B06B8774B9B}">
      <text>
        <r>
          <rPr>
            <b/>
            <sz val="9"/>
            <color indexed="81"/>
            <rFont val="돋움"/>
            <family val="3"/>
            <charset val="129"/>
          </rPr>
          <t>대학생이</t>
        </r>
        <r>
          <rPr>
            <b/>
            <sz val="9"/>
            <color indexed="81"/>
            <rFont val="Tahoma"/>
            <family val="2"/>
          </rPr>
          <t xml:space="preserve"> </t>
        </r>
        <r>
          <rPr>
            <b/>
            <sz val="9"/>
            <color indexed="81"/>
            <rFont val="돋움"/>
            <family val="3"/>
            <charset val="129"/>
          </rPr>
          <t>근로의</t>
        </r>
        <r>
          <rPr>
            <b/>
            <sz val="9"/>
            <color indexed="81"/>
            <rFont val="Tahoma"/>
            <family val="2"/>
          </rPr>
          <t xml:space="preserve"> </t>
        </r>
        <r>
          <rPr>
            <b/>
            <sz val="9"/>
            <color indexed="81"/>
            <rFont val="돋움"/>
            <family val="3"/>
            <charset val="129"/>
          </rPr>
          <t>대가로</t>
        </r>
        <r>
          <rPr>
            <b/>
            <sz val="9"/>
            <color indexed="81"/>
            <rFont val="Tahoma"/>
            <family val="2"/>
          </rPr>
          <t xml:space="preserve"> </t>
        </r>
        <r>
          <rPr>
            <b/>
            <sz val="9"/>
            <color indexed="81"/>
            <rFont val="돋움"/>
            <family val="3"/>
            <charset val="129"/>
          </rPr>
          <t>지급받는</t>
        </r>
        <r>
          <rPr>
            <b/>
            <sz val="9"/>
            <color indexed="81"/>
            <rFont val="Tahoma"/>
            <family val="2"/>
          </rPr>
          <t xml:space="preserve"> </t>
        </r>
        <r>
          <rPr>
            <b/>
            <sz val="9"/>
            <color indexed="81"/>
            <rFont val="돋움"/>
            <family val="3"/>
            <charset val="129"/>
          </rPr>
          <t xml:space="preserve">장학금
</t>
        </r>
      </text>
    </comment>
    <comment ref="C60" authorId="1" shapeId="0" xr:uid="{14F07856-9FCD-436A-BD9A-C14496C08C45}">
      <text>
        <r>
          <rPr>
            <b/>
            <sz val="9"/>
            <color indexed="81"/>
            <rFont val="돋움"/>
            <family val="3"/>
            <charset val="129"/>
          </rPr>
          <t>소령</t>
        </r>
        <r>
          <rPr>
            <b/>
            <sz val="9"/>
            <color indexed="81"/>
            <rFont val="Tahoma"/>
            <family val="2"/>
          </rPr>
          <t xml:space="preserve"> </t>
        </r>
        <r>
          <rPr>
            <b/>
            <sz val="9"/>
            <color indexed="81"/>
            <rFont val="돋움"/>
            <family val="3"/>
            <charset val="129"/>
          </rPr>
          <t>§</t>
        </r>
        <r>
          <rPr>
            <b/>
            <sz val="9"/>
            <color indexed="81"/>
            <rFont val="Tahoma"/>
            <family val="2"/>
          </rPr>
          <t xml:space="preserve"> 12 13 </t>
        </r>
        <r>
          <rPr>
            <b/>
            <sz val="9"/>
            <color indexed="81"/>
            <rFont val="돋움"/>
            <family val="3"/>
            <charset val="129"/>
          </rPr>
          <t>가</t>
        </r>
        <r>
          <rPr>
            <b/>
            <sz val="9"/>
            <color indexed="81"/>
            <rFont val="Tahoma"/>
            <family val="2"/>
          </rPr>
          <t>(</t>
        </r>
        <r>
          <rPr>
            <b/>
            <sz val="9"/>
            <color indexed="81"/>
            <rFont val="돋움"/>
            <family val="3"/>
            <charset val="129"/>
          </rPr>
          <t>보육교사</t>
        </r>
        <r>
          <rPr>
            <b/>
            <sz val="9"/>
            <color indexed="81"/>
            <rFont val="Tahoma"/>
            <family val="2"/>
          </rPr>
          <t xml:space="preserve"> </t>
        </r>
        <r>
          <rPr>
            <b/>
            <sz val="9"/>
            <color indexed="81"/>
            <rFont val="돋움"/>
            <family val="3"/>
            <charset val="129"/>
          </rPr>
          <t>인건비</t>
        </r>
        <r>
          <rPr>
            <b/>
            <sz val="9"/>
            <color indexed="81"/>
            <rFont val="Tahoma"/>
            <family val="2"/>
          </rPr>
          <t>)-</t>
        </r>
        <r>
          <rPr>
            <b/>
            <sz val="9"/>
            <color indexed="81"/>
            <rFont val="돋움"/>
            <family val="3"/>
            <charset val="129"/>
          </rPr>
          <t>영유아보육법</t>
        </r>
        <r>
          <rPr>
            <b/>
            <sz val="9"/>
            <color indexed="81"/>
            <rFont val="Tahoma"/>
            <family val="2"/>
          </rPr>
          <t xml:space="preserve"> </t>
        </r>
        <r>
          <rPr>
            <b/>
            <sz val="9"/>
            <color indexed="81"/>
            <rFont val="돋움"/>
            <family val="3"/>
            <charset val="129"/>
          </rPr>
          <t>시행령
국가</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지방자치단체가</t>
        </r>
        <r>
          <rPr>
            <b/>
            <sz val="9"/>
            <color indexed="81"/>
            <rFont val="Tahoma"/>
            <family val="2"/>
          </rPr>
          <t xml:space="preserve"> </t>
        </r>
        <r>
          <rPr>
            <b/>
            <sz val="9"/>
            <color indexed="81"/>
            <rFont val="돋움"/>
            <family val="3"/>
            <charset val="129"/>
          </rPr>
          <t>지급하는</t>
        </r>
        <r>
          <rPr>
            <b/>
            <sz val="9"/>
            <color indexed="81"/>
            <rFont val="Tahoma"/>
            <family val="2"/>
          </rPr>
          <t xml:space="preserve"> </t>
        </r>
        <r>
          <rPr>
            <b/>
            <sz val="9"/>
            <color indexed="81"/>
            <rFont val="돋움"/>
            <family val="3"/>
            <charset val="129"/>
          </rPr>
          <t>다음의</t>
        </r>
        <r>
          <rPr>
            <b/>
            <sz val="9"/>
            <color indexed="81"/>
            <rFont val="Tahoma"/>
            <family val="2"/>
          </rPr>
          <t xml:space="preserve"> </t>
        </r>
        <r>
          <rPr>
            <b/>
            <sz val="9"/>
            <color indexed="81"/>
            <rFont val="돋움"/>
            <family val="3"/>
            <charset val="129"/>
          </rPr>
          <t xml:space="preserve">금액
</t>
        </r>
        <r>
          <rPr>
            <b/>
            <sz val="9"/>
            <color indexed="81"/>
            <rFont val="Tahoma"/>
            <family val="2"/>
          </rPr>
          <t xml:space="preserve"> - </t>
        </r>
        <r>
          <rPr>
            <b/>
            <sz val="9"/>
            <color indexed="81"/>
            <rFont val="돋움"/>
            <family val="3"/>
            <charset val="129"/>
          </rPr>
          <t>보육교사의</t>
        </r>
        <r>
          <rPr>
            <b/>
            <sz val="9"/>
            <color indexed="81"/>
            <rFont val="Tahoma"/>
            <family val="2"/>
          </rPr>
          <t xml:space="preserve"> </t>
        </r>
        <r>
          <rPr>
            <b/>
            <sz val="9"/>
            <color indexed="81"/>
            <rFont val="돋움"/>
            <family val="3"/>
            <charset val="129"/>
          </rPr>
          <t>처우개선을</t>
        </r>
        <r>
          <rPr>
            <b/>
            <sz val="9"/>
            <color indexed="81"/>
            <rFont val="Tahoma"/>
            <family val="2"/>
          </rPr>
          <t xml:space="preserve"> </t>
        </r>
        <r>
          <rPr>
            <b/>
            <sz val="9"/>
            <color indexed="81"/>
            <rFont val="돋움"/>
            <family val="3"/>
            <charset val="129"/>
          </rPr>
          <t>위하여</t>
        </r>
        <r>
          <rPr>
            <b/>
            <sz val="9"/>
            <color indexed="81"/>
            <rFont val="Tahoma"/>
            <family val="2"/>
          </rPr>
          <t xml:space="preserve"> </t>
        </r>
        <r>
          <rPr>
            <b/>
            <sz val="9"/>
            <color indexed="81"/>
            <rFont val="돋움"/>
            <family val="3"/>
            <charset val="129"/>
          </rPr>
          <t>지급하는</t>
        </r>
        <r>
          <rPr>
            <b/>
            <sz val="9"/>
            <color indexed="81"/>
            <rFont val="Tahoma"/>
            <family val="2"/>
          </rPr>
          <t xml:space="preserve"> </t>
        </r>
        <r>
          <rPr>
            <b/>
            <sz val="9"/>
            <color indexed="81"/>
            <rFont val="돋움"/>
            <family val="3"/>
            <charset val="129"/>
          </rPr>
          <t>근무환경개선비</t>
        </r>
        <r>
          <rPr>
            <b/>
            <sz val="9"/>
            <color indexed="81"/>
            <rFont val="Tahoma"/>
            <family val="2"/>
          </rPr>
          <t xml:space="preserve"> 
 - </t>
        </r>
        <r>
          <rPr>
            <b/>
            <sz val="9"/>
            <color indexed="81"/>
            <rFont val="돋움"/>
            <family val="3"/>
            <charset val="129"/>
          </rPr>
          <t>사립유치원</t>
        </r>
        <r>
          <rPr>
            <b/>
            <sz val="9"/>
            <color indexed="81"/>
            <rFont val="Tahoma"/>
            <family val="2"/>
          </rPr>
          <t xml:space="preserve"> </t>
        </r>
        <r>
          <rPr>
            <b/>
            <sz val="9"/>
            <color indexed="81"/>
            <rFont val="돋움"/>
            <family val="3"/>
            <charset val="129"/>
          </rPr>
          <t>교사의</t>
        </r>
        <r>
          <rPr>
            <b/>
            <sz val="9"/>
            <color indexed="81"/>
            <rFont val="Tahoma"/>
            <family val="2"/>
          </rPr>
          <t xml:space="preserve"> </t>
        </r>
        <r>
          <rPr>
            <b/>
            <sz val="9"/>
            <color indexed="81"/>
            <rFont val="돋움"/>
            <family val="3"/>
            <charset val="129"/>
          </rPr>
          <t xml:space="preserve">인건비
</t>
        </r>
        <r>
          <rPr>
            <b/>
            <sz val="9"/>
            <color indexed="81"/>
            <rFont val="Tahoma"/>
            <family val="2"/>
          </rPr>
          <t xml:space="preserve"> - </t>
        </r>
        <r>
          <rPr>
            <b/>
            <sz val="9"/>
            <color indexed="81"/>
            <rFont val="돋움"/>
            <family val="3"/>
            <charset val="129"/>
          </rPr>
          <t>전공의에게</t>
        </r>
        <r>
          <rPr>
            <b/>
            <sz val="9"/>
            <color indexed="81"/>
            <rFont val="Tahoma"/>
            <family val="2"/>
          </rPr>
          <t xml:space="preserve"> </t>
        </r>
        <r>
          <rPr>
            <b/>
            <sz val="9"/>
            <color indexed="81"/>
            <rFont val="돋움"/>
            <family val="3"/>
            <charset val="129"/>
          </rPr>
          <t>지급하는</t>
        </r>
        <r>
          <rPr>
            <b/>
            <sz val="9"/>
            <color indexed="81"/>
            <rFont val="Tahoma"/>
            <family val="2"/>
          </rPr>
          <t xml:space="preserve"> </t>
        </r>
        <r>
          <rPr>
            <b/>
            <sz val="9"/>
            <color indexed="81"/>
            <rFont val="돋움"/>
            <family val="3"/>
            <charset val="129"/>
          </rPr>
          <t>수련보조수당</t>
        </r>
      </text>
    </comment>
    <comment ref="I60" authorId="0" shapeId="0" xr:uid="{7E7D3A3A-4A84-4620-A5F3-B1DD830AE2AB}">
      <text>
        <r>
          <rPr>
            <b/>
            <sz val="9"/>
            <color indexed="81"/>
            <rFont val="돋움"/>
            <family val="3"/>
            <charset val="129"/>
          </rPr>
          <t>국가</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지방자치단체가</t>
        </r>
        <r>
          <rPr>
            <b/>
            <sz val="9"/>
            <color indexed="81"/>
            <rFont val="Tahoma"/>
            <family val="2"/>
          </rPr>
          <t xml:space="preserve"> </t>
        </r>
        <r>
          <rPr>
            <b/>
            <sz val="9"/>
            <color indexed="81"/>
            <rFont val="돋움"/>
            <family val="3"/>
            <charset val="129"/>
          </rPr>
          <t>지급하는</t>
        </r>
        <r>
          <rPr>
            <b/>
            <sz val="9"/>
            <color indexed="81"/>
            <rFont val="Tahoma"/>
            <family val="2"/>
          </rPr>
          <t xml:space="preserve"> </t>
        </r>
        <r>
          <rPr>
            <b/>
            <sz val="9"/>
            <color indexed="81"/>
            <rFont val="돋움"/>
            <family val="3"/>
            <charset val="129"/>
          </rPr>
          <t>다음의</t>
        </r>
        <r>
          <rPr>
            <b/>
            <sz val="9"/>
            <color indexed="81"/>
            <rFont val="Tahoma"/>
            <family val="2"/>
          </rPr>
          <t xml:space="preserve"> </t>
        </r>
        <r>
          <rPr>
            <b/>
            <sz val="9"/>
            <color indexed="81"/>
            <rFont val="돋움"/>
            <family val="3"/>
            <charset val="129"/>
          </rPr>
          <t xml:space="preserve">금액
</t>
        </r>
        <r>
          <rPr>
            <b/>
            <sz val="9"/>
            <color indexed="81"/>
            <rFont val="Tahoma"/>
            <family val="2"/>
          </rPr>
          <t xml:space="preserve"> - </t>
        </r>
        <r>
          <rPr>
            <b/>
            <sz val="9"/>
            <color indexed="81"/>
            <rFont val="돋움"/>
            <family val="3"/>
            <charset val="129"/>
          </rPr>
          <t>보육교사의</t>
        </r>
        <r>
          <rPr>
            <b/>
            <sz val="9"/>
            <color indexed="81"/>
            <rFont val="Tahoma"/>
            <family val="2"/>
          </rPr>
          <t xml:space="preserve"> </t>
        </r>
        <r>
          <rPr>
            <b/>
            <sz val="9"/>
            <color indexed="81"/>
            <rFont val="돋움"/>
            <family val="3"/>
            <charset val="129"/>
          </rPr>
          <t>처우개선을</t>
        </r>
        <r>
          <rPr>
            <b/>
            <sz val="9"/>
            <color indexed="81"/>
            <rFont val="Tahoma"/>
            <family val="2"/>
          </rPr>
          <t xml:space="preserve"> </t>
        </r>
        <r>
          <rPr>
            <b/>
            <sz val="9"/>
            <color indexed="81"/>
            <rFont val="돋움"/>
            <family val="3"/>
            <charset val="129"/>
          </rPr>
          <t>위하여</t>
        </r>
        <r>
          <rPr>
            <b/>
            <sz val="9"/>
            <color indexed="81"/>
            <rFont val="Tahoma"/>
            <family val="2"/>
          </rPr>
          <t xml:space="preserve"> </t>
        </r>
        <r>
          <rPr>
            <b/>
            <sz val="9"/>
            <color indexed="81"/>
            <rFont val="돋움"/>
            <family val="3"/>
            <charset val="129"/>
          </rPr>
          <t>지급하는</t>
        </r>
        <r>
          <rPr>
            <b/>
            <sz val="9"/>
            <color indexed="81"/>
            <rFont val="Tahoma"/>
            <family val="2"/>
          </rPr>
          <t xml:space="preserve"> </t>
        </r>
        <r>
          <rPr>
            <b/>
            <sz val="9"/>
            <color indexed="81"/>
            <rFont val="돋움"/>
            <family val="3"/>
            <charset val="129"/>
          </rPr>
          <t>근무환경개선비</t>
        </r>
        <r>
          <rPr>
            <b/>
            <sz val="9"/>
            <color indexed="81"/>
            <rFont val="Tahoma"/>
            <family val="2"/>
          </rPr>
          <t xml:space="preserve"> 
 - </t>
        </r>
        <r>
          <rPr>
            <b/>
            <sz val="9"/>
            <color indexed="81"/>
            <rFont val="돋움"/>
            <family val="3"/>
            <charset val="129"/>
          </rPr>
          <t>사립유치원</t>
        </r>
        <r>
          <rPr>
            <b/>
            <sz val="9"/>
            <color indexed="81"/>
            <rFont val="Tahoma"/>
            <family val="2"/>
          </rPr>
          <t xml:space="preserve"> </t>
        </r>
        <r>
          <rPr>
            <b/>
            <sz val="9"/>
            <color indexed="81"/>
            <rFont val="돋움"/>
            <family val="3"/>
            <charset val="129"/>
          </rPr>
          <t>교사의</t>
        </r>
        <r>
          <rPr>
            <b/>
            <sz val="9"/>
            <color indexed="81"/>
            <rFont val="Tahoma"/>
            <family val="2"/>
          </rPr>
          <t xml:space="preserve"> </t>
        </r>
        <r>
          <rPr>
            <b/>
            <sz val="9"/>
            <color indexed="81"/>
            <rFont val="돋움"/>
            <family val="3"/>
            <charset val="129"/>
          </rPr>
          <t xml:space="preserve">인건비
</t>
        </r>
        <r>
          <rPr>
            <b/>
            <sz val="9"/>
            <color indexed="81"/>
            <rFont val="Tahoma"/>
            <family val="2"/>
          </rPr>
          <t xml:space="preserve"> - </t>
        </r>
        <r>
          <rPr>
            <b/>
            <sz val="9"/>
            <color indexed="81"/>
            <rFont val="돋움"/>
            <family val="3"/>
            <charset val="129"/>
          </rPr>
          <t>전공의에게</t>
        </r>
        <r>
          <rPr>
            <b/>
            <sz val="9"/>
            <color indexed="81"/>
            <rFont val="Tahoma"/>
            <family val="2"/>
          </rPr>
          <t xml:space="preserve"> </t>
        </r>
        <r>
          <rPr>
            <b/>
            <sz val="9"/>
            <color indexed="81"/>
            <rFont val="돋움"/>
            <family val="3"/>
            <charset val="129"/>
          </rPr>
          <t>지급하는</t>
        </r>
        <r>
          <rPr>
            <b/>
            <sz val="9"/>
            <color indexed="81"/>
            <rFont val="Tahoma"/>
            <family val="2"/>
          </rPr>
          <t xml:space="preserve"> </t>
        </r>
        <r>
          <rPr>
            <b/>
            <sz val="9"/>
            <color indexed="81"/>
            <rFont val="돋움"/>
            <family val="3"/>
            <charset val="129"/>
          </rPr>
          <t xml:space="preserve">수련보조수당
</t>
        </r>
      </text>
    </comment>
    <comment ref="C61" authorId="1" shapeId="0" xr:uid="{907D7C6F-B189-4CA5-8F19-A88B92FA8824}">
      <text>
        <r>
          <rPr>
            <b/>
            <sz val="9"/>
            <color indexed="81"/>
            <rFont val="돋움"/>
            <family val="3"/>
            <charset val="129"/>
          </rPr>
          <t>소령</t>
        </r>
        <r>
          <rPr>
            <b/>
            <sz val="9"/>
            <color indexed="81"/>
            <rFont val="Tahoma"/>
            <family val="2"/>
          </rPr>
          <t xml:space="preserve"> </t>
        </r>
        <r>
          <rPr>
            <b/>
            <sz val="9"/>
            <color indexed="81"/>
            <rFont val="돋움"/>
            <family val="3"/>
            <charset val="129"/>
          </rPr>
          <t>§</t>
        </r>
        <r>
          <rPr>
            <b/>
            <sz val="9"/>
            <color indexed="81"/>
            <rFont val="Tahoma"/>
            <family val="2"/>
          </rPr>
          <t xml:space="preserve"> 12 13 </t>
        </r>
        <r>
          <rPr>
            <b/>
            <sz val="9"/>
            <color indexed="81"/>
            <rFont val="돋움"/>
            <family val="3"/>
            <charset val="129"/>
          </rPr>
          <t>나</t>
        </r>
        <r>
          <rPr>
            <b/>
            <sz val="9"/>
            <color indexed="81"/>
            <rFont val="Tahoma"/>
            <family val="2"/>
          </rPr>
          <t>(</t>
        </r>
        <r>
          <rPr>
            <b/>
            <sz val="9"/>
            <color indexed="81"/>
            <rFont val="돋움"/>
            <family val="3"/>
            <charset val="129"/>
          </rPr>
          <t>사립유치원</t>
        </r>
        <r>
          <rPr>
            <b/>
            <sz val="9"/>
            <color indexed="81"/>
            <rFont val="Tahoma"/>
            <family val="2"/>
          </rPr>
          <t xml:space="preserve"> </t>
        </r>
        <r>
          <rPr>
            <b/>
            <sz val="9"/>
            <color indexed="81"/>
            <rFont val="돋움"/>
            <family val="3"/>
            <charset val="129"/>
          </rPr>
          <t>수석교사</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교사의</t>
        </r>
        <r>
          <rPr>
            <b/>
            <sz val="9"/>
            <color indexed="81"/>
            <rFont val="Tahoma"/>
            <family val="2"/>
          </rPr>
          <t xml:space="preserve"> </t>
        </r>
        <r>
          <rPr>
            <b/>
            <sz val="9"/>
            <color indexed="81"/>
            <rFont val="돋움"/>
            <family val="3"/>
            <charset val="129"/>
          </rPr>
          <t>인건비</t>
        </r>
        <r>
          <rPr>
            <b/>
            <sz val="9"/>
            <color indexed="81"/>
            <rFont val="Tahoma"/>
            <family val="2"/>
          </rPr>
          <t xml:space="preserve">) - </t>
        </r>
        <r>
          <rPr>
            <b/>
            <sz val="9"/>
            <color indexed="81"/>
            <rFont val="돋움"/>
            <family val="3"/>
            <charset val="129"/>
          </rPr>
          <t>유아교육법</t>
        </r>
        <r>
          <rPr>
            <b/>
            <sz val="9"/>
            <color indexed="81"/>
            <rFont val="Tahoma"/>
            <family val="2"/>
          </rPr>
          <t xml:space="preserve"> </t>
        </r>
        <r>
          <rPr>
            <b/>
            <sz val="9"/>
            <color indexed="81"/>
            <rFont val="돋움"/>
            <family val="3"/>
            <charset val="129"/>
          </rPr>
          <t>시행령
국가</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지방자치단체가</t>
        </r>
        <r>
          <rPr>
            <b/>
            <sz val="9"/>
            <color indexed="81"/>
            <rFont val="Tahoma"/>
            <family val="2"/>
          </rPr>
          <t xml:space="preserve"> </t>
        </r>
        <r>
          <rPr>
            <b/>
            <sz val="9"/>
            <color indexed="81"/>
            <rFont val="돋움"/>
            <family val="3"/>
            <charset val="129"/>
          </rPr>
          <t>지급하는</t>
        </r>
        <r>
          <rPr>
            <b/>
            <sz val="9"/>
            <color indexed="81"/>
            <rFont val="Tahoma"/>
            <family val="2"/>
          </rPr>
          <t xml:space="preserve"> </t>
        </r>
        <r>
          <rPr>
            <b/>
            <sz val="9"/>
            <color indexed="81"/>
            <rFont val="돋움"/>
            <family val="3"/>
            <charset val="129"/>
          </rPr>
          <t>다음의</t>
        </r>
        <r>
          <rPr>
            <b/>
            <sz val="9"/>
            <color indexed="81"/>
            <rFont val="Tahoma"/>
            <family val="2"/>
          </rPr>
          <t xml:space="preserve"> </t>
        </r>
        <r>
          <rPr>
            <b/>
            <sz val="9"/>
            <color indexed="81"/>
            <rFont val="돋움"/>
            <family val="3"/>
            <charset val="129"/>
          </rPr>
          <t xml:space="preserve">금액
</t>
        </r>
        <r>
          <rPr>
            <b/>
            <sz val="9"/>
            <color indexed="81"/>
            <rFont val="Tahoma"/>
            <family val="2"/>
          </rPr>
          <t xml:space="preserve"> - </t>
        </r>
        <r>
          <rPr>
            <b/>
            <sz val="9"/>
            <color indexed="81"/>
            <rFont val="돋움"/>
            <family val="3"/>
            <charset val="129"/>
          </rPr>
          <t>보육교사의</t>
        </r>
        <r>
          <rPr>
            <b/>
            <sz val="9"/>
            <color indexed="81"/>
            <rFont val="Tahoma"/>
            <family val="2"/>
          </rPr>
          <t xml:space="preserve"> </t>
        </r>
        <r>
          <rPr>
            <b/>
            <sz val="9"/>
            <color indexed="81"/>
            <rFont val="돋움"/>
            <family val="3"/>
            <charset val="129"/>
          </rPr>
          <t>처우개선을</t>
        </r>
        <r>
          <rPr>
            <b/>
            <sz val="9"/>
            <color indexed="81"/>
            <rFont val="Tahoma"/>
            <family val="2"/>
          </rPr>
          <t xml:space="preserve"> </t>
        </r>
        <r>
          <rPr>
            <b/>
            <sz val="9"/>
            <color indexed="81"/>
            <rFont val="돋움"/>
            <family val="3"/>
            <charset val="129"/>
          </rPr>
          <t>위하여</t>
        </r>
        <r>
          <rPr>
            <b/>
            <sz val="9"/>
            <color indexed="81"/>
            <rFont val="Tahoma"/>
            <family val="2"/>
          </rPr>
          <t xml:space="preserve"> </t>
        </r>
        <r>
          <rPr>
            <b/>
            <sz val="9"/>
            <color indexed="81"/>
            <rFont val="돋움"/>
            <family val="3"/>
            <charset val="129"/>
          </rPr>
          <t>지급하는</t>
        </r>
        <r>
          <rPr>
            <b/>
            <sz val="9"/>
            <color indexed="81"/>
            <rFont val="Tahoma"/>
            <family val="2"/>
          </rPr>
          <t xml:space="preserve"> </t>
        </r>
        <r>
          <rPr>
            <b/>
            <sz val="9"/>
            <color indexed="81"/>
            <rFont val="돋움"/>
            <family val="3"/>
            <charset val="129"/>
          </rPr>
          <t>근무환경개선비</t>
        </r>
        <r>
          <rPr>
            <b/>
            <sz val="9"/>
            <color indexed="81"/>
            <rFont val="Tahoma"/>
            <family val="2"/>
          </rPr>
          <t xml:space="preserve"> 
 - </t>
        </r>
        <r>
          <rPr>
            <b/>
            <sz val="9"/>
            <color indexed="81"/>
            <rFont val="돋움"/>
            <family val="3"/>
            <charset val="129"/>
          </rPr>
          <t>사립유치원</t>
        </r>
        <r>
          <rPr>
            <b/>
            <sz val="9"/>
            <color indexed="81"/>
            <rFont val="Tahoma"/>
            <family val="2"/>
          </rPr>
          <t xml:space="preserve"> </t>
        </r>
        <r>
          <rPr>
            <b/>
            <sz val="9"/>
            <color indexed="81"/>
            <rFont val="돋움"/>
            <family val="3"/>
            <charset val="129"/>
          </rPr>
          <t>교사의</t>
        </r>
        <r>
          <rPr>
            <b/>
            <sz val="9"/>
            <color indexed="81"/>
            <rFont val="Tahoma"/>
            <family val="2"/>
          </rPr>
          <t xml:space="preserve"> </t>
        </r>
        <r>
          <rPr>
            <b/>
            <sz val="9"/>
            <color indexed="81"/>
            <rFont val="돋움"/>
            <family val="3"/>
            <charset val="129"/>
          </rPr>
          <t xml:space="preserve">인건비
</t>
        </r>
        <r>
          <rPr>
            <b/>
            <sz val="9"/>
            <color indexed="81"/>
            <rFont val="Tahoma"/>
            <family val="2"/>
          </rPr>
          <t xml:space="preserve"> - </t>
        </r>
        <r>
          <rPr>
            <b/>
            <sz val="9"/>
            <color indexed="81"/>
            <rFont val="돋움"/>
            <family val="3"/>
            <charset val="129"/>
          </rPr>
          <t>전공의에게</t>
        </r>
        <r>
          <rPr>
            <b/>
            <sz val="9"/>
            <color indexed="81"/>
            <rFont val="Tahoma"/>
            <family val="2"/>
          </rPr>
          <t xml:space="preserve"> </t>
        </r>
        <r>
          <rPr>
            <b/>
            <sz val="9"/>
            <color indexed="81"/>
            <rFont val="돋움"/>
            <family val="3"/>
            <charset val="129"/>
          </rPr>
          <t>지급하는</t>
        </r>
        <r>
          <rPr>
            <b/>
            <sz val="9"/>
            <color indexed="81"/>
            <rFont val="Tahoma"/>
            <family val="2"/>
          </rPr>
          <t xml:space="preserve"> </t>
        </r>
        <r>
          <rPr>
            <b/>
            <sz val="9"/>
            <color indexed="81"/>
            <rFont val="돋움"/>
            <family val="3"/>
            <charset val="129"/>
          </rPr>
          <t>수련보조수당</t>
        </r>
      </text>
    </comment>
    <comment ref="C62" authorId="1" shapeId="0" xr:uid="{68D817EE-0AE3-45A2-BA10-8F29B6C520E4}">
      <text>
        <r>
          <rPr>
            <b/>
            <sz val="9"/>
            <color indexed="81"/>
            <rFont val="돋움"/>
            <family val="3"/>
            <charset val="129"/>
          </rPr>
          <t>조특법</t>
        </r>
        <r>
          <rPr>
            <b/>
            <sz val="9"/>
            <color indexed="81"/>
            <rFont val="Tahoma"/>
            <family val="2"/>
          </rPr>
          <t xml:space="preserve"> </t>
        </r>
        <r>
          <rPr>
            <b/>
            <sz val="9"/>
            <color indexed="81"/>
            <rFont val="돋움"/>
            <family val="3"/>
            <charset val="129"/>
          </rPr>
          <t>§</t>
        </r>
        <r>
          <rPr>
            <b/>
            <sz val="9"/>
            <color indexed="81"/>
            <rFont val="Tahoma"/>
            <family val="2"/>
          </rPr>
          <t xml:space="preserve"> 30 </t>
        </r>
        <r>
          <rPr>
            <b/>
            <sz val="9"/>
            <color indexed="81"/>
            <rFont val="돋움"/>
            <family val="3"/>
            <charset val="129"/>
          </rPr>
          <t>중소기업에</t>
        </r>
        <r>
          <rPr>
            <b/>
            <sz val="9"/>
            <color indexed="81"/>
            <rFont val="Tahoma"/>
            <family val="2"/>
          </rPr>
          <t xml:space="preserve"> </t>
        </r>
        <r>
          <rPr>
            <b/>
            <sz val="9"/>
            <color indexed="81"/>
            <rFont val="돋움"/>
            <family val="3"/>
            <charset val="129"/>
          </rPr>
          <t>취업하는</t>
        </r>
        <r>
          <rPr>
            <b/>
            <sz val="9"/>
            <color indexed="81"/>
            <rFont val="Tahoma"/>
            <family val="2"/>
          </rPr>
          <t xml:space="preserve"> </t>
        </r>
        <r>
          <rPr>
            <b/>
            <sz val="9"/>
            <color indexed="81"/>
            <rFont val="돋움"/>
            <family val="3"/>
            <charset val="129"/>
          </rPr>
          <t>청년에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소득세</t>
        </r>
        <r>
          <rPr>
            <b/>
            <sz val="9"/>
            <color indexed="81"/>
            <rFont val="Tahoma"/>
            <family val="2"/>
          </rPr>
          <t xml:space="preserve"> </t>
        </r>
        <r>
          <rPr>
            <b/>
            <sz val="9"/>
            <color indexed="81"/>
            <rFont val="돋움"/>
            <family val="3"/>
            <charset val="129"/>
          </rPr>
          <t>감면</t>
        </r>
      </text>
    </comment>
    <comment ref="I62" authorId="0" shapeId="0" xr:uid="{F1CC4069-9D6C-42D8-9BB6-176D25939524}">
      <text>
        <r>
          <rPr>
            <b/>
            <sz val="9"/>
            <color indexed="81"/>
            <rFont val="돋움"/>
            <family val="3"/>
            <charset val="129"/>
          </rPr>
          <t>조세특례제한법</t>
        </r>
        <r>
          <rPr>
            <b/>
            <sz val="9"/>
            <color indexed="81"/>
            <rFont val="Tahoma"/>
            <family val="2"/>
          </rPr>
          <t xml:space="preserve">  </t>
        </r>
        <r>
          <rPr>
            <b/>
            <sz val="9"/>
            <color indexed="81"/>
            <rFont val="돋움"/>
            <family val="3"/>
            <charset val="129"/>
          </rPr>
          <t>제</t>
        </r>
        <r>
          <rPr>
            <b/>
            <sz val="9"/>
            <color indexed="81"/>
            <rFont val="Tahoma"/>
            <family val="2"/>
          </rPr>
          <t>30</t>
        </r>
        <r>
          <rPr>
            <b/>
            <sz val="9"/>
            <color indexed="81"/>
            <rFont val="돋움"/>
            <family val="3"/>
            <charset val="129"/>
          </rPr>
          <t>조</t>
        </r>
        <r>
          <rPr>
            <b/>
            <sz val="9"/>
            <color indexed="81"/>
            <rFont val="Tahoma"/>
            <family val="2"/>
          </rPr>
          <t xml:space="preserve"> [ </t>
        </r>
        <r>
          <rPr>
            <b/>
            <sz val="9"/>
            <color indexed="81"/>
            <rFont val="돋움"/>
            <family val="3"/>
            <charset val="129"/>
          </rPr>
          <t>중소기업에</t>
        </r>
        <r>
          <rPr>
            <b/>
            <sz val="9"/>
            <color indexed="81"/>
            <rFont val="Tahoma"/>
            <family val="2"/>
          </rPr>
          <t xml:space="preserve"> </t>
        </r>
        <r>
          <rPr>
            <b/>
            <sz val="9"/>
            <color indexed="81"/>
            <rFont val="돋움"/>
            <family val="3"/>
            <charset val="129"/>
          </rPr>
          <t>취업하는</t>
        </r>
        <r>
          <rPr>
            <b/>
            <sz val="9"/>
            <color indexed="81"/>
            <rFont val="Tahoma"/>
            <family val="2"/>
          </rPr>
          <t xml:space="preserve"> </t>
        </r>
        <r>
          <rPr>
            <b/>
            <sz val="9"/>
            <color indexed="81"/>
            <rFont val="돋움"/>
            <family val="3"/>
            <charset val="129"/>
          </rPr>
          <t>청년에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소득세</t>
        </r>
        <r>
          <rPr>
            <b/>
            <sz val="9"/>
            <color indexed="81"/>
            <rFont val="Tahoma"/>
            <family val="2"/>
          </rPr>
          <t xml:space="preserve"> </t>
        </r>
        <r>
          <rPr>
            <b/>
            <sz val="9"/>
            <color indexed="81"/>
            <rFont val="돋움"/>
            <family val="3"/>
            <charset val="129"/>
          </rPr>
          <t>감면</t>
        </r>
        <r>
          <rPr>
            <b/>
            <sz val="9"/>
            <color indexed="81"/>
            <rFont val="Tahoma"/>
            <family val="2"/>
          </rPr>
          <t xml:space="preserve">(2011.12.31 </t>
        </r>
        <r>
          <rPr>
            <b/>
            <sz val="9"/>
            <color indexed="81"/>
            <rFont val="돋움"/>
            <family val="3"/>
            <charset val="129"/>
          </rPr>
          <t>제목개정</t>
        </r>
        <r>
          <rPr>
            <b/>
            <sz val="9"/>
            <color indexed="81"/>
            <rFont val="Tahoma"/>
            <family val="2"/>
          </rPr>
          <t xml:space="preserve">)
</t>
        </r>
        <r>
          <rPr>
            <b/>
            <sz val="9"/>
            <color indexed="81"/>
            <rFont val="돋움"/>
            <family val="3"/>
            <charset val="129"/>
          </rPr>
          <t>①</t>
        </r>
        <r>
          <rPr>
            <b/>
            <sz val="9"/>
            <color indexed="81"/>
            <rFont val="Tahoma"/>
            <family val="2"/>
          </rPr>
          <t xml:space="preserve"> </t>
        </r>
        <r>
          <rPr>
            <b/>
            <sz val="9"/>
            <color indexed="81"/>
            <rFont val="돋움"/>
            <family val="3"/>
            <charset val="129"/>
          </rPr>
          <t>대통령령으로</t>
        </r>
        <r>
          <rPr>
            <b/>
            <sz val="9"/>
            <color indexed="81"/>
            <rFont val="Tahoma"/>
            <family val="2"/>
          </rPr>
          <t xml:space="preserve"> </t>
        </r>
        <r>
          <rPr>
            <b/>
            <sz val="9"/>
            <color indexed="81"/>
            <rFont val="돋움"/>
            <family val="3"/>
            <charset val="129"/>
          </rPr>
          <t>정하는</t>
        </r>
        <r>
          <rPr>
            <b/>
            <sz val="9"/>
            <color indexed="81"/>
            <rFont val="Tahoma"/>
            <family val="2"/>
          </rPr>
          <t xml:space="preserve"> </t>
        </r>
        <r>
          <rPr>
            <b/>
            <sz val="9"/>
            <color indexed="81"/>
            <rFont val="돋움"/>
            <family val="3"/>
            <charset val="129"/>
          </rPr>
          <t>청년이</t>
        </r>
        <r>
          <rPr>
            <b/>
            <sz val="9"/>
            <color indexed="81"/>
            <rFont val="Tahoma"/>
            <family val="2"/>
          </rPr>
          <t xml:space="preserve"> </t>
        </r>
        <r>
          <rPr>
            <b/>
            <sz val="9"/>
            <color indexed="81"/>
            <rFont val="돋움"/>
            <family val="3"/>
            <charset val="129"/>
          </rPr>
          <t>「중소기업기본법」</t>
        </r>
        <r>
          <rPr>
            <b/>
            <sz val="9"/>
            <color indexed="81"/>
            <rFont val="Tahoma"/>
            <family val="2"/>
          </rPr>
          <t xml:space="preserve"> </t>
        </r>
        <r>
          <rPr>
            <b/>
            <sz val="9"/>
            <color indexed="81"/>
            <rFont val="돋움"/>
            <family val="3"/>
            <charset val="129"/>
          </rPr>
          <t>제</t>
        </r>
        <r>
          <rPr>
            <b/>
            <sz val="9"/>
            <color indexed="81"/>
            <rFont val="Tahoma"/>
            <family val="2"/>
          </rPr>
          <t>2</t>
        </r>
        <r>
          <rPr>
            <b/>
            <sz val="9"/>
            <color indexed="81"/>
            <rFont val="돋움"/>
            <family val="3"/>
            <charset val="129"/>
          </rPr>
          <t>조에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중소기업</t>
        </r>
        <r>
          <rPr>
            <b/>
            <sz val="9"/>
            <color indexed="81"/>
            <rFont val="Tahoma"/>
            <family val="2"/>
          </rPr>
          <t>(</t>
        </r>
        <r>
          <rPr>
            <b/>
            <sz val="9"/>
            <color indexed="81"/>
            <rFont val="돋움"/>
            <family val="3"/>
            <charset val="129"/>
          </rPr>
          <t>비영리기업을</t>
        </r>
        <r>
          <rPr>
            <b/>
            <sz val="9"/>
            <color indexed="81"/>
            <rFont val="Tahoma"/>
            <family val="2"/>
          </rPr>
          <t xml:space="preserve"> </t>
        </r>
        <r>
          <rPr>
            <b/>
            <sz val="9"/>
            <color indexed="81"/>
            <rFont val="돋움"/>
            <family val="3"/>
            <charset val="129"/>
          </rPr>
          <t>포함한다</t>
        </r>
        <r>
          <rPr>
            <b/>
            <sz val="9"/>
            <color indexed="81"/>
            <rFont val="Tahoma"/>
            <family val="2"/>
          </rPr>
          <t>)</t>
        </r>
        <r>
          <rPr>
            <b/>
            <sz val="9"/>
            <color indexed="81"/>
            <rFont val="돋움"/>
            <family val="3"/>
            <charset val="129"/>
          </rPr>
          <t>으로서</t>
        </r>
        <r>
          <rPr>
            <b/>
            <sz val="9"/>
            <color indexed="81"/>
            <rFont val="Tahoma"/>
            <family val="2"/>
          </rPr>
          <t xml:space="preserve"> </t>
        </r>
        <r>
          <rPr>
            <b/>
            <sz val="9"/>
            <color indexed="81"/>
            <rFont val="돋움"/>
            <family val="3"/>
            <charset val="129"/>
          </rPr>
          <t>대통령령으로</t>
        </r>
        <r>
          <rPr>
            <b/>
            <sz val="9"/>
            <color indexed="81"/>
            <rFont val="Tahoma"/>
            <family val="2"/>
          </rPr>
          <t xml:space="preserve"> </t>
        </r>
        <r>
          <rPr>
            <b/>
            <sz val="9"/>
            <color indexed="81"/>
            <rFont val="돋움"/>
            <family val="3"/>
            <charset val="129"/>
          </rPr>
          <t>정하는</t>
        </r>
        <r>
          <rPr>
            <b/>
            <sz val="9"/>
            <color indexed="81"/>
            <rFont val="Tahoma"/>
            <family val="2"/>
          </rPr>
          <t xml:space="preserve"> </t>
        </r>
        <r>
          <rPr>
            <b/>
            <sz val="9"/>
            <color indexed="81"/>
            <rFont val="돋움"/>
            <family val="3"/>
            <charset val="129"/>
          </rPr>
          <t>기업</t>
        </r>
        <r>
          <rPr>
            <b/>
            <sz val="9"/>
            <color indexed="81"/>
            <rFont val="Tahoma"/>
            <family val="2"/>
          </rPr>
          <t>(</t>
        </r>
        <r>
          <rPr>
            <b/>
            <sz val="9"/>
            <color indexed="81"/>
            <rFont val="돋움"/>
            <family val="3"/>
            <charset val="129"/>
          </rPr>
          <t>이하</t>
        </r>
        <r>
          <rPr>
            <b/>
            <sz val="9"/>
            <color indexed="81"/>
            <rFont val="Tahoma"/>
            <family val="2"/>
          </rPr>
          <t xml:space="preserve"> </t>
        </r>
        <r>
          <rPr>
            <b/>
            <sz val="9"/>
            <color indexed="81"/>
            <rFont val="돋움"/>
            <family val="3"/>
            <charset val="129"/>
          </rPr>
          <t>이</t>
        </r>
        <r>
          <rPr>
            <b/>
            <sz val="9"/>
            <color indexed="81"/>
            <rFont val="Tahoma"/>
            <family val="2"/>
          </rPr>
          <t xml:space="preserve"> </t>
        </r>
        <r>
          <rPr>
            <b/>
            <sz val="9"/>
            <color indexed="81"/>
            <rFont val="돋움"/>
            <family val="3"/>
            <charset val="129"/>
          </rPr>
          <t>조에서</t>
        </r>
        <r>
          <rPr>
            <b/>
            <sz val="9"/>
            <color indexed="81"/>
            <rFont val="Tahoma"/>
            <family val="2"/>
          </rPr>
          <t xml:space="preserve"> “</t>
        </r>
        <r>
          <rPr>
            <b/>
            <sz val="9"/>
            <color indexed="81"/>
            <rFont val="돋움"/>
            <family val="3"/>
            <charset val="129"/>
          </rPr>
          <t>중소기업체</t>
        </r>
        <r>
          <rPr>
            <b/>
            <sz val="9"/>
            <color indexed="81"/>
            <rFont val="Tahoma"/>
            <family val="2"/>
          </rPr>
          <t>”</t>
        </r>
        <r>
          <rPr>
            <b/>
            <sz val="9"/>
            <color indexed="81"/>
            <rFont val="돋움"/>
            <family val="3"/>
            <charset val="129"/>
          </rPr>
          <t>라</t>
        </r>
        <r>
          <rPr>
            <b/>
            <sz val="9"/>
            <color indexed="81"/>
            <rFont val="Tahoma"/>
            <family val="2"/>
          </rPr>
          <t xml:space="preserve"> </t>
        </r>
        <r>
          <rPr>
            <b/>
            <sz val="9"/>
            <color indexed="81"/>
            <rFont val="돋움"/>
            <family val="3"/>
            <charset val="129"/>
          </rPr>
          <t>한다</t>
        </r>
        <r>
          <rPr>
            <b/>
            <sz val="9"/>
            <color indexed="81"/>
            <rFont val="Tahoma"/>
            <family val="2"/>
          </rPr>
          <t>)</t>
        </r>
        <r>
          <rPr>
            <b/>
            <sz val="9"/>
            <color indexed="81"/>
            <rFont val="돋움"/>
            <family val="3"/>
            <charset val="129"/>
          </rPr>
          <t>에</t>
        </r>
        <r>
          <rPr>
            <b/>
            <sz val="9"/>
            <color indexed="81"/>
            <rFont val="Tahoma"/>
            <family val="2"/>
          </rPr>
          <t xml:space="preserve"> 2012</t>
        </r>
        <r>
          <rPr>
            <b/>
            <sz val="9"/>
            <color indexed="81"/>
            <rFont val="돋움"/>
            <family val="3"/>
            <charset val="129"/>
          </rPr>
          <t>년</t>
        </r>
        <r>
          <rPr>
            <b/>
            <sz val="9"/>
            <color indexed="81"/>
            <rFont val="Tahoma"/>
            <family val="2"/>
          </rPr>
          <t xml:space="preserve"> 1</t>
        </r>
        <r>
          <rPr>
            <b/>
            <sz val="9"/>
            <color indexed="81"/>
            <rFont val="돋움"/>
            <family val="3"/>
            <charset val="129"/>
          </rPr>
          <t>월</t>
        </r>
        <r>
          <rPr>
            <b/>
            <sz val="9"/>
            <color indexed="81"/>
            <rFont val="Tahoma"/>
            <family val="2"/>
          </rPr>
          <t xml:space="preserve"> 1</t>
        </r>
        <r>
          <rPr>
            <b/>
            <sz val="9"/>
            <color indexed="81"/>
            <rFont val="돋움"/>
            <family val="3"/>
            <charset val="129"/>
          </rPr>
          <t>일부터</t>
        </r>
        <r>
          <rPr>
            <b/>
            <sz val="9"/>
            <color indexed="81"/>
            <rFont val="Tahoma"/>
            <family val="2"/>
          </rPr>
          <t xml:space="preserve"> 2013</t>
        </r>
        <r>
          <rPr>
            <b/>
            <sz val="9"/>
            <color indexed="81"/>
            <rFont val="돋움"/>
            <family val="3"/>
            <charset val="129"/>
          </rPr>
          <t>년</t>
        </r>
        <r>
          <rPr>
            <b/>
            <sz val="9"/>
            <color indexed="81"/>
            <rFont val="Tahoma"/>
            <family val="2"/>
          </rPr>
          <t xml:space="preserve"> 12</t>
        </r>
        <r>
          <rPr>
            <b/>
            <sz val="9"/>
            <color indexed="81"/>
            <rFont val="돋움"/>
            <family val="3"/>
            <charset val="129"/>
          </rPr>
          <t>월</t>
        </r>
        <r>
          <rPr>
            <b/>
            <sz val="9"/>
            <color indexed="81"/>
            <rFont val="Tahoma"/>
            <family val="2"/>
          </rPr>
          <t xml:space="preserve"> 31</t>
        </r>
        <r>
          <rPr>
            <b/>
            <sz val="9"/>
            <color indexed="81"/>
            <rFont val="돋움"/>
            <family val="3"/>
            <charset val="129"/>
          </rPr>
          <t>일까지</t>
        </r>
        <r>
          <rPr>
            <b/>
            <sz val="9"/>
            <color indexed="81"/>
            <rFont val="Tahoma"/>
            <family val="2"/>
          </rPr>
          <t xml:space="preserve"> </t>
        </r>
        <r>
          <rPr>
            <b/>
            <sz val="9"/>
            <color indexed="81"/>
            <rFont val="돋움"/>
            <family val="3"/>
            <charset val="129"/>
          </rPr>
          <t>취업하는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중소기업체로부터</t>
        </r>
        <r>
          <rPr>
            <b/>
            <sz val="9"/>
            <color indexed="81"/>
            <rFont val="Tahoma"/>
            <family val="2"/>
          </rPr>
          <t xml:space="preserve"> </t>
        </r>
        <r>
          <rPr>
            <b/>
            <sz val="9"/>
            <color indexed="81"/>
            <rFont val="돋움"/>
            <family val="3"/>
            <charset val="129"/>
          </rPr>
          <t>받는</t>
        </r>
        <r>
          <rPr>
            <b/>
            <sz val="9"/>
            <color indexed="81"/>
            <rFont val="Tahoma"/>
            <family val="2"/>
          </rPr>
          <t xml:space="preserve"> </t>
        </r>
        <r>
          <rPr>
            <b/>
            <sz val="9"/>
            <color indexed="81"/>
            <rFont val="돋움"/>
            <family val="3"/>
            <charset val="129"/>
          </rPr>
          <t>근로소득으로서</t>
        </r>
        <r>
          <rPr>
            <b/>
            <sz val="9"/>
            <color indexed="81"/>
            <rFont val="Tahoma"/>
            <family val="2"/>
          </rPr>
          <t xml:space="preserve"> </t>
        </r>
        <r>
          <rPr>
            <b/>
            <sz val="9"/>
            <color indexed="81"/>
            <rFont val="돋움"/>
            <family val="3"/>
            <charset val="129"/>
          </rPr>
          <t>취업일부터</t>
        </r>
        <r>
          <rPr>
            <b/>
            <sz val="9"/>
            <color indexed="81"/>
            <rFont val="Tahoma"/>
            <family val="2"/>
          </rPr>
          <t xml:space="preserve"> 3</t>
        </r>
        <r>
          <rPr>
            <b/>
            <sz val="9"/>
            <color indexed="81"/>
            <rFont val="돋움"/>
            <family val="3"/>
            <charset val="129"/>
          </rPr>
          <t>년이</t>
        </r>
        <r>
          <rPr>
            <b/>
            <sz val="9"/>
            <color indexed="81"/>
            <rFont val="Tahoma"/>
            <family val="2"/>
          </rPr>
          <t xml:space="preserve"> </t>
        </r>
        <r>
          <rPr>
            <b/>
            <sz val="9"/>
            <color indexed="81"/>
            <rFont val="돋움"/>
            <family val="3"/>
            <charset val="129"/>
          </rPr>
          <t>되는</t>
        </r>
        <r>
          <rPr>
            <b/>
            <sz val="9"/>
            <color indexed="81"/>
            <rFont val="Tahoma"/>
            <family val="2"/>
          </rPr>
          <t xml:space="preserve"> </t>
        </r>
        <r>
          <rPr>
            <b/>
            <sz val="9"/>
            <color indexed="81"/>
            <rFont val="돋움"/>
            <family val="3"/>
            <charset val="129"/>
          </rPr>
          <t>날이</t>
        </r>
        <r>
          <rPr>
            <b/>
            <sz val="9"/>
            <color indexed="81"/>
            <rFont val="Tahoma"/>
            <family val="2"/>
          </rPr>
          <t xml:space="preserve"> </t>
        </r>
        <r>
          <rPr>
            <b/>
            <sz val="9"/>
            <color indexed="81"/>
            <rFont val="돋움"/>
            <family val="3"/>
            <charset val="129"/>
          </rPr>
          <t>속하는</t>
        </r>
        <r>
          <rPr>
            <b/>
            <sz val="9"/>
            <color indexed="81"/>
            <rFont val="Tahoma"/>
            <family val="2"/>
          </rPr>
          <t xml:space="preserve"> </t>
        </r>
        <r>
          <rPr>
            <b/>
            <sz val="9"/>
            <color indexed="81"/>
            <rFont val="돋움"/>
            <family val="3"/>
            <charset val="129"/>
          </rPr>
          <t>달까지</t>
        </r>
        <r>
          <rPr>
            <b/>
            <sz val="9"/>
            <color indexed="81"/>
            <rFont val="Tahoma"/>
            <family val="2"/>
          </rPr>
          <t xml:space="preserve"> </t>
        </r>
        <r>
          <rPr>
            <b/>
            <sz val="9"/>
            <color indexed="81"/>
            <rFont val="돋움"/>
            <family val="3"/>
            <charset val="129"/>
          </rPr>
          <t>발생한</t>
        </r>
        <r>
          <rPr>
            <b/>
            <sz val="9"/>
            <color indexed="81"/>
            <rFont val="Tahoma"/>
            <family val="2"/>
          </rPr>
          <t xml:space="preserve"> </t>
        </r>
        <r>
          <rPr>
            <b/>
            <sz val="9"/>
            <color indexed="81"/>
            <rFont val="돋움"/>
            <family val="3"/>
            <charset val="129"/>
          </rPr>
          <t>소득에</t>
        </r>
        <r>
          <rPr>
            <b/>
            <sz val="9"/>
            <color indexed="81"/>
            <rFont val="Tahoma"/>
            <family val="2"/>
          </rPr>
          <t xml:space="preserve"> </t>
        </r>
        <r>
          <rPr>
            <b/>
            <sz val="9"/>
            <color indexed="81"/>
            <rFont val="돋움"/>
            <family val="3"/>
            <charset val="129"/>
          </rPr>
          <t>대해서는</t>
        </r>
        <r>
          <rPr>
            <b/>
            <sz val="9"/>
            <color indexed="81"/>
            <rFont val="Tahoma"/>
            <family val="2"/>
          </rPr>
          <t xml:space="preserve"> </t>
        </r>
        <r>
          <rPr>
            <b/>
            <sz val="9"/>
            <color indexed="81"/>
            <rFont val="돋움"/>
            <family val="3"/>
            <charset val="129"/>
          </rPr>
          <t>소득세의</t>
        </r>
        <r>
          <rPr>
            <b/>
            <sz val="9"/>
            <color indexed="81"/>
            <rFont val="Tahoma"/>
            <family val="2"/>
          </rPr>
          <t xml:space="preserve"> 100</t>
        </r>
        <r>
          <rPr>
            <b/>
            <sz val="9"/>
            <color indexed="81"/>
            <rFont val="돋움"/>
            <family val="3"/>
            <charset val="129"/>
          </rPr>
          <t>분의</t>
        </r>
        <r>
          <rPr>
            <b/>
            <sz val="9"/>
            <color indexed="81"/>
            <rFont val="Tahoma"/>
            <family val="2"/>
          </rPr>
          <t xml:space="preserve"> 100</t>
        </r>
        <r>
          <rPr>
            <b/>
            <sz val="9"/>
            <color indexed="81"/>
            <rFont val="돋움"/>
            <family val="3"/>
            <charset val="129"/>
          </rPr>
          <t>에</t>
        </r>
        <r>
          <rPr>
            <b/>
            <sz val="9"/>
            <color indexed="81"/>
            <rFont val="Tahoma"/>
            <family val="2"/>
          </rPr>
          <t xml:space="preserve"> </t>
        </r>
        <r>
          <rPr>
            <b/>
            <sz val="9"/>
            <color indexed="81"/>
            <rFont val="돋움"/>
            <family val="3"/>
            <charset val="129"/>
          </rPr>
          <t>상당하는</t>
        </r>
        <r>
          <rPr>
            <b/>
            <sz val="9"/>
            <color indexed="81"/>
            <rFont val="Tahoma"/>
            <family val="2"/>
          </rPr>
          <t xml:space="preserve"> </t>
        </r>
        <r>
          <rPr>
            <b/>
            <sz val="9"/>
            <color indexed="81"/>
            <rFont val="돋움"/>
            <family val="3"/>
            <charset val="129"/>
          </rPr>
          <t>세액을</t>
        </r>
        <r>
          <rPr>
            <b/>
            <sz val="9"/>
            <color indexed="81"/>
            <rFont val="Tahoma"/>
            <family val="2"/>
          </rPr>
          <t xml:space="preserve"> </t>
        </r>
        <r>
          <rPr>
            <b/>
            <sz val="9"/>
            <color indexed="81"/>
            <rFont val="돋움"/>
            <family val="3"/>
            <charset val="129"/>
          </rPr>
          <t>감면한다</t>
        </r>
        <r>
          <rPr>
            <b/>
            <sz val="9"/>
            <color indexed="81"/>
            <rFont val="Tahoma"/>
            <family val="2"/>
          </rPr>
          <t xml:space="preserve">. </t>
        </r>
        <r>
          <rPr>
            <b/>
            <sz val="9"/>
            <color indexed="81"/>
            <rFont val="돋움"/>
            <family val="3"/>
            <charset val="129"/>
          </rPr>
          <t>이</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소득세</t>
        </r>
        <r>
          <rPr>
            <b/>
            <sz val="9"/>
            <color indexed="81"/>
            <rFont val="Tahoma"/>
            <family val="2"/>
          </rPr>
          <t xml:space="preserve"> </t>
        </r>
        <r>
          <rPr>
            <b/>
            <sz val="9"/>
            <color indexed="81"/>
            <rFont val="돋움"/>
            <family val="3"/>
            <charset val="129"/>
          </rPr>
          <t>감면기간은</t>
        </r>
        <r>
          <rPr>
            <b/>
            <sz val="9"/>
            <color indexed="81"/>
            <rFont val="Tahoma"/>
            <family val="2"/>
          </rPr>
          <t xml:space="preserve"> </t>
        </r>
        <r>
          <rPr>
            <b/>
            <sz val="9"/>
            <color indexed="81"/>
            <rFont val="돋움"/>
            <family val="3"/>
            <charset val="129"/>
          </rPr>
          <t>소득세를</t>
        </r>
        <r>
          <rPr>
            <b/>
            <sz val="9"/>
            <color indexed="81"/>
            <rFont val="Tahoma"/>
            <family val="2"/>
          </rPr>
          <t xml:space="preserve"> </t>
        </r>
        <r>
          <rPr>
            <b/>
            <sz val="9"/>
            <color indexed="81"/>
            <rFont val="돋움"/>
            <family val="3"/>
            <charset val="129"/>
          </rPr>
          <t>감면받은</t>
        </r>
        <r>
          <rPr>
            <b/>
            <sz val="9"/>
            <color indexed="81"/>
            <rFont val="Tahoma"/>
            <family val="2"/>
          </rPr>
          <t xml:space="preserve"> </t>
        </r>
        <r>
          <rPr>
            <b/>
            <sz val="9"/>
            <color indexed="81"/>
            <rFont val="돋움"/>
            <family val="3"/>
            <charset val="129"/>
          </rPr>
          <t>사람이</t>
        </r>
        <r>
          <rPr>
            <b/>
            <sz val="9"/>
            <color indexed="81"/>
            <rFont val="Tahoma"/>
            <family val="2"/>
          </rPr>
          <t xml:space="preserve"> </t>
        </r>
        <r>
          <rPr>
            <b/>
            <sz val="9"/>
            <color indexed="81"/>
            <rFont val="돋움"/>
            <family val="3"/>
            <charset val="129"/>
          </rPr>
          <t>다른</t>
        </r>
        <r>
          <rPr>
            <b/>
            <sz val="9"/>
            <color indexed="81"/>
            <rFont val="Tahoma"/>
            <family val="2"/>
          </rPr>
          <t xml:space="preserve"> </t>
        </r>
        <r>
          <rPr>
            <b/>
            <sz val="9"/>
            <color indexed="81"/>
            <rFont val="돋움"/>
            <family val="3"/>
            <charset val="129"/>
          </rPr>
          <t>중소기업체에</t>
        </r>
        <r>
          <rPr>
            <b/>
            <sz val="9"/>
            <color indexed="81"/>
            <rFont val="Tahoma"/>
            <family val="2"/>
          </rPr>
          <t xml:space="preserve"> </t>
        </r>
        <r>
          <rPr>
            <b/>
            <sz val="9"/>
            <color indexed="81"/>
            <rFont val="돋움"/>
            <family val="3"/>
            <charset val="129"/>
          </rPr>
          <t>취업하거나</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중소기업체에</t>
        </r>
        <r>
          <rPr>
            <b/>
            <sz val="9"/>
            <color indexed="81"/>
            <rFont val="Tahoma"/>
            <family val="2"/>
          </rPr>
          <t xml:space="preserve"> </t>
        </r>
        <r>
          <rPr>
            <b/>
            <sz val="9"/>
            <color indexed="81"/>
            <rFont val="돋움"/>
            <family val="3"/>
            <charset val="129"/>
          </rPr>
          <t>재취업하는</t>
        </r>
        <r>
          <rPr>
            <b/>
            <sz val="9"/>
            <color indexed="81"/>
            <rFont val="Tahoma"/>
            <family val="2"/>
          </rPr>
          <t xml:space="preserve"> </t>
        </r>
        <r>
          <rPr>
            <b/>
            <sz val="9"/>
            <color indexed="81"/>
            <rFont val="돋움"/>
            <family val="3"/>
            <charset val="129"/>
          </rPr>
          <t>경우에</t>
        </r>
        <r>
          <rPr>
            <b/>
            <sz val="9"/>
            <color indexed="81"/>
            <rFont val="Tahoma"/>
            <family val="2"/>
          </rPr>
          <t xml:space="preserve"> </t>
        </r>
        <r>
          <rPr>
            <b/>
            <sz val="9"/>
            <color indexed="81"/>
            <rFont val="돋움"/>
            <family val="3"/>
            <charset val="129"/>
          </rPr>
          <t>관계없이</t>
        </r>
        <r>
          <rPr>
            <b/>
            <sz val="9"/>
            <color indexed="81"/>
            <rFont val="Tahoma"/>
            <family val="2"/>
          </rPr>
          <t xml:space="preserve"> </t>
        </r>
        <r>
          <rPr>
            <b/>
            <sz val="9"/>
            <color indexed="81"/>
            <rFont val="돋움"/>
            <family val="3"/>
            <charset val="129"/>
          </rPr>
          <t>소득세를</t>
        </r>
        <r>
          <rPr>
            <b/>
            <sz val="9"/>
            <color indexed="81"/>
            <rFont val="Tahoma"/>
            <family val="2"/>
          </rPr>
          <t xml:space="preserve"> </t>
        </r>
        <r>
          <rPr>
            <b/>
            <sz val="9"/>
            <color indexed="81"/>
            <rFont val="돋움"/>
            <family val="3"/>
            <charset val="129"/>
          </rPr>
          <t>감면받은</t>
        </r>
        <r>
          <rPr>
            <b/>
            <sz val="9"/>
            <color indexed="81"/>
            <rFont val="Tahoma"/>
            <family val="2"/>
          </rPr>
          <t xml:space="preserve"> </t>
        </r>
        <r>
          <rPr>
            <b/>
            <sz val="9"/>
            <color indexed="81"/>
            <rFont val="돋움"/>
            <family val="3"/>
            <charset val="129"/>
          </rPr>
          <t>최초</t>
        </r>
        <r>
          <rPr>
            <b/>
            <sz val="9"/>
            <color indexed="81"/>
            <rFont val="Tahoma"/>
            <family val="2"/>
          </rPr>
          <t xml:space="preserve"> </t>
        </r>
        <r>
          <rPr>
            <b/>
            <sz val="9"/>
            <color indexed="81"/>
            <rFont val="돋움"/>
            <family val="3"/>
            <charset val="129"/>
          </rPr>
          <t>취업일부터</t>
        </r>
        <r>
          <rPr>
            <b/>
            <sz val="9"/>
            <color indexed="81"/>
            <rFont val="Tahoma"/>
            <family val="2"/>
          </rPr>
          <t xml:space="preserve"> </t>
        </r>
        <r>
          <rPr>
            <b/>
            <sz val="9"/>
            <color indexed="81"/>
            <rFont val="돋움"/>
            <family val="3"/>
            <charset val="129"/>
          </rPr>
          <t>계산한다</t>
        </r>
        <r>
          <rPr>
            <b/>
            <sz val="9"/>
            <color indexed="81"/>
            <rFont val="Tahoma"/>
            <family val="2"/>
          </rPr>
          <t xml:space="preserve">.(2011.12.31 </t>
        </r>
        <r>
          <rPr>
            <b/>
            <sz val="9"/>
            <color indexed="81"/>
            <rFont val="돋움"/>
            <family val="3"/>
            <charset val="129"/>
          </rPr>
          <t>개정</t>
        </r>
        <r>
          <rPr>
            <b/>
            <sz val="9"/>
            <color indexed="81"/>
            <rFont val="Tahoma"/>
            <family val="2"/>
          </rPr>
          <t xml:space="preserve">) [ </t>
        </r>
        <r>
          <rPr>
            <b/>
            <sz val="9"/>
            <color indexed="81"/>
            <rFont val="돋움"/>
            <family val="3"/>
            <charset val="129"/>
          </rPr>
          <t>부칙</t>
        </r>
        <r>
          <rPr>
            <b/>
            <sz val="9"/>
            <color indexed="81"/>
            <rFont val="Tahoma"/>
            <family val="2"/>
          </rPr>
          <t xml:space="preserve"> ] 
</t>
        </r>
        <r>
          <rPr>
            <b/>
            <sz val="9"/>
            <color indexed="81"/>
            <rFont val="돋움"/>
            <family val="3"/>
            <charset val="129"/>
          </rPr>
          <t>②</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항을</t>
        </r>
        <r>
          <rPr>
            <b/>
            <sz val="9"/>
            <color indexed="81"/>
            <rFont val="Tahoma"/>
            <family val="2"/>
          </rPr>
          <t xml:space="preserve"> </t>
        </r>
        <r>
          <rPr>
            <b/>
            <sz val="9"/>
            <color indexed="81"/>
            <rFont val="돋움"/>
            <family val="3"/>
            <charset val="129"/>
          </rPr>
          <t>적용받으려는</t>
        </r>
        <r>
          <rPr>
            <b/>
            <sz val="9"/>
            <color indexed="81"/>
            <rFont val="Tahoma"/>
            <family val="2"/>
          </rPr>
          <t xml:space="preserve"> </t>
        </r>
        <r>
          <rPr>
            <b/>
            <sz val="9"/>
            <color indexed="81"/>
            <rFont val="돋움"/>
            <family val="3"/>
            <charset val="129"/>
          </rPr>
          <t>근로자는</t>
        </r>
        <r>
          <rPr>
            <b/>
            <sz val="9"/>
            <color indexed="81"/>
            <rFont val="Tahoma"/>
            <family val="2"/>
          </rPr>
          <t xml:space="preserve"> </t>
        </r>
        <r>
          <rPr>
            <b/>
            <sz val="9"/>
            <color indexed="81"/>
            <rFont val="돋움"/>
            <family val="3"/>
            <charset val="129"/>
          </rPr>
          <t>원천징수의무자에게</t>
        </r>
        <r>
          <rPr>
            <b/>
            <sz val="9"/>
            <color indexed="81"/>
            <rFont val="Tahoma"/>
            <family val="2"/>
          </rPr>
          <t xml:space="preserve"> </t>
        </r>
        <r>
          <rPr>
            <b/>
            <sz val="9"/>
            <color indexed="81"/>
            <rFont val="돋움"/>
            <family val="3"/>
            <charset val="129"/>
          </rPr>
          <t>감면</t>
        </r>
        <r>
          <rPr>
            <b/>
            <sz val="9"/>
            <color indexed="81"/>
            <rFont val="Tahoma"/>
            <family val="2"/>
          </rPr>
          <t xml:space="preserve"> </t>
        </r>
        <r>
          <rPr>
            <b/>
            <sz val="9"/>
            <color indexed="81"/>
            <rFont val="돋움"/>
            <family val="3"/>
            <charset val="129"/>
          </rPr>
          <t>신청을</t>
        </r>
        <r>
          <rPr>
            <b/>
            <sz val="9"/>
            <color indexed="81"/>
            <rFont val="Tahoma"/>
            <family val="2"/>
          </rPr>
          <t xml:space="preserve"> </t>
        </r>
        <r>
          <rPr>
            <b/>
            <sz val="9"/>
            <color indexed="81"/>
            <rFont val="돋움"/>
            <family val="3"/>
            <charset val="129"/>
          </rPr>
          <t>하여야</t>
        </r>
        <r>
          <rPr>
            <b/>
            <sz val="9"/>
            <color indexed="81"/>
            <rFont val="Tahoma"/>
            <family val="2"/>
          </rPr>
          <t xml:space="preserve"> </t>
        </r>
        <r>
          <rPr>
            <b/>
            <sz val="9"/>
            <color indexed="81"/>
            <rFont val="돋움"/>
            <family val="3"/>
            <charset val="129"/>
          </rPr>
          <t>한다</t>
        </r>
        <r>
          <rPr>
            <b/>
            <sz val="9"/>
            <color indexed="81"/>
            <rFont val="Tahoma"/>
            <family val="2"/>
          </rPr>
          <t xml:space="preserve">.(2011.12.31 </t>
        </r>
        <r>
          <rPr>
            <b/>
            <sz val="9"/>
            <color indexed="81"/>
            <rFont val="돋움"/>
            <family val="3"/>
            <charset val="129"/>
          </rPr>
          <t>개정</t>
        </r>
        <r>
          <rPr>
            <b/>
            <sz val="9"/>
            <color indexed="81"/>
            <rFont val="Tahoma"/>
            <family val="2"/>
          </rPr>
          <t xml:space="preserve">) [ </t>
        </r>
        <r>
          <rPr>
            <b/>
            <sz val="9"/>
            <color indexed="81"/>
            <rFont val="돋움"/>
            <family val="3"/>
            <charset val="129"/>
          </rPr>
          <t>부칙</t>
        </r>
        <r>
          <rPr>
            <b/>
            <sz val="9"/>
            <color indexed="81"/>
            <rFont val="Tahoma"/>
            <family val="2"/>
          </rPr>
          <t xml:space="preserve"> ] 
</t>
        </r>
        <r>
          <rPr>
            <b/>
            <sz val="9"/>
            <color indexed="81"/>
            <rFont val="돋움"/>
            <family val="3"/>
            <charset val="129"/>
          </rPr>
          <t>③</t>
        </r>
        <r>
          <rPr>
            <b/>
            <sz val="9"/>
            <color indexed="81"/>
            <rFont val="Tahoma"/>
            <family val="2"/>
          </rPr>
          <t xml:space="preserve"> </t>
        </r>
        <r>
          <rPr>
            <b/>
            <sz val="9"/>
            <color indexed="81"/>
            <rFont val="돋움"/>
            <family val="3"/>
            <charset val="129"/>
          </rPr>
          <t>원천징수의무자는</t>
        </r>
        <r>
          <rPr>
            <b/>
            <sz val="9"/>
            <color indexed="81"/>
            <rFont val="Tahoma"/>
            <family val="2"/>
          </rPr>
          <t xml:space="preserve"> </t>
        </r>
        <r>
          <rPr>
            <b/>
            <sz val="9"/>
            <color indexed="81"/>
            <rFont val="돋움"/>
            <family val="3"/>
            <charset val="129"/>
          </rPr>
          <t>제</t>
        </r>
        <r>
          <rPr>
            <b/>
            <sz val="9"/>
            <color indexed="81"/>
            <rFont val="Tahoma"/>
            <family val="2"/>
          </rPr>
          <t>2</t>
        </r>
        <r>
          <rPr>
            <b/>
            <sz val="9"/>
            <color indexed="81"/>
            <rFont val="돋움"/>
            <family val="3"/>
            <charset val="129"/>
          </rPr>
          <t>항에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감면</t>
        </r>
        <r>
          <rPr>
            <b/>
            <sz val="9"/>
            <color indexed="81"/>
            <rFont val="Tahoma"/>
            <family val="2"/>
          </rPr>
          <t xml:space="preserve"> </t>
        </r>
        <r>
          <rPr>
            <b/>
            <sz val="9"/>
            <color indexed="81"/>
            <rFont val="돋움"/>
            <family val="3"/>
            <charset val="129"/>
          </rPr>
          <t>신청을</t>
        </r>
        <r>
          <rPr>
            <b/>
            <sz val="9"/>
            <color indexed="81"/>
            <rFont val="Tahoma"/>
            <family val="2"/>
          </rPr>
          <t xml:space="preserve"> </t>
        </r>
        <r>
          <rPr>
            <b/>
            <sz val="9"/>
            <color indexed="81"/>
            <rFont val="돋움"/>
            <family val="3"/>
            <charset val="129"/>
          </rPr>
          <t>받은</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신청을</t>
        </r>
        <r>
          <rPr>
            <b/>
            <sz val="9"/>
            <color indexed="81"/>
            <rFont val="Tahoma"/>
            <family val="2"/>
          </rPr>
          <t xml:space="preserve"> </t>
        </r>
        <r>
          <rPr>
            <b/>
            <sz val="9"/>
            <color indexed="81"/>
            <rFont val="돋움"/>
            <family val="3"/>
            <charset val="129"/>
          </rPr>
          <t>한</t>
        </r>
        <r>
          <rPr>
            <b/>
            <sz val="9"/>
            <color indexed="81"/>
            <rFont val="Tahoma"/>
            <family val="2"/>
          </rPr>
          <t xml:space="preserve"> </t>
        </r>
        <r>
          <rPr>
            <b/>
            <sz val="9"/>
            <color indexed="81"/>
            <rFont val="돋움"/>
            <family val="3"/>
            <charset val="129"/>
          </rPr>
          <t>근로자의</t>
        </r>
        <r>
          <rPr>
            <b/>
            <sz val="9"/>
            <color indexed="81"/>
            <rFont val="Tahoma"/>
            <family val="2"/>
          </rPr>
          <t xml:space="preserve"> </t>
        </r>
        <r>
          <rPr>
            <b/>
            <sz val="9"/>
            <color indexed="81"/>
            <rFont val="돋움"/>
            <family val="3"/>
            <charset val="129"/>
          </rPr>
          <t>명단을</t>
        </r>
        <r>
          <rPr>
            <b/>
            <sz val="9"/>
            <color indexed="81"/>
            <rFont val="Tahoma"/>
            <family val="2"/>
          </rPr>
          <t xml:space="preserve"> </t>
        </r>
        <r>
          <rPr>
            <b/>
            <sz val="9"/>
            <color indexed="81"/>
            <rFont val="돋움"/>
            <family val="3"/>
            <charset val="129"/>
          </rPr>
          <t>신청을</t>
        </r>
        <r>
          <rPr>
            <b/>
            <sz val="9"/>
            <color indexed="81"/>
            <rFont val="Tahoma"/>
            <family val="2"/>
          </rPr>
          <t xml:space="preserve"> </t>
        </r>
        <r>
          <rPr>
            <b/>
            <sz val="9"/>
            <color indexed="81"/>
            <rFont val="돋움"/>
            <family val="3"/>
            <charset val="129"/>
          </rPr>
          <t>받은</t>
        </r>
        <r>
          <rPr>
            <b/>
            <sz val="9"/>
            <color indexed="81"/>
            <rFont val="Tahoma"/>
            <family val="2"/>
          </rPr>
          <t xml:space="preserve"> </t>
        </r>
        <r>
          <rPr>
            <b/>
            <sz val="9"/>
            <color indexed="81"/>
            <rFont val="돋움"/>
            <family val="3"/>
            <charset val="129"/>
          </rPr>
          <t>날이</t>
        </r>
        <r>
          <rPr>
            <b/>
            <sz val="9"/>
            <color indexed="81"/>
            <rFont val="Tahoma"/>
            <family val="2"/>
          </rPr>
          <t xml:space="preserve"> </t>
        </r>
        <r>
          <rPr>
            <b/>
            <sz val="9"/>
            <color indexed="81"/>
            <rFont val="돋움"/>
            <family val="3"/>
            <charset val="129"/>
          </rPr>
          <t>속하는</t>
        </r>
        <r>
          <rPr>
            <b/>
            <sz val="9"/>
            <color indexed="81"/>
            <rFont val="Tahoma"/>
            <family val="2"/>
          </rPr>
          <t xml:space="preserve"> </t>
        </r>
        <r>
          <rPr>
            <b/>
            <sz val="9"/>
            <color indexed="81"/>
            <rFont val="돋움"/>
            <family val="3"/>
            <charset val="129"/>
          </rPr>
          <t>달의</t>
        </r>
        <r>
          <rPr>
            <b/>
            <sz val="9"/>
            <color indexed="81"/>
            <rFont val="Tahoma"/>
            <family val="2"/>
          </rPr>
          <t xml:space="preserve"> </t>
        </r>
        <r>
          <rPr>
            <b/>
            <sz val="9"/>
            <color indexed="81"/>
            <rFont val="돋움"/>
            <family val="3"/>
            <charset val="129"/>
          </rPr>
          <t>다음</t>
        </r>
        <r>
          <rPr>
            <b/>
            <sz val="9"/>
            <color indexed="81"/>
            <rFont val="Tahoma"/>
            <family val="2"/>
          </rPr>
          <t xml:space="preserve"> </t>
        </r>
        <r>
          <rPr>
            <b/>
            <sz val="9"/>
            <color indexed="81"/>
            <rFont val="돋움"/>
            <family val="3"/>
            <charset val="129"/>
          </rPr>
          <t>달</t>
        </r>
        <r>
          <rPr>
            <b/>
            <sz val="9"/>
            <color indexed="81"/>
            <rFont val="Tahoma"/>
            <family val="2"/>
          </rPr>
          <t xml:space="preserve"> 10</t>
        </r>
        <r>
          <rPr>
            <b/>
            <sz val="9"/>
            <color indexed="81"/>
            <rFont val="돋움"/>
            <family val="3"/>
            <charset val="129"/>
          </rPr>
          <t>일까지</t>
        </r>
        <r>
          <rPr>
            <b/>
            <sz val="9"/>
            <color indexed="81"/>
            <rFont val="Tahoma"/>
            <family val="2"/>
          </rPr>
          <t xml:space="preserve"> </t>
        </r>
        <r>
          <rPr>
            <b/>
            <sz val="9"/>
            <color indexed="81"/>
            <rFont val="돋움"/>
            <family val="3"/>
            <charset val="129"/>
          </rPr>
          <t>원천징수</t>
        </r>
        <r>
          <rPr>
            <b/>
            <sz val="9"/>
            <color indexed="81"/>
            <rFont val="Tahoma"/>
            <family val="2"/>
          </rPr>
          <t xml:space="preserve"> </t>
        </r>
        <r>
          <rPr>
            <b/>
            <sz val="9"/>
            <color indexed="81"/>
            <rFont val="돋움"/>
            <family val="3"/>
            <charset val="129"/>
          </rPr>
          <t>관할</t>
        </r>
        <r>
          <rPr>
            <b/>
            <sz val="9"/>
            <color indexed="81"/>
            <rFont val="Tahoma"/>
            <family val="2"/>
          </rPr>
          <t xml:space="preserve"> </t>
        </r>
        <r>
          <rPr>
            <b/>
            <sz val="9"/>
            <color indexed="81"/>
            <rFont val="돋움"/>
            <family val="3"/>
            <charset val="129"/>
          </rPr>
          <t>세무서장에게</t>
        </r>
        <r>
          <rPr>
            <b/>
            <sz val="9"/>
            <color indexed="81"/>
            <rFont val="Tahoma"/>
            <family val="2"/>
          </rPr>
          <t xml:space="preserve"> </t>
        </r>
        <r>
          <rPr>
            <b/>
            <sz val="9"/>
            <color indexed="81"/>
            <rFont val="돋움"/>
            <family val="3"/>
            <charset val="129"/>
          </rPr>
          <t>제출하여야</t>
        </r>
        <r>
          <rPr>
            <b/>
            <sz val="9"/>
            <color indexed="81"/>
            <rFont val="Tahoma"/>
            <family val="2"/>
          </rPr>
          <t xml:space="preserve"> </t>
        </r>
        <r>
          <rPr>
            <b/>
            <sz val="9"/>
            <color indexed="81"/>
            <rFont val="돋움"/>
            <family val="3"/>
            <charset val="129"/>
          </rPr>
          <t>한다</t>
        </r>
        <r>
          <rPr>
            <b/>
            <sz val="9"/>
            <color indexed="81"/>
            <rFont val="Tahoma"/>
            <family val="2"/>
          </rPr>
          <t xml:space="preserve">.(2011.12.31 </t>
        </r>
        <r>
          <rPr>
            <b/>
            <sz val="9"/>
            <color indexed="81"/>
            <rFont val="돋움"/>
            <family val="3"/>
            <charset val="129"/>
          </rPr>
          <t>개정</t>
        </r>
        <r>
          <rPr>
            <b/>
            <sz val="9"/>
            <color indexed="81"/>
            <rFont val="Tahoma"/>
            <family val="2"/>
          </rPr>
          <t xml:space="preserve">) [ </t>
        </r>
        <r>
          <rPr>
            <b/>
            <sz val="9"/>
            <color indexed="81"/>
            <rFont val="돋움"/>
            <family val="3"/>
            <charset val="129"/>
          </rPr>
          <t>부칙</t>
        </r>
        <r>
          <rPr>
            <b/>
            <sz val="9"/>
            <color indexed="81"/>
            <rFont val="Tahoma"/>
            <family val="2"/>
          </rPr>
          <t xml:space="preserve"> ] 
</t>
        </r>
        <r>
          <rPr>
            <b/>
            <sz val="9"/>
            <color indexed="81"/>
            <rFont val="돋움"/>
            <family val="3"/>
            <charset val="129"/>
          </rPr>
          <t>④</t>
        </r>
        <r>
          <rPr>
            <b/>
            <sz val="9"/>
            <color indexed="81"/>
            <rFont val="Tahoma"/>
            <family val="2"/>
          </rPr>
          <t xml:space="preserve"> </t>
        </r>
        <r>
          <rPr>
            <b/>
            <sz val="9"/>
            <color indexed="81"/>
            <rFont val="돋움"/>
            <family val="3"/>
            <charset val="129"/>
          </rPr>
          <t>원천징수</t>
        </r>
        <r>
          <rPr>
            <b/>
            <sz val="9"/>
            <color indexed="81"/>
            <rFont val="Tahoma"/>
            <family val="2"/>
          </rPr>
          <t xml:space="preserve"> </t>
        </r>
        <r>
          <rPr>
            <b/>
            <sz val="9"/>
            <color indexed="81"/>
            <rFont val="돋움"/>
            <family val="3"/>
            <charset val="129"/>
          </rPr>
          <t>관할</t>
        </r>
        <r>
          <rPr>
            <b/>
            <sz val="9"/>
            <color indexed="81"/>
            <rFont val="Tahoma"/>
            <family val="2"/>
          </rPr>
          <t xml:space="preserve"> </t>
        </r>
        <r>
          <rPr>
            <b/>
            <sz val="9"/>
            <color indexed="81"/>
            <rFont val="돋움"/>
            <family val="3"/>
            <charset val="129"/>
          </rPr>
          <t>세무서장은</t>
        </r>
        <r>
          <rPr>
            <b/>
            <sz val="9"/>
            <color indexed="81"/>
            <rFont val="Tahoma"/>
            <family val="2"/>
          </rPr>
          <t xml:space="preserve"> </t>
        </r>
        <r>
          <rPr>
            <b/>
            <sz val="9"/>
            <color indexed="81"/>
            <rFont val="돋움"/>
            <family val="3"/>
            <charset val="129"/>
          </rPr>
          <t>제</t>
        </r>
        <r>
          <rPr>
            <b/>
            <sz val="9"/>
            <color indexed="81"/>
            <rFont val="Tahoma"/>
            <family val="2"/>
          </rPr>
          <t>3</t>
        </r>
        <r>
          <rPr>
            <b/>
            <sz val="9"/>
            <color indexed="81"/>
            <rFont val="돋움"/>
            <family val="3"/>
            <charset val="129"/>
          </rPr>
          <t>항에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감면</t>
        </r>
        <r>
          <rPr>
            <b/>
            <sz val="9"/>
            <color indexed="81"/>
            <rFont val="Tahoma"/>
            <family val="2"/>
          </rPr>
          <t xml:space="preserve"> </t>
        </r>
        <r>
          <rPr>
            <b/>
            <sz val="9"/>
            <color indexed="81"/>
            <rFont val="돋움"/>
            <family val="3"/>
            <charset val="129"/>
          </rPr>
          <t>신청을</t>
        </r>
        <r>
          <rPr>
            <b/>
            <sz val="9"/>
            <color indexed="81"/>
            <rFont val="Tahoma"/>
            <family val="2"/>
          </rPr>
          <t xml:space="preserve"> </t>
        </r>
        <r>
          <rPr>
            <b/>
            <sz val="9"/>
            <color indexed="81"/>
            <rFont val="돋움"/>
            <family val="3"/>
            <charset val="129"/>
          </rPr>
          <t>한</t>
        </r>
        <r>
          <rPr>
            <b/>
            <sz val="9"/>
            <color indexed="81"/>
            <rFont val="Tahoma"/>
            <family val="2"/>
          </rPr>
          <t xml:space="preserve"> </t>
        </r>
        <r>
          <rPr>
            <b/>
            <sz val="9"/>
            <color indexed="81"/>
            <rFont val="돋움"/>
            <family val="3"/>
            <charset val="129"/>
          </rPr>
          <t>근로자의</t>
        </r>
        <r>
          <rPr>
            <b/>
            <sz val="9"/>
            <color indexed="81"/>
            <rFont val="Tahoma"/>
            <family val="2"/>
          </rPr>
          <t xml:space="preserve"> </t>
        </r>
        <r>
          <rPr>
            <b/>
            <sz val="9"/>
            <color indexed="81"/>
            <rFont val="돋움"/>
            <family val="3"/>
            <charset val="129"/>
          </rPr>
          <t>명단을</t>
        </r>
        <r>
          <rPr>
            <b/>
            <sz val="9"/>
            <color indexed="81"/>
            <rFont val="Tahoma"/>
            <family val="2"/>
          </rPr>
          <t xml:space="preserve"> </t>
        </r>
        <r>
          <rPr>
            <b/>
            <sz val="9"/>
            <color indexed="81"/>
            <rFont val="돋움"/>
            <family val="3"/>
            <charset val="129"/>
          </rPr>
          <t>받은</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근로자가</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항의</t>
        </r>
        <r>
          <rPr>
            <b/>
            <sz val="9"/>
            <color indexed="81"/>
            <rFont val="Tahoma"/>
            <family val="2"/>
          </rPr>
          <t xml:space="preserve"> </t>
        </r>
        <r>
          <rPr>
            <b/>
            <sz val="9"/>
            <color indexed="81"/>
            <rFont val="돋움"/>
            <family val="3"/>
            <charset val="129"/>
          </rPr>
          <t>요건에</t>
        </r>
        <r>
          <rPr>
            <b/>
            <sz val="9"/>
            <color indexed="81"/>
            <rFont val="Tahoma"/>
            <family val="2"/>
          </rPr>
          <t xml:space="preserve"> </t>
        </r>
        <r>
          <rPr>
            <b/>
            <sz val="9"/>
            <color indexed="81"/>
            <rFont val="돋움"/>
            <family val="3"/>
            <charset val="129"/>
          </rPr>
          <t>해당하지</t>
        </r>
        <r>
          <rPr>
            <b/>
            <sz val="9"/>
            <color indexed="81"/>
            <rFont val="Tahoma"/>
            <family val="2"/>
          </rPr>
          <t xml:space="preserve"> </t>
        </r>
        <r>
          <rPr>
            <b/>
            <sz val="9"/>
            <color indexed="81"/>
            <rFont val="돋움"/>
            <family val="3"/>
            <charset val="129"/>
          </rPr>
          <t>아니하는</t>
        </r>
        <r>
          <rPr>
            <b/>
            <sz val="9"/>
            <color indexed="81"/>
            <rFont val="Tahoma"/>
            <family val="2"/>
          </rPr>
          <t xml:space="preserve"> </t>
        </r>
        <r>
          <rPr>
            <b/>
            <sz val="9"/>
            <color indexed="81"/>
            <rFont val="돋움"/>
            <family val="3"/>
            <charset val="129"/>
          </rPr>
          <t>사실이</t>
        </r>
        <r>
          <rPr>
            <b/>
            <sz val="9"/>
            <color indexed="81"/>
            <rFont val="Tahoma"/>
            <family val="2"/>
          </rPr>
          <t xml:space="preserve"> </t>
        </r>
        <r>
          <rPr>
            <b/>
            <sz val="9"/>
            <color indexed="81"/>
            <rFont val="돋움"/>
            <family val="3"/>
            <charset val="129"/>
          </rPr>
          <t>확인되는</t>
        </r>
        <r>
          <rPr>
            <b/>
            <sz val="9"/>
            <color indexed="81"/>
            <rFont val="Tahoma"/>
            <family val="2"/>
          </rPr>
          <t xml:space="preserve"> </t>
        </r>
        <r>
          <rPr>
            <b/>
            <sz val="9"/>
            <color indexed="81"/>
            <rFont val="돋움"/>
            <family val="3"/>
            <charset val="129"/>
          </rPr>
          <t>때에는</t>
        </r>
        <r>
          <rPr>
            <b/>
            <sz val="9"/>
            <color indexed="81"/>
            <rFont val="Tahoma"/>
            <family val="2"/>
          </rPr>
          <t xml:space="preserve"> </t>
        </r>
        <r>
          <rPr>
            <b/>
            <sz val="9"/>
            <color indexed="81"/>
            <rFont val="돋움"/>
            <family val="3"/>
            <charset val="129"/>
          </rPr>
          <t>원천징수의무자에게</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사실을</t>
        </r>
        <r>
          <rPr>
            <b/>
            <sz val="9"/>
            <color indexed="81"/>
            <rFont val="Tahoma"/>
            <family val="2"/>
          </rPr>
          <t xml:space="preserve"> </t>
        </r>
        <r>
          <rPr>
            <b/>
            <sz val="9"/>
            <color indexed="81"/>
            <rFont val="돋움"/>
            <family val="3"/>
            <charset val="129"/>
          </rPr>
          <t>통지하여야</t>
        </r>
        <r>
          <rPr>
            <b/>
            <sz val="9"/>
            <color indexed="81"/>
            <rFont val="Tahoma"/>
            <family val="2"/>
          </rPr>
          <t xml:space="preserve"> </t>
        </r>
        <r>
          <rPr>
            <b/>
            <sz val="9"/>
            <color indexed="81"/>
            <rFont val="돋움"/>
            <family val="3"/>
            <charset val="129"/>
          </rPr>
          <t>한다</t>
        </r>
        <r>
          <rPr>
            <b/>
            <sz val="9"/>
            <color indexed="81"/>
            <rFont val="Tahoma"/>
            <family val="2"/>
          </rPr>
          <t xml:space="preserve">.(2011.12.31 </t>
        </r>
        <r>
          <rPr>
            <b/>
            <sz val="9"/>
            <color indexed="81"/>
            <rFont val="돋움"/>
            <family val="3"/>
            <charset val="129"/>
          </rPr>
          <t>개정</t>
        </r>
        <r>
          <rPr>
            <b/>
            <sz val="9"/>
            <color indexed="81"/>
            <rFont val="Tahoma"/>
            <family val="2"/>
          </rPr>
          <t xml:space="preserve">) [ </t>
        </r>
        <r>
          <rPr>
            <b/>
            <sz val="9"/>
            <color indexed="81"/>
            <rFont val="돋움"/>
            <family val="3"/>
            <charset val="129"/>
          </rPr>
          <t>부칙</t>
        </r>
        <r>
          <rPr>
            <b/>
            <sz val="9"/>
            <color indexed="81"/>
            <rFont val="Tahoma"/>
            <family val="2"/>
          </rPr>
          <t xml:space="preserve"> ] 
</t>
        </r>
        <r>
          <rPr>
            <b/>
            <sz val="9"/>
            <color indexed="81"/>
            <rFont val="돋움"/>
            <family val="3"/>
            <charset val="129"/>
          </rPr>
          <t>⑤</t>
        </r>
        <r>
          <rPr>
            <b/>
            <sz val="9"/>
            <color indexed="81"/>
            <rFont val="Tahoma"/>
            <family val="2"/>
          </rPr>
          <t xml:space="preserve"> </t>
        </r>
        <r>
          <rPr>
            <b/>
            <sz val="9"/>
            <color indexed="81"/>
            <rFont val="돋움"/>
            <family val="3"/>
            <charset val="129"/>
          </rPr>
          <t>제</t>
        </r>
        <r>
          <rPr>
            <b/>
            <sz val="9"/>
            <color indexed="81"/>
            <rFont val="Tahoma"/>
            <family val="2"/>
          </rPr>
          <t>4</t>
        </r>
        <r>
          <rPr>
            <b/>
            <sz val="9"/>
            <color indexed="81"/>
            <rFont val="돋움"/>
            <family val="3"/>
            <charset val="129"/>
          </rPr>
          <t>항에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감면</t>
        </r>
        <r>
          <rPr>
            <b/>
            <sz val="9"/>
            <color indexed="81"/>
            <rFont val="Tahoma"/>
            <family val="2"/>
          </rPr>
          <t xml:space="preserve"> </t>
        </r>
        <r>
          <rPr>
            <b/>
            <sz val="9"/>
            <color indexed="81"/>
            <rFont val="돋움"/>
            <family val="3"/>
            <charset val="129"/>
          </rPr>
          <t>신청을</t>
        </r>
        <r>
          <rPr>
            <b/>
            <sz val="9"/>
            <color indexed="81"/>
            <rFont val="Tahoma"/>
            <family val="2"/>
          </rPr>
          <t xml:space="preserve"> </t>
        </r>
        <r>
          <rPr>
            <b/>
            <sz val="9"/>
            <color indexed="81"/>
            <rFont val="돋움"/>
            <family val="3"/>
            <charset val="129"/>
          </rPr>
          <t>한</t>
        </r>
        <r>
          <rPr>
            <b/>
            <sz val="9"/>
            <color indexed="81"/>
            <rFont val="Tahoma"/>
            <family val="2"/>
          </rPr>
          <t xml:space="preserve"> </t>
        </r>
        <r>
          <rPr>
            <b/>
            <sz val="9"/>
            <color indexed="81"/>
            <rFont val="돋움"/>
            <family val="3"/>
            <charset val="129"/>
          </rPr>
          <t>근로자가</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항의</t>
        </r>
        <r>
          <rPr>
            <b/>
            <sz val="9"/>
            <color indexed="81"/>
            <rFont val="Tahoma"/>
            <family val="2"/>
          </rPr>
          <t xml:space="preserve"> </t>
        </r>
        <r>
          <rPr>
            <b/>
            <sz val="9"/>
            <color indexed="81"/>
            <rFont val="돋움"/>
            <family val="3"/>
            <charset val="129"/>
          </rPr>
          <t>요건을</t>
        </r>
        <r>
          <rPr>
            <b/>
            <sz val="9"/>
            <color indexed="81"/>
            <rFont val="Tahoma"/>
            <family val="2"/>
          </rPr>
          <t xml:space="preserve"> </t>
        </r>
        <r>
          <rPr>
            <b/>
            <sz val="9"/>
            <color indexed="81"/>
            <rFont val="돋움"/>
            <family val="3"/>
            <charset val="129"/>
          </rPr>
          <t>갖추지</t>
        </r>
        <r>
          <rPr>
            <b/>
            <sz val="9"/>
            <color indexed="81"/>
            <rFont val="Tahoma"/>
            <family val="2"/>
          </rPr>
          <t xml:space="preserve"> </t>
        </r>
        <r>
          <rPr>
            <b/>
            <sz val="9"/>
            <color indexed="81"/>
            <rFont val="돋움"/>
            <family val="3"/>
            <charset val="129"/>
          </rPr>
          <t>못한</t>
        </r>
        <r>
          <rPr>
            <b/>
            <sz val="9"/>
            <color indexed="81"/>
            <rFont val="Tahoma"/>
            <family val="2"/>
          </rPr>
          <t xml:space="preserve"> </t>
        </r>
        <r>
          <rPr>
            <b/>
            <sz val="9"/>
            <color indexed="81"/>
            <rFont val="돋움"/>
            <family val="3"/>
            <charset val="129"/>
          </rPr>
          <t>사실을</t>
        </r>
        <r>
          <rPr>
            <b/>
            <sz val="9"/>
            <color indexed="81"/>
            <rFont val="Tahoma"/>
            <family val="2"/>
          </rPr>
          <t xml:space="preserve"> </t>
        </r>
        <r>
          <rPr>
            <b/>
            <sz val="9"/>
            <color indexed="81"/>
            <rFont val="돋움"/>
            <family val="3"/>
            <charset val="129"/>
          </rPr>
          <t>통지받은</t>
        </r>
        <r>
          <rPr>
            <b/>
            <sz val="9"/>
            <color indexed="81"/>
            <rFont val="Tahoma"/>
            <family val="2"/>
          </rPr>
          <t xml:space="preserve"> </t>
        </r>
        <r>
          <rPr>
            <b/>
            <sz val="9"/>
            <color indexed="81"/>
            <rFont val="돋움"/>
            <family val="3"/>
            <charset val="129"/>
          </rPr>
          <t>원천징수의무자는</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통지를</t>
        </r>
        <r>
          <rPr>
            <b/>
            <sz val="9"/>
            <color indexed="81"/>
            <rFont val="Tahoma"/>
            <family val="2"/>
          </rPr>
          <t xml:space="preserve"> </t>
        </r>
        <r>
          <rPr>
            <b/>
            <sz val="9"/>
            <color indexed="81"/>
            <rFont val="돋움"/>
            <family val="3"/>
            <charset val="129"/>
          </rPr>
          <t>받은</t>
        </r>
        <r>
          <rPr>
            <b/>
            <sz val="9"/>
            <color indexed="81"/>
            <rFont val="Tahoma"/>
            <family val="2"/>
          </rPr>
          <t xml:space="preserve"> </t>
        </r>
        <r>
          <rPr>
            <b/>
            <sz val="9"/>
            <color indexed="81"/>
            <rFont val="돋움"/>
            <family val="3"/>
            <charset val="129"/>
          </rPr>
          <t>날</t>
        </r>
        <r>
          <rPr>
            <b/>
            <sz val="9"/>
            <color indexed="81"/>
            <rFont val="Tahoma"/>
            <family val="2"/>
          </rPr>
          <t xml:space="preserve"> </t>
        </r>
        <r>
          <rPr>
            <b/>
            <sz val="9"/>
            <color indexed="81"/>
            <rFont val="돋움"/>
            <family val="3"/>
            <charset val="129"/>
          </rPr>
          <t>이후</t>
        </r>
        <r>
          <rPr>
            <b/>
            <sz val="9"/>
            <color indexed="81"/>
            <rFont val="Tahoma"/>
            <family val="2"/>
          </rPr>
          <t xml:space="preserve"> </t>
        </r>
        <r>
          <rPr>
            <b/>
            <sz val="9"/>
            <color indexed="81"/>
            <rFont val="돋움"/>
            <family val="3"/>
            <charset val="129"/>
          </rPr>
          <t>근로소득을</t>
        </r>
        <r>
          <rPr>
            <b/>
            <sz val="9"/>
            <color indexed="81"/>
            <rFont val="Tahoma"/>
            <family val="2"/>
          </rPr>
          <t xml:space="preserve"> </t>
        </r>
        <r>
          <rPr>
            <b/>
            <sz val="9"/>
            <color indexed="81"/>
            <rFont val="돋움"/>
            <family val="3"/>
            <charset val="129"/>
          </rPr>
          <t>지급하는</t>
        </r>
        <r>
          <rPr>
            <b/>
            <sz val="9"/>
            <color indexed="81"/>
            <rFont val="Tahoma"/>
            <family val="2"/>
          </rPr>
          <t xml:space="preserve"> </t>
        </r>
        <r>
          <rPr>
            <b/>
            <sz val="9"/>
            <color indexed="81"/>
            <rFont val="돋움"/>
            <family val="3"/>
            <charset val="129"/>
          </rPr>
          <t>때에</t>
        </r>
        <r>
          <rPr>
            <b/>
            <sz val="9"/>
            <color indexed="81"/>
            <rFont val="Tahoma"/>
            <family val="2"/>
          </rPr>
          <t xml:space="preserve"> </t>
        </r>
        <r>
          <rPr>
            <b/>
            <sz val="9"/>
            <color indexed="81"/>
            <rFont val="돋움"/>
            <family val="3"/>
            <charset val="129"/>
          </rPr>
          <t>당초</t>
        </r>
        <r>
          <rPr>
            <b/>
            <sz val="9"/>
            <color indexed="81"/>
            <rFont val="Tahoma"/>
            <family val="2"/>
          </rPr>
          <t xml:space="preserve"> </t>
        </r>
        <r>
          <rPr>
            <b/>
            <sz val="9"/>
            <color indexed="81"/>
            <rFont val="돋움"/>
            <family val="3"/>
            <charset val="129"/>
          </rPr>
          <t>원천징수하였어야</t>
        </r>
        <r>
          <rPr>
            <b/>
            <sz val="9"/>
            <color indexed="81"/>
            <rFont val="Tahoma"/>
            <family val="2"/>
          </rPr>
          <t xml:space="preserve"> </t>
        </r>
        <r>
          <rPr>
            <b/>
            <sz val="9"/>
            <color indexed="81"/>
            <rFont val="돋움"/>
            <family val="3"/>
            <charset val="129"/>
          </rPr>
          <t>할</t>
        </r>
        <r>
          <rPr>
            <b/>
            <sz val="9"/>
            <color indexed="81"/>
            <rFont val="Tahoma"/>
            <family val="2"/>
          </rPr>
          <t xml:space="preserve"> </t>
        </r>
        <r>
          <rPr>
            <b/>
            <sz val="9"/>
            <color indexed="81"/>
            <rFont val="돋움"/>
            <family val="3"/>
            <charset val="129"/>
          </rPr>
          <t>세액에</t>
        </r>
        <r>
          <rPr>
            <b/>
            <sz val="9"/>
            <color indexed="81"/>
            <rFont val="Tahoma"/>
            <family val="2"/>
          </rPr>
          <t xml:space="preserve"> </t>
        </r>
        <r>
          <rPr>
            <b/>
            <sz val="9"/>
            <color indexed="81"/>
            <rFont val="돋움"/>
            <family val="3"/>
            <charset val="129"/>
          </rPr>
          <t>미달하는</t>
        </r>
        <r>
          <rPr>
            <b/>
            <sz val="9"/>
            <color indexed="81"/>
            <rFont val="Tahoma"/>
            <family val="2"/>
          </rPr>
          <t xml:space="preserve"> </t>
        </r>
        <r>
          <rPr>
            <b/>
            <sz val="9"/>
            <color indexed="81"/>
            <rFont val="돋움"/>
            <family val="3"/>
            <charset val="129"/>
          </rPr>
          <t>금액의</t>
        </r>
        <r>
          <rPr>
            <b/>
            <sz val="9"/>
            <color indexed="81"/>
            <rFont val="Tahoma"/>
            <family val="2"/>
          </rPr>
          <t xml:space="preserve"> </t>
        </r>
        <r>
          <rPr>
            <b/>
            <sz val="9"/>
            <color indexed="81"/>
            <rFont val="돋움"/>
            <family val="3"/>
            <charset val="129"/>
          </rPr>
          <t>합계액에</t>
        </r>
        <r>
          <rPr>
            <b/>
            <sz val="9"/>
            <color indexed="81"/>
            <rFont val="Tahoma"/>
            <family val="2"/>
          </rPr>
          <t xml:space="preserve"> 100</t>
        </r>
        <r>
          <rPr>
            <b/>
            <sz val="9"/>
            <color indexed="81"/>
            <rFont val="돋움"/>
            <family val="3"/>
            <charset val="129"/>
          </rPr>
          <t>분의</t>
        </r>
        <r>
          <rPr>
            <b/>
            <sz val="9"/>
            <color indexed="81"/>
            <rFont val="Tahoma"/>
            <family val="2"/>
          </rPr>
          <t xml:space="preserve"> 105</t>
        </r>
        <r>
          <rPr>
            <b/>
            <sz val="9"/>
            <color indexed="81"/>
            <rFont val="돋움"/>
            <family val="3"/>
            <charset val="129"/>
          </rPr>
          <t>를</t>
        </r>
        <r>
          <rPr>
            <b/>
            <sz val="9"/>
            <color indexed="81"/>
            <rFont val="Tahoma"/>
            <family val="2"/>
          </rPr>
          <t xml:space="preserve"> </t>
        </r>
        <r>
          <rPr>
            <b/>
            <sz val="9"/>
            <color indexed="81"/>
            <rFont val="돋움"/>
            <family val="3"/>
            <charset val="129"/>
          </rPr>
          <t>곱한</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월의</t>
        </r>
        <r>
          <rPr>
            <b/>
            <sz val="9"/>
            <color indexed="81"/>
            <rFont val="Tahoma"/>
            <family val="2"/>
          </rPr>
          <t xml:space="preserve"> </t>
        </r>
        <r>
          <rPr>
            <b/>
            <sz val="9"/>
            <color indexed="81"/>
            <rFont val="돋움"/>
            <family val="3"/>
            <charset val="129"/>
          </rPr>
          <t>근로소득에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원천징수세액에</t>
        </r>
        <r>
          <rPr>
            <b/>
            <sz val="9"/>
            <color indexed="81"/>
            <rFont val="Tahoma"/>
            <family val="2"/>
          </rPr>
          <t xml:space="preserve"> </t>
        </r>
        <r>
          <rPr>
            <b/>
            <sz val="9"/>
            <color indexed="81"/>
            <rFont val="돋움"/>
            <family val="3"/>
            <charset val="129"/>
          </rPr>
          <t>더하여</t>
        </r>
        <r>
          <rPr>
            <b/>
            <sz val="9"/>
            <color indexed="81"/>
            <rFont val="Tahoma"/>
            <family val="2"/>
          </rPr>
          <t xml:space="preserve"> </t>
        </r>
        <r>
          <rPr>
            <b/>
            <sz val="9"/>
            <color indexed="81"/>
            <rFont val="돋움"/>
            <family val="3"/>
            <charset val="129"/>
          </rPr>
          <t>원천징수하여야</t>
        </r>
        <r>
          <rPr>
            <b/>
            <sz val="9"/>
            <color indexed="81"/>
            <rFont val="Tahoma"/>
            <family val="2"/>
          </rPr>
          <t xml:space="preserve"> </t>
        </r>
        <r>
          <rPr>
            <b/>
            <sz val="9"/>
            <color indexed="81"/>
            <rFont val="돋움"/>
            <family val="3"/>
            <charset val="129"/>
          </rPr>
          <t>한다</t>
        </r>
        <r>
          <rPr>
            <b/>
            <sz val="9"/>
            <color indexed="81"/>
            <rFont val="Tahoma"/>
            <family val="2"/>
          </rPr>
          <t xml:space="preserve">. </t>
        </r>
        <r>
          <rPr>
            <b/>
            <sz val="9"/>
            <color indexed="81"/>
            <rFont val="돋움"/>
            <family val="3"/>
            <charset val="129"/>
          </rPr>
          <t>다만</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근로자가</t>
        </r>
        <r>
          <rPr>
            <b/>
            <sz val="9"/>
            <color indexed="81"/>
            <rFont val="Tahoma"/>
            <family val="2"/>
          </rPr>
          <t xml:space="preserve"> </t>
        </r>
        <r>
          <rPr>
            <b/>
            <sz val="9"/>
            <color indexed="81"/>
            <rFont val="돋움"/>
            <family val="3"/>
            <charset val="129"/>
          </rPr>
          <t>퇴직한</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원천징수의무자는</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사실을</t>
        </r>
        <r>
          <rPr>
            <b/>
            <sz val="9"/>
            <color indexed="81"/>
            <rFont val="Tahoma"/>
            <family val="2"/>
          </rPr>
          <t xml:space="preserve"> </t>
        </r>
        <r>
          <rPr>
            <b/>
            <sz val="9"/>
            <color indexed="81"/>
            <rFont val="돋움"/>
            <family val="3"/>
            <charset val="129"/>
          </rPr>
          <t>대통령령으로</t>
        </r>
        <r>
          <rPr>
            <b/>
            <sz val="9"/>
            <color indexed="81"/>
            <rFont val="Tahoma"/>
            <family val="2"/>
          </rPr>
          <t xml:space="preserve"> </t>
        </r>
        <r>
          <rPr>
            <b/>
            <sz val="9"/>
            <color indexed="81"/>
            <rFont val="돋움"/>
            <family val="3"/>
            <charset val="129"/>
          </rPr>
          <t>정하는</t>
        </r>
        <r>
          <rPr>
            <b/>
            <sz val="9"/>
            <color indexed="81"/>
            <rFont val="Tahoma"/>
            <family val="2"/>
          </rPr>
          <t xml:space="preserve"> </t>
        </r>
        <r>
          <rPr>
            <b/>
            <sz val="9"/>
            <color indexed="81"/>
            <rFont val="돋움"/>
            <family val="3"/>
            <charset val="129"/>
          </rPr>
          <t>바에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원천징수</t>
        </r>
        <r>
          <rPr>
            <b/>
            <sz val="9"/>
            <color indexed="81"/>
            <rFont val="Tahoma"/>
            <family val="2"/>
          </rPr>
          <t xml:space="preserve"> </t>
        </r>
        <r>
          <rPr>
            <b/>
            <sz val="9"/>
            <color indexed="81"/>
            <rFont val="돋움"/>
            <family val="3"/>
            <charset val="129"/>
          </rPr>
          <t>관할</t>
        </r>
        <r>
          <rPr>
            <b/>
            <sz val="9"/>
            <color indexed="81"/>
            <rFont val="Tahoma"/>
            <family val="2"/>
          </rPr>
          <t xml:space="preserve"> </t>
        </r>
        <r>
          <rPr>
            <b/>
            <sz val="9"/>
            <color indexed="81"/>
            <rFont val="돋움"/>
            <family val="3"/>
            <charset val="129"/>
          </rPr>
          <t>세무서장에게</t>
        </r>
        <r>
          <rPr>
            <b/>
            <sz val="9"/>
            <color indexed="81"/>
            <rFont val="Tahoma"/>
            <family val="2"/>
          </rPr>
          <t xml:space="preserve"> </t>
        </r>
        <r>
          <rPr>
            <b/>
            <sz val="9"/>
            <color indexed="81"/>
            <rFont val="돋움"/>
            <family val="3"/>
            <charset val="129"/>
          </rPr>
          <t>통지하여야</t>
        </r>
        <r>
          <rPr>
            <b/>
            <sz val="9"/>
            <color indexed="81"/>
            <rFont val="Tahoma"/>
            <family val="2"/>
          </rPr>
          <t xml:space="preserve"> </t>
        </r>
        <r>
          <rPr>
            <b/>
            <sz val="9"/>
            <color indexed="81"/>
            <rFont val="돋움"/>
            <family val="3"/>
            <charset val="129"/>
          </rPr>
          <t>한다</t>
        </r>
        <r>
          <rPr>
            <b/>
            <sz val="9"/>
            <color indexed="81"/>
            <rFont val="Tahoma"/>
            <family val="2"/>
          </rPr>
          <t xml:space="preserve">.(2011.12.31 </t>
        </r>
        <r>
          <rPr>
            <b/>
            <sz val="9"/>
            <color indexed="81"/>
            <rFont val="돋움"/>
            <family val="3"/>
            <charset val="129"/>
          </rPr>
          <t>개정</t>
        </r>
        <r>
          <rPr>
            <b/>
            <sz val="9"/>
            <color indexed="81"/>
            <rFont val="Tahoma"/>
            <family val="2"/>
          </rPr>
          <t xml:space="preserve">) [ </t>
        </r>
        <r>
          <rPr>
            <b/>
            <sz val="9"/>
            <color indexed="81"/>
            <rFont val="돋움"/>
            <family val="3"/>
            <charset val="129"/>
          </rPr>
          <t>부칙</t>
        </r>
        <r>
          <rPr>
            <b/>
            <sz val="9"/>
            <color indexed="81"/>
            <rFont val="Tahoma"/>
            <family val="2"/>
          </rPr>
          <t xml:space="preserve"> ] 
</t>
        </r>
        <r>
          <rPr>
            <b/>
            <sz val="9"/>
            <color indexed="81"/>
            <rFont val="돋움"/>
            <family val="3"/>
            <charset val="129"/>
          </rPr>
          <t>⑥</t>
        </r>
        <r>
          <rPr>
            <b/>
            <sz val="9"/>
            <color indexed="81"/>
            <rFont val="Tahoma"/>
            <family val="2"/>
          </rPr>
          <t xml:space="preserve"> </t>
        </r>
        <r>
          <rPr>
            <b/>
            <sz val="9"/>
            <color indexed="81"/>
            <rFont val="돋움"/>
            <family val="3"/>
            <charset val="129"/>
          </rPr>
          <t>제</t>
        </r>
        <r>
          <rPr>
            <b/>
            <sz val="9"/>
            <color indexed="81"/>
            <rFont val="Tahoma"/>
            <family val="2"/>
          </rPr>
          <t>5</t>
        </r>
        <r>
          <rPr>
            <b/>
            <sz val="9"/>
            <color indexed="81"/>
            <rFont val="돋움"/>
            <family val="3"/>
            <charset val="129"/>
          </rPr>
          <t>항</t>
        </r>
        <r>
          <rPr>
            <b/>
            <sz val="9"/>
            <color indexed="81"/>
            <rFont val="Tahoma"/>
            <family val="2"/>
          </rPr>
          <t xml:space="preserve"> </t>
        </r>
        <r>
          <rPr>
            <b/>
            <sz val="9"/>
            <color indexed="81"/>
            <rFont val="돋움"/>
            <family val="3"/>
            <charset val="129"/>
          </rPr>
          <t>단서에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통지된</t>
        </r>
        <r>
          <rPr>
            <b/>
            <sz val="9"/>
            <color indexed="81"/>
            <rFont val="Tahoma"/>
            <family val="2"/>
          </rPr>
          <t xml:space="preserve"> </t>
        </r>
        <r>
          <rPr>
            <b/>
            <sz val="9"/>
            <color indexed="81"/>
            <rFont val="돋움"/>
            <family val="3"/>
            <charset val="129"/>
          </rPr>
          <t>근로자에</t>
        </r>
        <r>
          <rPr>
            <b/>
            <sz val="9"/>
            <color indexed="81"/>
            <rFont val="Tahoma"/>
            <family val="2"/>
          </rPr>
          <t xml:space="preserve"> </t>
        </r>
        <r>
          <rPr>
            <b/>
            <sz val="9"/>
            <color indexed="81"/>
            <rFont val="돋움"/>
            <family val="3"/>
            <charset val="129"/>
          </rPr>
          <t>대하여는</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근로자의</t>
        </r>
        <r>
          <rPr>
            <b/>
            <sz val="9"/>
            <color indexed="81"/>
            <rFont val="Tahoma"/>
            <family val="2"/>
          </rPr>
          <t xml:space="preserve"> </t>
        </r>
        <r>
          <rPr>
            <b/>
            <sz val="9"/>
            <color indexed="81"/>
            <rFont val="돋움"/>
            <family val="3"/>
            <charset val="129"/>
          </rPr>
          <t>주소지</t>
        </r>
        <r>
          <rPr>
            <b/>
            <sz val="9"/>
            <color indexed="81"/>
            <rFont val="Tahoma"/>
            <family val="2"/>
          </rPr>
          <t xml:space="preserve"> </t>
        </r>
        <r>
          <rPr>
            <b/>
            <sz val="9"/>
            <color indexed="81"/>
            <rFont val="돋움"/>
            <family val="3"/>
            <charset val="129"/>
          </rPr>
          <t>관할</t>
        </r>
        <r>
          <rPr>
            <b/>
            <sz val="9"/>
            <color indexed="81"/>
            <rFont val="Tahoma"/>
            <family val="2"/>
          </rPr>
          <t xml:space="preserve"> </t>
        </r>
        <r>
          <rPr>
            <b/>
            <sz val="9"/>
            <color indexed="81"/>
            <rFont val="돋움"/>
            <family val="3"/>
            <charset val="129"/>
          </rPr>
          <t>세무서장이</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항을</t>
        </r>
        <r>
          <rPr>
            <b/>
            <sz val="9"/>
            <color indexed="81"/>
            <rFont val="Tahoma"/>
            <family val="2"/>
          </rPr>
          <t xml:space="preserve"> </t>
        </r>
        <r>
          <rPr>
            <b/>
            <sz val="9"/>
            <color indexed="81"/>
            <rFont val="돋움"/>
            <family val="3"/>
            <charset val="129"/>
          </rPr>
          <t>적용받음에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과소징수된</t>
        </r>
        <r>
          <rPr>
            <b/>
            <sz val="9"/>
            <color indexed="81"/>
            <rFont val="Tahoma"/>
            <family val="2"/>
          </rPr>
          <t xml:space="preserve"> </t>
        </r>
        <r>
          <rPr>
            <b/>
            <sz val="9"/>
            <color indexed="81"/>
            <rFont val="돋움"/>
            <family val="3"/>
            <charset val="129"/>
          </rPr>
          <t>금액에</t>
        </r>
        <r>
          <rPr>
            <b/>
            <sz val="9"/>
            <color indexed="81"/>
            <rFont val="Tahoma"/>
            <family val="2"/>
          </rPr>
          <t xml:space="preserve"> 100</t>
        </r>
        <r>
          <rPr>
            <b/>
            <sz val="9"/>
            <color indexed="81"/>
            <rFont val="돋움"/>
            <family val="3"/>
            <charset val="129"/>
          </rPr>
          <t>분의</t>
        </r>
        <r>
          <rPr>
            <b/>
            <sz val="9"/>
            <color indexed="81"/>
            <rFont val="Tahoma"/>
            <family val="2"/>
          </rPr>
          <t xml:space="preserve"> 105</t>
        </r>
        <r>
          <rPr>
            <b/>
            <sz val="9"/>
            <color indexed="81"/>
            <rFont val="돋움"/>
            <family val="3"/>
            <charset val="129"/>
          </rPr>
          <t>를</t>
        </r>
        <r>
          <rPr>
            <b/>
            <sz val="9"/>
            <color indexed="81"/>
            <rFont val="Tahoma"/>
            <family val="2"/>
          </rPr>
          <t xml:space="preserve"> </t>
        </r>
        <r>
          <rPr>
            <b/>
            <sz val="9"/>
            <color indexed="81"/>
            <rFont val="돋움"/>
            <family val="3"/>
            <charset val="129"/>
          </rPr>
          <t>곱한</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근로자에게</t>
        </r>
        <r>
          <rPr>
            <b/>
            <sz val="9"/>
            <color indexed="81"/>
            <rFont val="Tahoma"/>
            <family val="2"/>
          </rPr>
          <t xml:space="preserve"> </t>
        </r>
        <r>
          <rPr>
            <b/>
            <sz val="9"/>
            <color indexed="81"/>
            <rFont val="돋움"/>
            <family val="3"/>
            <charset val="129"/>
          </rPr>
          <t>소득세로</t>
        </r>
        <r>
          <rPr>
            <b/>
            <sz val="9"/>
            <color indexed="81"/>
            <rFont val="Tahoma"/>
            <family val="2"/>
          </rPr>
          <t xml:space="preserve"> </t>
        </r>
        <r>
          <rPr>
            <b/>
            <sz val="9"/>
            <color indexed="81"/>
            <rFont val="돋움"/>
            <family val="3"/>
            <charset val="129"/>
          </rPr>
          <t>즉시</t>
        </r>
        <r>
          <rPr>
            <b/>
            <sz val="9"/>
            <color indexed="81"/>
            <rFont val="Tahoma"/>
            <family val="2"/>
          </rPr>
          <t xml:space="preserve"> </t>
        </r>
        <r>
          <rPr>
            <b/>
            <sz val="9"/>
            <color indexed="81"/>
            <rFont val="돋움"/>
            <family val="3"/>
            <charset val="129"/>
          </rPr>
          <t>부과</t>
        </r>
        <r>
          <rPr>
            <b/>
            <sz val="9"/>
            <color indexed="81"/>
            <rFont val="Tahoma"/>
            <family val="2"/>
          </rPr>
          <t>·</t>
        </r>
        <r>
          <rPr>
            <b/>
            <sz val="9"/>
            <color indexed="81"/>
            <rFont val="돋움"/>
            <family val="3"/>
            <charset val="129"/>
          </rPr>
          <t>징수하여야</t>
        </r>
        <r>
          <rPr>
            <b/>
            <sz val="9"/>
            <color indexed="81"/>
            <rFont val="Tahoma"/>
            <family val="2"/>
          </rPr>
          <t xml:space="preserve"> </t>
        </r>
        <r>
          <rPr>
            <b/>
            <sz val="9"/>
            <color indexed="81"/>
            <rFont val="돋움"/>
            <family val="3"/>
            <charset val="129"/>
          </rPr>
          <t>한다</t>
        </r>
        <r>
          <rPr>
            <b/>
            <sz val="9"/>
            <color indexed="81"/>
            <rFont val="Tahoma"/>
            <family val="2"/>
          </rPr>
          <t xml:space="preserve">.(2010.03.12 </t>
        </r>
        <r>
          <rPr>
            <b/>
            <sz val="9"/>
            <color indexed="81"/>
            <rFont val="돋움"/>
            <family val="3"/>
            <charset val="129"/>
          </rPr>
          <t>개정</t>
        </r>
        <r>
          <rPr>
            <b/>
            <sz val="9"/>
            <color indexed="81"/>
            <rFont val="Tahoma"/>
            <family val="2"/>
          </rPr>
          <t xml:space="preserve">) 
[ </t>
        </r>
        <r>
          <rPr>
            <b/>
            <sz val="9"/>
            <color indexed="81"/>
            <rFont val="돋움"/>
            <family val="3"/>
            <charset val="129"/>
          </rPr>
          <t>부칙</t>
        </r>
        <r>
          <rPr>
            <b/>
            <sz val="9"/>
            <color indexed="81"/>
            <rFont val="Tahoma"/>
            <family val="2"/>
          </rPr>
          <t xml:space="preserve"> ] 
</t>
        </r>
        <r>
          <rPr>
            <b/>
            <sz val="9"/>
            <color indexed="81"/>
            <rFont val="돋움"/>
            <family val="3"/>
            <charset val="129"/>
          </rPr>
          <t>⑦</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항을</t>
        </r>
        <r>
          <rPr>
            <b/>
            <sz val="9"/>
            <color indexed="81"/>
            <rFont val="Tahoma"/>
            <family val="2"/>
          </rPr>
          <t xml:space="preserve"> </t>
        </r>
        <r>
          <rPr>
            <b/>
            <sz val="9"/>
            <color indexed="81"/>
            <rFont val="돋움"/>
            <family val="3"/>
            <charset val="129"/>
          </rPr>
          <t>적용할</t>
        </r>
        <r>
          <rPr>
            <b/>
            <sz val="9"/>
            <color indexed="81"/>
            <rFont val="Tahoma"/>
            <family val="2"/>
          </rPr>
          <t xml:space="preserve"> </t>
        </r>
        <r>
          <rPr>
            <b/>
            <sz val="9"/>
            <color indexed="81"/>
            <rFont val="돋움"/>
            <family val="3"/>
            <charset val="129"/>
          </rPr>
          <t>때</t>
        </r>
        <r>
          <rPr>
            <b/>
            <sz val="9"/>
            <color indexed="81"/>
            <rFont val="Tahoma"/>
            <family val="2"/>
          </rPr>
          <t xml:space="preserve"> 2011</t>
        </r>
        <r>
          <rPr>
            <b/>
            <sz val="9"/>
            <color indexed="81"/>
            <rFont val="돋움"/>
            <family val="3"/>
            <charset val="129"/>
          </rPr>
          <t>년</t>
        </r>
        <r>
          <rPr>
            <b/>
            <sz val="9"/>
            <color indexed="81"/>
            <rFont val="Tahoma"/>
            <family val="2"/>
          </rPr>
          <t xml:space="preserve"> 12</t>
        </r>
        <r>
          <rPr>
            <b/>
            <sz val="9"/>
            <color indexed="81"/>
            <rFont val="돋움"/>
            <family val="3"/>
            <charset val="129"/>
          </rPr>
          <t>월</t>
        </r>
        <r>
          <rPr>
            <b/>
            <sz val="9"/>
            <color indexed="81"/>
            <rFont val="Tahoma"/>
            <family val="2"/>
          </rPr>
          <t xml:space="preserve"> 31</t>
        </r>
        <r>
          <rPr>
            <b/>
            <sz val="9"/>
            <color indexed="81"/>
            <rFont val="돋움"/>
            <family val="3"/>
            <charset val="129"/>
          </rPr>
          <t>일</t>
        </r>
        <r>
          <rPr>
            <b/>
            <sz val="9"/>
            <color indexed="81"/>
            <rFont val="Tahoma"/>
            <family val="2"/>
          </rPr>
          <t xml:space="preserve"> </t>
        </r>
        <r>
          <rPr>
            <b/>
            <sz val="9"/>
            <color indexed="81"/>
            <rFont val="돋움"/>
            <family val="3"/>
            <charset val="129"/>
          </rPr>
          <t>이전에</t>
        </r>
        <r>
          <rPr>
            <b/>
            <sz val="9"/>
            <color indexed="81"/>
            <rFont val="Tahoma"/>
            <family val="2"/>
          </rPr>
          <t xml:space="preserve"> </t>
        </r>
        <r>
          <rPr>
            <b/>
            <sz val="9"/>
            <color indexed="81"/>
            <rFont val="돋움"/>
            <family val="3"/>
            <charset val="129"/>
          </rPr>
          <t>중소기업체에</t>
        </r>
        <r>
          <rPr>
            <b/>
            <sz val="9"/>
            <color indexed="81"/>
            <rFont val="Tahoma"/>
            <family val="2"/>
          </rPr>
          <t xml:space="preserve"> </t>
        </r>
        <r>
          <rPr>
            <b/>
            <sz val="9"/>
            <color indexed="81"/>
            <rFont val="돋움"/>
            <family val="3"/>
            <charset val="129"/>
          </rPr>
          <t>취업한</t>
        </r>
        <r>
          <rPr>
            <b/>
            <sz val="9"/>
            <color indexed="81"/>
            <rFont val="Tahoma"/>
            <family val="2"/>
          </rPr>
          <t xml:space="preserve"> </t>
        </r>
        <r>
          <rPr>
            <b/>
            <sz val="9"/>
            <color indexed="81"/>
            <rFont val="돋움"/>
            <family val="3"/>
            <charset val="129"/>
          </rPr>
          <t>자가</t>
        </r>
        <r>
          <rPr>
            <b/>
            <sz val="9"/>
            <color indexed="81"/>
            <rFont val="Tahoma"/>
            <family val="2"/>
          </rPr>
          <t xml:space="preserve"> 2012</t>
        </r>
        <r>
          <rPr>
            <b/>
            <sz val="9"/>
            <color indexed="81"/>
            <rFont val="돋움"/>
            <family val="3"/>
            <charset val="129"/>
          </rPr>
          <t>년</t>
        </r>
        <r>
          <rPr>
            <b/>
            <sz val="9"/>
            <color indexed="81"/>
            <rFont val="Tahoma"/>
            <family val="2"/>
          </rPr>
          <t xml:space="preserve"> 1</t>
        </r>
        <r>
          <rPr>
            <b/>
            <sz val="9"/>
            <color indexed="81"/>
            <rFont val="돋움"/>
            <family val="3"/>
            <charset val="129"/>
          </rPr>
          <t>월</t>
        </r>
        <r>
          <rPr>
            <b/>
            <sz val="9"/>
            <color indexed="81"/>
            <rFont val="Tahoma"/>
            <family val="2"/>
          </rPr>
          <t xml:space="preserve"> 1</t>
        </r>
        <r>
          <rPr>
            <b/>
            <sz val="9"/>
            <color indexed="81"/>
            <rFont val="돋움"/>
            <family val="3"/>
            <charset val="129"/>
          </rPr>
          <t>일</t>
        </r>
        <r>
          <rPr>
            <b/>
            <sz val="9"/>
            <color indexed="81"/>
            <rFont val="Tahoma"/>
            <family val="2"/>
          </rPr>
          <t xml:space="preserve"> </t>
        </r>
        <r>
          <rPr>
            <b/>
            <sz val="9"/>
            <color indexed="81"/>
            <rFont val="돋움"/>
            <family val="3"/>
            <charset val="129"/>
          </rPr>
          <t>이후</t>
        </r>
        <r>
          <rPr>
            <b/>
            <sz val="9"/>
            <color indexed="81"/>
            <rFont val="Tahoma"/>
            <family val="2"/>
          </rPr>
          <t xml:space="preserve"> </t>
        </r>
        <r>
          <rPr>
            <b/>
            <sz val="9"/>
            <color indexed="81"/>
            <rFont val="돋움"/>
            <family val="3"/>
            <charset val="129"/>
          </rPr>
          <t>계약기간</t>
        </r>
        <r>
          <rPr>
            <b/>
            <sz val="9"/>
            <color indexed="81"/>
            <rFont val="Tahoma"/>
            <family val="2"/>
          </rPr>
          <t xml:space="preserve"> </t>
        </r>
        <r>
          <rPr>
            <b/>
            <sz val="9"/>
            <color indexed="81"/>
            <rFont val="돋움"/>
            <family val="3"/>
            <charset val="129"/>
          </rPr>
          <t>연장</t>
        </r>
        <r>
          <rPr>
            <b/>
            <sz val="9"/>
            <color indexed="81"/>
            <rFont val="Tahoma"/>
            <family val="2"/>
          </rPr>
          <t xml:space="preserve"> </t>
        </r>
        <r>
          <rPr>
            <b/>
            <sz val="9"/>
            <color indexed="81"/>
            <rFont val="돋움"/>
            <family val="3"/>
            <charset val="129"/>
          </rPr>
          <t>등을</t>
        </r>
        <r>
          <rPr>
            <b/>
            <sz val="9"/>
            <color indexed="81"/>
            <rFont val="Tahoma"/>
            <family val="2"/>
          </rPr>
          <t xml:space="preserve"> </t>
        </r>
        <r>
          <rPr>
            <b/>
            <sz val="9"/>
            <color indexed="81"/>
            <rFont val="돋움"/>
            <family val="3"/>
            <charset val="129"/>
          </rPr>
          <t>통해</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중소기업체에</t>
        </r>
        <r>
          <rPr>
            <b/>
            <sz val="9"/>
            <color indexed="81"/>
            <rFont val="Tahoma"/>
            <family val="2"/>
          </rPr>
          <t xml:space="preserve"> </t>
        </r>
        <r>
          <rPr>
            <b/>
            <sz val="9"/>
            <color indexed="81"/>
            <rFont val="돋움"/>
            <family val="3"/>
            <charset val="129"/>
          </rPr>
          <t>재취업하는</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소득세</t>
        </r>
        <r>
          <rPr>
            <b/>
            <sz val="9"/>
            <color indexed="81"/>
            <rFont val="Tahoma"/>
            <family val="2"/>
          </rPr>
          <t xml:space="preserve"> </t>
        </r>
        <r>
          <rPr>
            <b/>
            <sz val="9"/>
            <color indexed="81"/>
            <rFont val="돋움"/>
            <family val="3"/>
            <charset val="129"/>
          </rPr>
          <t>감면을</t>
        </r>
        <r>
          <rPr>
            <b/>
            <sz val="9"/>
            <color indexed="81"/>
            <rFont val="Tahoma"/>
            <family val="2"/>
          </rPr>
          <t xml:space="preserve"> </t>
        </r>
        <r>
          <rPr>
            <b/>
            <sz val="9"/>
            <color indexed="81"/>
            <rFont val="돋움"/>
            <family val="3"/>
            <charset val="129"/>
          </rPr>
          <t>적용하지</t>
        </r>
        <r>
          <rPr>
            <b/>
            <sz val="9"/>
            <color indexed="81"/>
            <rFont val="Tahoma"/>
            <family val="2"/>
          </rPr>
          <t xml:space="preserve"> </t>
        </r>
        <r>
          <rPr>
            <b/>
            <sz val="9"/>
            <color indexed="81"/>
            <rFont val="돋움"/>
            <family val="3"/>
            <charset val="129"/>
          </rPr>
          <t>아니한다</t>
        </r>
        <r>
          <rPr>
            <b/>
            <sz val="9"/>
            <color indexed="81"/>
            <rFont val="Tahoma"/>
            <family val="2"/>
          </rPr>
          <t xml:space="preserve">.(2011.12.31 </t>
        </r>
        <r>
          <rPr>
            <b/>
            <sz val="9"/>
            <color indexed="81"/>
            <rFont val="돋움"/>
            <family val="3"/>
            <charset val="129"/>
          </rPr>
          <t>신설</t>
        </r>
        <r>
          <rPr>
            <b/>
            <sz val="9"/>
            <color indexed="81"/>
            <rFont val="Tahoma"/>
            <family val="2"/>
          </rPr>
          <t xml:space="preserve">) [ </t>
        </r>
        <r>
          <rPr>
            <b/>
            <sz val="9"/>
            <color indexed="81"/>
            <rFont val="돋움"/>
            <family val="3"/>
            <charset val="129"/>
          </rPr>
          <t>부칙</t>
        </r>
        <r>
          <rPr>
            <b/>
            <sz val="9"/>
            <color indexed="81"/>
            <rFont val="Tahoma"/>
            <family val="2"/>
          </rPr>
          <t xml:space="preserve"> ] 
</t>
        </r>
        <r>
          <rPr>
            <b/>
            <sz val="9"/>
            <color indexed="81"/>
            <rFont val="돋움"/>
            <family val="3"/>
            <charset val="129"/>
          </rPr>
          <t>⑧</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항부터</t>
        </r>
        <r>
          <rPr>
            <b/>
            <sz val="9"/>
            <color indexed="81"/>
            <rFont val="Tahoma"/>
            <family val="2"/>
          </rPr>
          <t xml:space="preserve"> </t>
        </r>
        <r>
          <rPr>
            <b/>
            <sz val="9"/>
            <color indexed="81"/>
            <rFont val="돋움"/>
            <family val="3"/>
            <charset val="129"/>
          </rPr>
          <t>제</t>
        </r>
        <r>
          <rPr>
            <b/>
            <sz val="9"/>
            <color indexed="81"/>
            <rFont val="Tahoma"/>
            <family val="2"/>
          </rPr>
          <t>7</t>
        </r>
        <r>
          <rPr>
            <b/>
            <sz val="9"/>
            <color indexed="81"/>
            <rFont val="돋움"/>
            <family val="3"/>
            <charset val="129"/>
          </rPr>
          <t>항까지에서</t>
        </r>
        <r>
          <rPr>
            <b/>
            <sz val="9"/>
            <color indexed="81"/>
            <rFont val="Tahoma"/>
            <family val="2"/>
          </rPr>
          <t xml:space="preserve"> </t>
        </r>
        <r>
          <rPr>
            <b/>
            <sz val="9"/>
            <color indexed="81"/>
            <rFont val="돋움"/>
            <family val="3"/>
            <charset val="129"/>
          </rPr>
          <t>규정한</t>
        </r>
        <r>
          <rPr>
            <b/>
            <sz val="9"/>
            <color indexed="81"/>
            <rFont val="Tahoma"/>
            <family val="2"/>
          </rPr>
          <t xml:space="preserve"> </t>
        </r>
        <r>
          <rPr>
            <b/>
            <sz val="9"/>
            <color indexed="81"/>
            <rFont val="돋움"/>
            <family val="3"/>
            <charset val="129"/>
          </rPr>
          <t>사항</t>
        </r>
        <r>
          <rPr>
            <b/>
            <sz val="9"/>
            <color indexed="81"/>
            <rFont val="Tahoma"/>
            <family val="2"/>
          </rPr>
          <t xml:space="preserve"> </t>
        </r>
        <r>
          <rPr>
            <b/>
            <sz val="9"/>
            <color indexed="81"/>
            <rFont val="돋움"/>
            <family val="3"/>
            <charset val="129"/>
          </rPr>
          <t>외에</t>
        </r>
        <r>
          <rPr>
            <b/>
            <sz val="9"/>
            <color indexed="81"/>
            <rFont val="Tahoma"/>
            <family val="2"/>
          </rPr>
          <t xml:space="preserve"> </t>
        </r>
        <r>
          <rPr>
            <b/>
            <sz val="9"/>
            <color indexed="81"/>
            <rFont val="돋움"/>
            <family val="3"/>
            <charset val="129"/>
          </rPr>
          <t>소득세</t>
        </r>
        <r>
          <rPr>
            <b/>
            <sz val="9"/>
            <color indexed="81"/>
            <rFont val="Tahoma"/>
            <family val="2"/>
          </rPr>
          <t xml:space="preserve"> </t>
        </r>
        <r>
          <rPr>
            <b/>
            <sz val="9"/>
            <color indexed="81"/>
            <rFont val="돋움"/>
            <family val="3"/>
            <charset val="129"/>
          </rPr>
          <t>감면의</t>
        </r>
        <r>
          <rPr>
            <b/>
            <sz val="9"/>
            <color indexed="81"/>
            <rFont val="Tahoma"/>
            <family val="2"/>
          </rPr>
          <t xml:space="preserve"> </t>
        </r>
        <r>
          <rPr>
            <b/>
            <sz val="9"/>
            <color indexed="81"/>
            <rFont val="돋움"/>
            <family val="3"/>
            <charset val="129"/>
          </rPr>
          <t>신청절차</t>
        </r>
        <r>
          <rPr>
            <b/>
            <sz val="9"/>
            <color indexed="81"/>
            <rFont val="Tahoma"/>
            <family val="2"/>
          </rPr>
          <t xml:space="preserve">, </t>
        </r>
        <r>
          <rPr>
            <b/>
            <sz val="9"/>
            <color indexed="81"/>
            <rFont val="돋움"/>
            <family val="3"/>
            <charset val="129"/>
          </rPr>
          <t>제출서류</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밖에</t>
        </r>
        <r>
          <rPr>
            <b/>
            <sz val="9"/>
            <color indexed="81"/>
            <rFont val="Tahoma"/>
            <family val="2"/>
          </rPr>
          <t xml:space="preserve"> </t>
        </r>
        <r>
          <rPr>
            <b/>
            <sz val="9"/>
            <color indexed="81"/>
            <rFont val="돋움"/>
            <family val="3"/>
            <charset val="129"/>
          </rPr>
          <t>필요한</t>
        </r>
        <r>
          <rPr>
            <b/>
            <sz val="9"/>
            <color indexed="81"/>
            <rFont val="Tahoma"/>
            <family val="2"/>
          </rPr>
          <t xml:space="preserve"> </t>
        </r>
        <r>
          <rPr>
            <b/>
            <sz val="9"/>
            <color indexed="81"/>
            <rFont val="돋움"/>
            <family val="3"/>
            <charset val="129"/>
          </rPr>
          <t>사항은</t>
        </r>
        <r>
          <rPr>
            <b/>
            <sz val="9"/>
            <color indexed="81"/>
            <rFont val="Tahoma"/>
            <family val="2"/>
          </rPr>
          <t xml:space="preserve"> </t>
        </r>
        <r>
          <rPr>
            <b/>
            <sz val="9"/>
            <color indexed="81"/>
            <rFont val="돋움"/>
            <family val="3"/>
            <charset val="129"/>
          </rPr>
          <t>대통령령으로</t>
        </r>
        <r>
          <rPr>
            <b/>
            <sz val="9"/>
            <color indexed="81"/>
            <rFont val="Tahoma"/>
            <family val="2"/>
          </rPr>
          <t xml:space="preserve"> </t>
        </r>
        <r>
          <rPr>
            <b/>
            <sz val="9"/>
            <color indexed="81"/>
            <rFont val="돋움"/>
            <family val="3"/>
            <charset val="129"/>
          </rPr>
          <t>정한다</t>
        </r>
        <r>
          <rPr>
            <b/>
            <sz val="9"/>
            <color indexed="81"/>
            <rFont val="Tahoma"/>
            <family val="2"/>
          </rPr>
          <t xml:space="preserve">.(2011.12.31 </t>
        </r>
        <r>
          <rPr>
            <b/>
            <sz val="9"/>
            <color indexed="81"/>
            <rFont val="돋움"/>
            <family val="3"/>
            <charset val="129"/>
          </rPr>
          <t>신설</t>
        </r>
        <r>
          <rPr>
            <b/>
            <sz val="9"/>
            <color indexed="81"/>
            <rFont val="Tahoma"/>
            <family val="2"/>
          </rPr>
          <t xml:space="preserve">) [ </t>
        </r>
        <r>
          <rPr>
            <b/>
            <sz val="9"/>
            <color indexed="81"/>
            <rFont val="돋움"/>
            <family val="3"/>
            <charset val="129"/>
          </rPr>
          <t>부칙</t>
        </r>
        <r>
          <rPr>
            <b/>
            <sz val="9"/>
            <color indexed="81"/>
            <rFont val="Tahoma"/>
            <family val="2"/>
          </rPr>
          <t xml:space="preserve"> ] </t>
        </r>
      </text>
    </comment>
    <comment ref="C63" authorId="1" shapeId="0" xr:uid="{145822AD-39E8-49C6-9467-146D18E8CFE0}">
      <text>
        <r>
          <rPr>
            <b/>
            <sz val="9"/>
            <color indexed="81"/>
            <rFont val="돋움"/>
            <family val="3"/>
            <charset val="129"/>
          </rPr>
          <t>조세조약</t>
        </r>
        <r>
          <rPr>
            <b/>
            <sz val="9"/>
            <color indexed="81"/>
            <rFont val="Tahoma"/>
            <family val="2"/>
          </rPr>
          <t xml:space="preserve"> </t>
        </r>
        <r>
          <rPr>
            <b/>
            <sz val="9"/>
            <color indexed="81"/>
            <rFont val="돋움"/>
            <family val="3"/>
            <charset val="129"/>
          </rPr>
          <t>조세조약상</t>
        </r>
        <r>
          <rPr>
            <b/>
            <sz val="9"/>
            <color indexed="81"/>
            <rFont val="Tahoma"/>
            <family val="2"/>
          </rPr>
          <t xml:space="preserve"> </t>
        </r>
        <r>
          <rPr>
            <b/>
            <sz val="9"/>
            <color indexed="81"/>
            <rFont val="돋움"/>
            <family val="3"/>
            <charset val="129"/>
          </rPr>
          <t>교직자</t>
        </r>
        <r>
          <rPr>
            <b/>
            <sz val="9"/>
            <color indexed="81"/>
            <rFont val="Tahoma"/>
            <family val="2"/>
          </rPr>
          <t xml:space="preserve"> </t>
        </r>
        <r>
          <rPr>
            <b/>
            <sz val="9"/>
            <color indexed="81"/>
            <rFont val="돋움"/>
            <family val="3"/>
            <charset val="129"/>
          </rPr>
          <t>조항의</t>
        </r>
        <r>
          <rPr>
            <b/>
            <sz val="9"/>
            <color indexed="81"/>
            <rFont val="Tahoma"/>
            <family val="2"/>
          </rPr>
          <t xml:space="preserve"> </t>
        </r>
        <r>
          <rPr>
            <b/>
            <sz val="9"/>
            <color indexed="81"/>
            <rFont val="돋움"/>
            <family val="3"/>
            <charset val="129"/>
          </rPr>
          <t>소득세</t>
        </r>
        <r>
          <rPr>
            <b/>
            <sz val="9"/>
            <color indexed="81"/>
            <rFont val="Tahoma"/>
            <family val="2"/>
          </rPr>
          <t xml:space="preserve"> </t>
        </r>
        <r>
          <rPr>
            <b/>
            <sz val="9"/>
            <color indexed="81"/>
            <rFont val="돋움"/>
            <family val="3"/>
            <charset val="129"/>
          </rPr>
          <t>감면</t>
        </r>
      </text>
    </comment>
    <comment ref="I63" authorId="0" shapeId="0" xr:uid="{BC257941-AC83-4CB2-A1F1-FD43684F183C}">
      <text>
        <r>
          <rPr>
            <b/>
            <sz val="9"/>
            <color indexed="81"/>
            <rFont val="돋움"/>
            <family val="3"/>
            <charset val="129"/>
          </rPr>
          <t>각국</t>
        </r>
        <r>
          <rPr>
            <b/>
            <sz val="9"/>
            <color indexed="81"/>
            <rFont val="Tahoma"/>
            <family val="2"/>
          </rPr>
          <t xml:space="preserve"> </t>
        </r>
        <r>
          <rPr>
            <b/>
            <sz val="9"/>
            <color indexed="81"/>
            <rFont val="돋움"/>
            <family val="3"/>
            <charset val="129"/>
          </rPr>
          <t>조세조약</t>
        </r>
      </text>
    </comment>
    <comment ref="C64" authorId="0" shapeId="0" xr:uid="{5A4B9EF3-7591-4263-A7BF-49A5523E9202}">
      <text>
        <r>
          <rPr>
            <b/>
            <sz val="9"/>
            <color indexed="81"/>
            <rFont val="돋움"/>
            <family val="3"/>
            <charset val="129"/>
          </rPr>
          <t>정부</t>
        </r>
        <r>
          <rPr>
            <b/>
            <sz val="9"/>
            <color indexed="81"/>
            <rFont val="Tahoma"/>
            <family val="2"/>
          </rPr>
          <t>.</t>
        </r>
        <r>
          <rPr>
            <b/>
            <sz val="9"/>
            <color indexed="81"/>
            <rFont val="돋움"/>
            <family val="3"/>
            <charset val="129"/>
          </rPr>
          <t>공공기관</t>
        </r>
        <r>
          <rPr>
            <b/>
            <sz val="9"/>
            <color indexed="81"/>
            <rFont val="Tahoma"/>
            <family val="2"/>
          </rPr>
          <t xml:space="preserve"> </t>
        </r>
        <r>
          <rPr>
            <b/>
            <sz val="9"/>
            <color indexed="81"/>
            <rFont val="돋움"/>
            <family val="3"/>
            <charset val="129"/>
          </rPr>
          <t>지방이전기관</t>
        </r>
        <r>
          <rPr>
            <b/>
            <sz val="9"/>
            <color indexed="81"/>
            <rFont val="Tahoma"/>
            <family val="2"/>
          </rPr>
          <t xml:space="preserve"> </t>
        </r>
        <r>
          <rPr>
            <b/>
            <sz val="9"/>
            <color indexed="81"/>
            <rFont val="돋움"/>
            <family val="3"/>
            <charset val="129"/>
          </rPr>
          <t>종사자</t>
        </r>
        <r>
          <rPr>
            <b/>
            <sz val="9"/>
            <color indexed="81"/>
            <rFont val="Tahoma"/>
            <family val="2"/>
          </rPr>
          <t xml:space="preserve"> </t>
        </r>
        <r>
          <rPr>
            <b/>
            <sz val="9"/>
            <color indexed="81"/>
            <rFont val="돋움"/>
            <family val="3"/>
            <charset val="129"/>
          </rPr>
          <t>이주수당</t>
        </r>
        <r>
          <rPr>
            <b/>
            <sz val="9"/>
            <color indexed="81"/>
            <rFont val="Tahoma"/>
            <family val="2"/>
          </rPr>
          <t xml:space="preserve"> </t>
        </r>
        <r>
          <rPr>
            <b/>
            <sz val="9"/>
            <color indexed="81"/>
            <rFont val="돋움"/>
            <family val="3"/>
            <charset val="129"/>
          </rPr>
          <t>비과세</t>
        </r>
        <r>
          <rPr>
            <b/>
            <sz val="9"/>
            <color indexed="81"/>
            <rFont val="Tahoma"/>
            <family val="2"/>
          </rPr>
          <t xml:space="preserve"> (</t>
        </r>
        <r>
          <rPr>
            <b/>
            <sz val="9"/>
            <color indexed="81"/>
            <rFont val="돋움"/>
            <family val="3"/>
            <charset val="129"/>
          </rPr>
          <t>소령</t>
        </r>
        <r>
          <rPr>
            <b/>
            <sz val="9"/>
            <color indexed="81"/>
            <rFont val="Tahoma"/>
            <family val="2"/>
          </rPr>
          <t xml:space="preserve"> </t>
        </r>
        <r>
          <rPr>
            <b/>
            <sz val="9"/>
            <color indexed="81"/>
            <rFont val="돋움"/>
            <family val="3"/>
            <charset val="129"/>
          </rPr>
          <t>§</t>
        </r>
        <r>
          <rPr>
            <b/>
            <sz val="9"/>
            <color indexed="81"/>
            <rFont val="Tahoma"/>
            <family val="2"/>
          </rPr>
          <t>12)
&lt;</t>
        </r>
        <r>
          <rPr>
            <b/>
            <sz val="9"/>
            <color indexed="81"/>
            <rFont val="돋움"/>
            <family val="3"/>
            <charset val="129"/>
          </rPr>
          <t>개정이유</t>
        </r>
        <r>
          <rPr>
            <b/>
            <sz val="9"/>
            <color indexed="81"/>
            <rFont val="Tahoma"/>
            <family val="2"/>
          </rPr>
          <t xml:space="preserve">&gt; </t>
        </r>
        <r>
          <rPr>
            <b/>
            <sz val="9"/>
            <color indexed="81"/>
            <rFont val="돋움"/>
            <family val="3"/>
            <charset val="129"/>
          </rPr>
          <t>지방이전에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실비변상적</t>
        </r>
        <r>
          <rPr>
            <b/>
            <sz val="9"/>
            <color indexed="81"/>
            <rFont val="Tahoma"/>
            <family val="2"/>
          </rPr>
          <t xml:space="preserve"> </t>
        </r>
        <r>
          <rPr>
            <b/>
            <sz val="9"/>
            <color indexed="81"/>
            <rFont val="돋움"/>
            <family val="3"/>
            <charset val="129"/>
          </rPr>
          <t>측면에서</t>
        </r>
        <r>
          <rPr>
            <b/>
            <sz val="9"/>
            <color indexed="81"/>
            <rFont val="Tahoma"/>
            <family val="2"/>
          </rPr>
          <t xml:space="preserve"> </t>
        </r>
        <r>
          <rPr>
            <b/>
            <sz val="9"/>
            <color indexed="81"/>
            <rFont val="돋움"/>
            <family val="3"/>
            <charset val="129"/>
          </rPr>
          <t>지급되는</t>
        </r>
        <r>
          <rPr>
            <b/>
            <sz val="9"/>
            <color indexed="81"/>
            <rFont val="Tahoma"/>
            <family val="2"/>
          </rPr>
          <t xml:space="preserve"> </t>
        </r>
        <r>
          <rPr>
            <b/>
            <sz val="9"/>
            <color indexed="81"/>
            <rFont val="돋움"/>
            <family val="3"/>
            <charset val="129"/>
          </rPr>
          <t>급여인</t>
        </r>
        <r>
          <rPr>
            <b/>
            <sz val="9"/>
            <color indexed="81"/>
            <rFont val="Tahoma"/>
            <family val="2"/>
          </rPr>
          <t xml:space="preserve"> </t>
        </r>
        <r>
          <rPr>
            <b/>
            <sz val="9"/>
            <color indexed="81"/>
            <rFont val="돋움"/>
            <family val="3"/>
            <charset val="129"/>
          </rPr>
          <t>점을</t>
        </r>
        <r>
          <rPr>
            <b/>
            <sz val="9"/>
            <color indexed="81"/>
            <rFont val="Tahoma"/>
            <family val="2"/>
          </rPr>
          <t xml:space="preserve"> </t>
        </r>
        <r>
          <rPr>
            <b/>
            <sz val="9"/>
            <color indexed="81"/>
            <rFont val="돋움"/>
            <family val="3"/>
            <charset val="129"/>
          </rPr>
          <t>고려
종전
□</t>
        </r>
        <r>
          <rPr>
            <b/>
            <sz val="9"/>
            <color indexed="81"/>
            <rFont val="Tahoma"/>
            <family val="2"/>
          </rPr>
          <t xml:space="preserve"> </t>
        </r>
        <r>
          <rPr>
            <b/>
            <sz val="9"/>
            <color indexed="81"/>
            <rFont val="돋움"/>
            <family val="3"/>
            <charset val="129"/>
          </rPr>
          <t>실비변상적</t>
        </r>
        <r>
          <rPr>
            <b/>
            <sz val="9"/>
            <color indexed="81"/>
            <rFont val="Tahoma"/>
            <family val="2"/>
          </rPr>
          <t xml:space="preserve"> </t>
        </r>
        <r>
          <rPr>
            <b/>
            <sz val="9"/>
            <color indexed="81"/>
            <rFont val="돋움"/>
            <family val="3"/>
            <charset val="129"/>
          </rPr>
          <t>급여</t>
        </r>
        <r>
          <rPr>
            <b/>
            <sz val="9"/>
            <color indexed="81"/>
            <rFont val="Tahoma"/>
            <family val="2"/>
          </rPr>
          <t xml:space="preserve"> </t>
        </r>
        <r>
          <rPr>
            <b/>
            <sz val="9"/>
            <color indexed="81"/>
            <rFont val="돋움"/>
            <family val="3"/>
            <charset val="129"/>
          </rPr>
          <t xml:space="preserve">비과세
</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승선수당</t>
        </r>
        <r>
          <rPr>
            <b/>
            <sz val="9"/>
            <color indexed="81"/>
            <rFont val="Tahoma"/>
            <family val="2"/>
          </rPr>
          <t>(</t>
        </r>
        <r>
          <rPr>
            <b/>
            <sz val="9"/>
            <color indexed="81"/>
            <rFont val="돋움"/>
            <family val="3"/>
            <charset val="129"/>
          </rPr>
          <t>월</t>
        </r>
        <r>
          <rPr>
            <b/>
            <sz val="9"/>
            <color indexed="81"/>
            <rFont val="Tahoma"/>
            <family val="2"/>
          </rPr>
          <t xml:space="preserve"> 20</t>
        </r>
        <r>
          <rPr>
            <b/>
            <sz val="9"/>
            <color indexed="81"/>
            <rFont val="돋움"/>
            <family val="3"/>
            <charset val="129"/>
          </rPr>
          <t>만원</t>
        </r>
        <r>
          <rPr>
            <b/>
            <sz val="9"/>
            <color indexed="81"/>
            <rFont val="Tahoma"/>
            <family val="2"/>
          </rPr>
          <t xml:space="preserve"> </t>
        </r>
        <r>
          <rPr>
            <b/>
            <sz val="9"/>
            <color indexed="81"/>
            <rFont val="돋움"/>
            <family val="3"/>
            <charset val="129"/>
          </rPr>
          <t>이내</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벽지수당</t>
        </r>
        <r>
          <rPr>
            <b/>
            <sz val="9"/>
            <color indexed="81"/>
            <rFont val="Tahoma"/>
            <family val="2"/>
          </rPr>
          <t>(</t>
        </r>
        <r>
          <rPr>
            <b/>
            <sz val="9"/>
            <color indexed="81"/>
            <rFont val="돋움"/>
            <family val="3"/>
            <charset val="129"/>
          </rPr>
          <t>월</t>
        </r>
        <r>
          <rPr>
            <b/>
            <sz val="9"/>
            <color indexed="81"/>
            <rFont val="Tahoma"/>
            <family val="2"/>
          </rPr>
          <t xml:space="preserve"> 20</t>
        </r>
        <r>
          <rPr>
            <b/>
            <sz val="9"/>
            <color indexed="81"/>
            <rFont val="돋움"/>
            <family val="3"/>
            <charset val="129"/>
          </rPr>
          <t>만원</t>
        </r>
        <r>
          <rPr>
            <b/>
            <sz val="9"/>
            <color indexed="81"/>
            <rFont val="Tahoma"/>
            <family val="2"/>
          </rPr>
          <t xml:space="preserve"> </t>
        </r>
        <r>
          <rPr>
            <b/>
            <sz val="9"/>
            <color indexed="81"/>
            <rFont val="돋움"/>
            <family val="3"/>
            <charset val="129"/>
          </rPr>
          <t>이내</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취재수당</t>
        </r>
        <r>
          <rPr>
            <b/>
            <sz val="9"/>
            <color indexed="81"/>
            <rFont val="Tahoma"/>
            <family val="2"/>
          </rPr>
          <t>(</t>
        </r>
        <r>
          <rPr>
            <b/>
            <sz val="9"/>
            <color indexed="81"/>
            <rFont val="돋움"/>
            <family val="3"/>
            <charset val="129"/>
          </rPr>
          <t>월</t>
        </r>
        <r>
          <rPr>
            <b/>
            <sz val="9"/>
            <color indexed="81"/>
            <rFont val="Tahoma"/>
            <family val="2"/>
          </rPr>
          <t xml:space="preserve"> 20</t>
        </r>
        <r>
          <rPr>
            <b/>
            <sz val="9"/>
            <color indexed="81"/>
            <rFont val="돋움"/>
            <family val="3"/>
            <charset val="129"/>
          </rPr>
          <t>만원</t>
        </r>
        <r>
          <rPr>
            <b/>
            <sz val="9"/>
            <color indexed="81"/>
            <rFont val="Tahoma"/>
            <family val="2"/>
          </rPr>
          <t xml:space="preserve"> </t>
        </r>
        <r>
          <rPr>
            <b/>
            <sz val="9"/>
            <color indexed="81"/>
            <rFont val="돋움"/>
            <family val="3"/>
            <charset val="129"/>
          </rPr>
          <t>이내</t>
        </r>
        <r>
          <rPr>
            <b/>
            <sz val="9"/>
            <color indexed="81"/>
            <rFont val="Tahoma"/>
            <family val="2"/>
          </rPr>
          <t xml:space="preserve">) </t>
        </r>
        <r>
          <rPr>
            <b/>
            <sz val="9"/>
            <color indexed="81"/>
            <rFont val="돋움"/>
            <family val="3"/>
            <charset val="129"/>
          </rPr>
          <t xml:space="preserve">등
</t>
        </r>
        <r>
          <rPr>
            <b/>
            <sz val="9"/>
            <color indexed="81"/>
            <rFont val="Tahoma"/>
            <family val="2"/>
          </rPr>
          <t xml:space="preserve">  </t>
        </r>
        <r>
          <rPr>
            <b/>
            <sz val="9"/>
            <color indexed="81"/>
            <rFont val="돋움"/>
            <family val="3"/>
            <charset val="129"/>
          </rPr>
          <t>○</t>
        </r>
        <r>
          <rPr>
            <b/>
            <sz val="9"/>
            <color indexed="81"/>
            <rFont val="Tahoma"/>
            <family val="2"/>
          </rPr>
          <t xml:space="preserve">  &lt;</t>
        </r>
        <r>
          <rPr>
            <b/>
            <sz val="9"/>
            <color indexed="81"/>
            <rFont val="돋움"/>
            <family val="3"/>
            <charset val="129"/>
          </rPr>
          <t>추가</t>
        </r>
        <r>
          <rPr>
            <b/>
            <sz val="9"/>
            <color indexed="81"/>
            <rFont val="Tahoma"/>
            <family val="2"/>
          </rPr>
          <t xml:space="preserve">&gt;
  </t>
        </r>
        <r>
          <rPr>
            <b/>
            <sz val="9"/>
            <color indexed="81"/>
            <rFont val="돋움"/>
            <family val="3"/>
            <charset val="129"/>
          </rPr>
          <t>○</t>
        </r>
        <r>
          <rPr>
            <b/>
            <sz val="9"/>
            <color indexed="81"/>
            <rFont val="Tahoma"/>
            <family val="2"/>
          </rPr>
          <t xml:space="preserve"> </t>
        </r>
        <r>
          <rPr>
            <b/>
            <sz val="9"/>
            <color indexed="81"/>
            <rFont val="돋움"/>
            <family val="3"/>
            <charset val="129"/>
          </rPr>
          <t>법령</t>
        </r>
        <r>
          <rPr>
            <b/>
            <sz val="9"/>
            <color indexed="81"/>
            <rFont val="Tahoma"/>
            <family val="2"/>
          </rPr>
          <t xml:space="preserve"> </t>
        </r>
        <r>
          <rPr>
            <b/>
            <sz val="9"/>
            <color indexed="81"/>
            <rFont val="돋움"/>
            <family val="3"/>
            <charset val="129"/>
          </rPr>
          <t>등에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의무</t>
        </r>
        <r>
          <rPr>
            <b/>
            <sz val="9"/>
            <color indexed="81"/>
            <rFont val="Tahoma"/>
            <family val="2"/>
          </rPr>
          <t xml:space="preserve"> </t>
        </r>
        <r>
          <rPr>
            <b/>
            <sz val="9"/>
            <color indexed="81"/>
            <rFont val="돋움"/>
            <family val="3"/>
            <charset val="129"/>
          </rPr>
          <t>지방이전기관</t>
        </r>
        <r>
          <rPr>
            <b/>
            <sz val="9"/>
            <color indexed="81"/>
            <rFont val="Tahoma"/>
            <family val="2"/>
          </rPr>
          <t xml:space="preserve"> </t>
        </r>
        <r>
          <rPr>
            <b/>
            <sz val="9"/>
            <color indexed="81"/>
            <rFont val="돋움"/>
            <family val="3"/>
            <charset val="129"/>
          </rPr>
          <t>종사자에게</t>
        </r>
        <r>
          <rPr>
            <b/>
            <sz val="9"/>
            <color indexed="81"/>
            <rFont val="Tahoma"/>
            <family val="2"/>
          </rPr>
          <t xml:space="preserve"> </t>
        </r>
        <r>
          <rPr>
            <b/>
            <sz val="9"/>
            <color indexed="81"/>
            <rFont val="돋움"/>
            <family val="3"/>
            <charset val="129"/>
          </rPr>
          <t>한시적으로</t>
        </r>
        <r>
          <rPr>
            <b/>
            <sz val="9"/>
            <color indexed="81"/>
            <rFont val="Tahoma"/>
            <family val="2"/>
          </rPr>
          <t xml:space="preserve"> </t>
        </r>
        <r>
          <rPr>
            <b/>
            <sz val="9"/>
            <color indexed="81"/>
            <rFont val="돋움"/>
            <family val="3"/>
            <charset val="129"/>
          </rPr>
          <t>지급되는</t>
        </r>
        <r>
          <rPr>
            <b/>
            <sz val="9"/>
            <color indexed="81"/>
            <rFont val="Tahoma"/>
            <family val="2"/>
          </rPr>
          <t xml:space="preserve"> </t>
        </r>
        <r>
          <rPr>
            <b/>
            <sz val="9"/>
            <color indexed="81"/>
            <rFont val="돋움"/>
            <family val="3"/>
            <charset val="129"/>
          </rPr>
          <t>월</t>
        </r>
        <r>
          <rPr>
            <b/>
            <sz val="9"/>
            <color indexed="81"/>
            <rFont val="Tahoma"/>
            <family val="2"/>
          </rPr>
          <t xml:space="preserve"> 20</t>
        </r>
        <r>
          <rPr>
            <b/>
            <sz val="9"/>
            <color indexed="81"/>
            <rFont val="돋움"/>
            <family val="3"/>
            <charset val="129"/>
          </rPr>
          <t>만원</t>
        </r>
        <r>
          <rPr>
            <b/>
            <sz val="9"/>
            <color indexed="81"/>
            <rFont val="Tahoma"/>
            <family val="2"/>
          </rPr>
          <t xml:space="preserve"> </t>
        </r>
        <r>
          <rPr>
            <b/>
            <sz val="9"/>
            <color indexed="81"/>
            <rFont val="돋움"/>
            <family val="3"/>
            <charset val="129"/>
          </rPr>
          <t>이내의</t>
        </r>
        <r>
          <rPr>
            <b/>
            <sz val="9"/>
            <color indexed="81"/>
            <rFont val="Tahoma"/>
            <family val="2"/>
          </rPr>
          <t xml:space="preserve"> </t>
        </r>
        <r>
          <rPr>
            <b/>
            <sz val="9"/>
            <color indexed="81"/>
            <rFont val="돋움"/>
            <family val="3"/>
            <charset val="129"/>
          </rPr>
          <t xml:space="preserve">이주수당
</t>
        </r>
        <r>
          <rPr>
            <b/>
            <sz val="9"/>
            <color indexed="81"/>
            <rFont val="Tahoma"/>
            <family val="2"/>
          </rPr>
          <t>&lt;</t>
        </r>
        <r>
          <rPr>
            <b/>
            <sz val="9"/>
            <color indexed="81"/>
            <rFont val="돋움"/>
            <family val="3"/>
            <charset val="129"/>
          </rPr>
          <t>적용시기</t>
        </r>
        <r>
          <rPr>
            <b/>
            <sz val="9"/>
            <color indexed="81"/>
            <rFont val="Tahoma"/>
            <family val="2"/>
          </rPr>
          <t xml:space="preserve">&gt; '2013.1.1. </t>
        </r>
        <r>
          <rPr>
            <b/>
            <sz val="9"/>
            <color indexed="81"/>
            <rFont val="돋움"/>
            <family val="3"/>
            <charset val="129"/>
          </rPr>
          <t>이후</t>
        </r>
        <r>
          <rPr>
            <b/>
            <sz val="9"/>
            <color indexed="81"/>
            <rFont val="Tahoma"/>
            <family val="2"/>
          </rPr>
          <t xml:space="preserve"> </t>
        </r>
        <r>
          <rPr>
            <b/>
            <sz val="9"/>
            <color indexed="81"/>
            <rFont val="돋움"/>
            <family val="3"/>
            <charset val="129"/>
          </rPr>
          <t>발생하는</t>
        </r>
        <r>
          <rPr>
            <b/>
            <sz val="9"/>
            <color indexed="81"/>
            <rFont val="Tahoma"/>
            <family val="2"/>
          </rPr>
          <t xml:space="preserve"> </t>
        </r>
        <r>
          <rPr>
            <b/>
            <sz val="9"/>
            <color indexed="81"/>
            <rFont val="돋움"/>
            <family val="3"/>
            <charset val="129"/>
          </rPr>
          <t>소득분부터</t>
        </r>
        <r>
          <rPr>
            <b/>
            <sz val="9"/>
            <color indexed="81"/>
            <rFont val="Tahoma"/>
            <family val="2"/>
          </rPr>
          <t xml:space="preserve"> </t>
        </r>
        <r>
          <rPr>
            <b/>
            <sz val="9"/>
            <color indexed="81"/>
            <rFont val="돋움"/>
            <family val="3"/>
            <charset val="129"/>
          </rPr>
          <t>적용
이주수당
수도권</t>
        </r>
        <r>
          <rPr>
            <b/>
            <sz val="9"/>
            <color indexed="81"/>
            <rFont val="Tahoma"/>
            <family val="2"/>
          </rPr>
          <t xml:space="preserve"> </t>
        </r>
        <r>
          <rPr>
            <b/>
            <sz val="9"/>
            <color indexed="81"/>
            <rFont val="돋움"/>
            <family val="3"/>
            <charset val="129"/>
          </rPr>
          <t>외의</t>
        </r>
        <r>
          <rPr>
            <b/>
            <sz val="9"/>
            <color indexed="81"/>
            <rFont val="Tahoma"/>
            <family val="2"/>
          </rPr>
          <t xml:space="preserve"> </t>
        </r>
        <r>
          <rPr>
            <b/>
            <sz val="9"/>
            <color indexed="81"/>
            <rFont val="돋움"/>
            <family val="3"/>
            <charset val="129"/>
          </rPr>
          <t>지역으로</t>
        </r>
        <r>
          <rPr>
            <b/>
            <sz val="9"/>
            <color indexed="81"/>
            <rFont val="Tahoma"/>
            <family val="2"/>
          </rPr>
          <t xml:space="preserve"> </t>
        </r>
        <r>
          <rPr>
            <b/>
            <sz val="9"/>
            <color indexed="81"/>
            <rFont val="돋움"/>
            <family val="3"/>
            <charset val="129"/>
          </rPr>
          <t>국가균형발전특별법에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이전하는</t>
        </r>
        <r>
          <rPr>
            <b/>
            <sz val="9"/>
            <color indexed="81"/>
            <rFont val="Tahoma"/>
            <family val="2"/>
          </rPr>
          <t xml:space="preserve"> </t>
        </r>
        <r>
          <rPr>
            <b/>
            <sz val="9"/>
            <color indexed="81"/>
            <rFont val="돋움"/>
            <family val="3"/>
            <charset val="129"/>
          </rPr>
          <t>공무원이나</t>
        </r>
        <r>
          <rPr>
            <b/>
            <sz val="9"/>
            <color indexed="81"/>
            <rFont val="Tahoma"/>
            <family val="2"/>
          </rPr>
          <t xml:space="preserve"> </t>
        </r>
        <r>
          <rPr>
            <b/>
            <sz val="9"/>
            <color indexed="81"/>
            <rFont val="돋움"/>
            <family val="3"/>
            <charset val="129"/>
          </rPr>
          <t>공공기관의</t>
        </r>
        <r>
          <rPr>
            <b/>
            <sz val="9"/>
            <color indexed="81"/>
            <rFont val="Tahoma"/>
            <family val="2"/>
          </rPr>
          <t xml:space="preserve"> </t>
        </r>
        <r>
          <rPr>
            <b/>
            <sz val="9"/>
            <color indexed="81"/>
            <rFont val="돋움"/>
            <family val="3"/>
            <charset val="129"/>
          </rPr>
          <t>직원에게</t>
        </r>
        <r>
          <rPr>
            <b/>
            <sz val="9"/>
            <color indexed="81"/>
            <rFont val="Tahoma"/>
            <family val="2"/>
          </rPr>
          <t xml:space="preserve"> </t>
        </r>
        <r>
          <rPr>
            <b/>
            <sz val="9"/>
            <color indexed="81"/>
            <rFont val="돋움"/>
            <family val="3"/>
            <charset val="129"/>
          </rPr>
          <t>지급하는</t>
        </r>
        <r>
          <rPr>
            <b/>
            <sz val="9"/>
            <color indexed="81"/>
            <rFont val="Tahoma"/>
            <family val="2"/>
          </rPr>
          <t xml:space="preserve"> </t>
        </r>
        <r>
          <rPr>
            <b/>
            <sz val="9"/>
            <color indexed="81"/>
            <rFont val="돋움"/>
            <family val="3"/>
            <charset val="129"/>
          </rPr>
          <t>월</t>
        </r>
        <r>
          <rPr>
            <b/>
            <sz val="9"/>
            <color indexed="81"/>
            <rFont val="Tahoma"/>
            <family val="2"/>
          </rPr>
          <t xml:space="preserve"> 20</t>
        </r>
        <r>
          <rPr>
            <b/>
            <sz val="9"/>
            <color indexed="81"/>
            <rFont val="돋움"/>
            <family val="3"/>
            <charset val="129"/>
          </rPr>
          <t>만원</t>
        </r>
        <r>
          <rPr>
            <b/>
            <sz val="9"/>
            <color indexed="81"/>
            <rFont val="Tahoma"/>
            <family val="2"/>
          </rPr>
          <t xml:space="preserve"> </t>
        </r>
        <r>
          <rPr>
            <b/>
            <sz val="9"/>
            <color indexed="81"/>
            <rFont val="돋움"/>
            <family val="3"/>
            <charset val="129"/>
          </rPr>
          <t>이내의</t>
        </r>
        <r>
          <rPr>
            <b/>
            <sz val="9"/>
            <color indexed="81"/>
            <rFont val="Tahoma"/>
            <family val="2"/>
          </rPr>
          <t xml:space="preserve"> </t>
        </r>
        <r>
          <rPr>
            <b/>
            <sz val="9"/>
            <color indexed="81"/>
            <rFont val="돋움"/>
            <family val="3"/>
            <charset val="129"/>
          </rPr>
          <t>이주수당</t>
        </r>
      </text>
    </comment>
    <comment ref="I64" authorId="1" shapeId="0" xr:uid="{661590CE-28E3-4B80-A3B9-0B3D2257E679}">
      <text>
        <r>
          <rPr>
            <b/>
            <sz val="9"/>
            <color indexed="81"/>
            <rFont val="돋움"/>
            <family val="3"/>
            <charset val="129"/>
          </rPr>
          <t>소령</t>
        </r>
        <r>
          <rPr>
            <b/>
            <sz val="9"/>
            <color indexed="81"/>
            <rFont val="Tahoma"/>
            <family val="2"/>
          </rPr>
          <t xml:space="preserve"> </t>
        </r>
        <r>
          <rPr>
            <b/>
            <sz val="9"/>
            <color indexed="81"/>
            <rFont val="돋움"/>
            <family val="3"/>
            <charset val="129"/>
          </rPr>
          <t>§</t>
        </r>
        <r>
          <rPr>
            <b/>
            <sz val="9"/>
            <color indexed="81"/>
            <rFont val="Tahoma"/>
            <family val="2"/>
          </rPr>
          <t xml:space="preserve"> 12 17 (</t>
        </r>
        <r>
          <rPr>
            <b/>
            <sz val="9"/>
            <color indexed="81"/>
            <rFont val="돋움"/>
            <family val="3"/>
            <charset val="129"/>
          </rPr>
          <t>정부</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공공기관</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지방이전기관</t>
        </r>
        <r>
          <rPr>
            <b/>
            <sz val="9"/>
            <color indexed="81"/>
            <rFont val="Tahoma"/>
            <family val="2"/>
          </rPr>
          <t xml:space="preserve"> </t>
        </r>
        <r>
          <rPr>
            <b/>
            <sz val="9"/>
            <color indexed="81"/>
            <rFont val="돋움"/>
            <family val="3"/>
            <charset val="129"/>
          </rPr>
          <t>종사자</t>
        </r>
        <r>
          <rPr>
            <b/>
            <sz val="9"/>
            <color indexed="81"/>
            <rFont val="Tahoma"/>
            <family val="2"/>
          </rPr>
          <t xml:space="preserve"> </t>
        </r>
        <r>
          <rPr>
            <b/>
            <sz val="9"/>
            <color indexed="81"/>
            <rFont val="돋움"/>
            <family val="3"/>
            <charset val="129"/>
          </rPr>
          <t>이주수당</t>
        </r>
        <r>
          <rPr>
            <b/>
            <sz val="9"/>
            <color indexed="81"/>
            <rFont val="Tahoma"/>
            <family val="2"/>
          </rPr>
          <t>)</t>
        </r>
      </text>
    </comment>
    <comment ref="C65" authorId="1" shapeId="0" xr:uid="{55F1B609-F533-4248-9E13-ADEED9A93605}">
      <text>
        <r>
          <rPr>
            <b/>
            <sz val="9"/>
            <color indexed="81"/>
            <rFont val="돋움"/>
            <family val="3"/>
            <charset val="129"/>
          </rPr>
          <t>소법</t>
        </r>
        <r>
          <rPr>
            <b/>
            <sz val="9"/>
            <color indexed="81"/>
            <rFont val="Tahoma"/>
            <family val="2"/>
          </rPr>
          <t xml:space="preserve"> </t>
        </r>
        <r>
          <rPr>
            <b/>
            <sz val="9"/>
            <color indexed="81"/>
            <rFont val="돋움"/>
            <family val="3"/>
            <charset val="129"/>
          </rPr>
          <t>§</t>
        </r>
        <r>
          <rPr>
            <b/>
            <sz val="9"/>
            <color indexed="81"/>
            <rFont val="Tahoma"/>
            <family val="2"/>
          </rPr>
          <t xml:space="preserve"> 12 3 </t>
        </r>
        <r>
          <rPr>
            <b/>
            <sz val="9"/>
            <color indexed="81"/>
            <rFont val="돋움"/>
            <family val="3"/>
            <charset val="129"/>
          </rPr>
          <t>자</t>
        </r>
        <r>
          <rPr>
            <b/>
            <sz val="9"/>
            <color indexed="81"/>
            <rFont val="Tahoma"/>
            <family val="2"/>
          </rPr>
          <t xml:space="preserve"> </t>
        </r>
        <r>
          <rPr>
            <b/>
            <sz val="9"/>
            <color indexed="81"/>
            <rFont val="돋움"/>
            <family val="3"/>
            <charset val="129"/>
          </rPr>
          <t>소령</t>
        </r>
        <r>
          <rPr>
            <b/>
            <sz val="9"/>
            <color indexed="81"/>
            <rFont val="Tahoma"/>
            <family val="2"/>
          </rPr>
          <t xml:space="preserve"> </t>
        </r>
        <r>
          <rPr>
            <b/>
            <sz val="9"/>
            <color indexed="81"/>
            <rFont val="돋움"/>
            <family val="3"/>
            <charset val="129"/>
          </rPr>
          <t>§</t>
        </r>
        <r>
          <rPr>
            <b/>
            <sz val="9"/>
            <color indexed="81"/>
            <rFont val="Tahoma"/>
            <family val="2"/>
          </rPr>
          <t xml:space="preserve"> 12 13 </t>
        </r>
        <r>
          <rPr>
            <b/>
            <sz val="9"/>
            <color indexed="81"/>
            <rFont val="돋움"/>
            <family val="3"/>
            <charset val="129"/>
          </rPr>
          <t>다</t>
        </r>
        <r>
          <rPr>
            <b/>
            <sz val="9"/>
            <color indexed="81"/>
            <rFont val="Tahoma"/>
            <family val="2"/>
          </rPr>
          <t>(</t>
        </r>
        <r>
          <rPr>
            <b/>
            <sz val="9"/>
            <color indexed="81"/>
            <rFont val="돋움"/>
            <family val="3"/>
            <charset val="129"/>
          </rPr>
          <t>전공의</t>
        </r>
        <r>
          <rPr>
            <b/>
            <sz val="9"/>
            <color indexed="81"/>
            <rFont val="Tahoma"/>
            <family val="2"/>
          </rPr>
          <t xml:space="preserve"> </t>
        </r>
        <r>
          <rPr>
            <b/>
            <sz val="9"/>
            <color indexed="81"/>
            <rFont val="돋움"/>
            <family val="3"/>
            <charset val="129"/>
          </rPr>
          <t>수련보조수당</t>
        </r>
        <r>
          <rPr>
            <b/>
            <sz val="9"/>
            <color indexed="81"/>
            <rFont val="Tahoma"/>
            <family val="2"/>
          </rPr>
          <t xml:space="preserve">)
</t>
        </r>
        <r>
          <rPr>
            <b/>
            <sz val="9"/>
            <color indexed="81"/>
            <rFont val="돋움"/>
            <family val="3"/>
            <charset val="129"/>
          </rPr>
          <t>국가</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지방자치단체가</t>
        </r>
        <r>
          <rPr>
            <b/>
            <sz val="9"/>
            <color indexed="81"/>
            <rFont val="Tahoma"/>
            <family val="2"/>
          </rPr>
          <t xml:space="preserve"> </t>
        </r>
        <r>
          <rPr>
            <b/>
            <sz val="9"/>
            <color indexed="81"/>
            <rFont val="돋움"/>
            <family val="3"/>
            <charset val="129"/>
          </rPr>
          <t>지급하는</t>
        </r>
        <r>
          <rPr>
            <b/>
            <sz val="9"/>
            <color indexed="81"/>
            <rFont val="Tahoma"/>
            <family val="2"/>
          </rPr>
          <t xml:space="preserve"> </t>
        </r>
        <r>
          <rPr>
            <b/>
            <sz val="9"/>
            <color indexed="81"/>
            <rFont val="돋움"/>
            <family val="3"/>
            <charset val="129"/>
          </rPr>
          <t>다음의</t>
        </r>
        <r>
          <rPr>
            <b/>
            <sz val="9"/>
            <color indexed="81"/>
            <rFont val="Tahoma"/>
            <family val="2"/>
          </rPr>
          <t xml:space="preserve"> </t>
        </r>
        <r>
          <rPr>
            <b/>
            <sz val="9"/>
            <color indexed="81"/>
            <rFont val="돋움"/>
            <family val="3"/>
            <charset val="129"/>
          </rPr>
          <t xml:space="preserve">금액
</t>
        </r>
        <r>
          <rPr>
            <b/>
            <sz val="9"/>
            <color indexed="81"/>
            <rFont val="Tahoma"/>
            <family val="2"/>
          </rPr>
          <t xml:space="preserve"> - </t>
        </r>
        <r>
          <rPr>
            <b/>
            <sz val="9"/>
            <color indexed="81"/>
            <rFont val="돋움"/>
            <family val="3"/>
            <charset val="129"/>
          </rPr>
          <t>보육교사의</t>
        </r>
        <r>
          <rPr>
            <b/>
            <sz val="9"/>
            <color indexed="81"/>
            <rFont val="Tahoma"/>
            <family val="2"/>
          </rPr>
          <t xml:space="preserve"> </t>
        </r>
        <r>
          <rPr>
            <b/>
            <sz val="9"/>
            <color indexed="81"/>
            <rFont val="돋움"/>
            <family val="3"/>
            <charset val="129"/>
          </rPr>
          <t>처우개선을</t>
        </r>
        <r>
          <rPr>
            <b/>
            <sz val="9"/>
            <color indexed="81"/>
            <rFont val="Tahoma"/>
            <family val="2"/>
          </rPr>
          <t xml:space="preserve"> </t>
        </r>
        <r>
          <rPr>
            <b/>
            <sz val="9"/>
            <color indexed="81"/>
            <rFont val="돋움"/>
            <family val="3"/>
            <charset val="129"/>
          </rPr>
          <t>위하여</t>
        </r>
        <r>
          <rPr>
            <b/>
            <sz val="9"/>
            <color indexed="81"/>
            <rFont val="Tahoma"/>
            <family val="2"/>
          </rPr>
          <t xml:space="preserve"> </t>
        </r>
        <r>
          <rPr>
            <b/>
            <sz val="9"/>
            <color indexed="81"/>
            <rFont val="돋움"/>
            <family val="3"/>
            <charset val="129"/>
          </rPr>
          <t>지급하는</t>
        </r>
        <r>
          <rPr>
            <b/>
            <sz val="9"/>
            <color indexed="81"/>
            <rFont val="Tahoma"/>
            <family val="2"/>
          </rPr>
          <t xml:space="preserve"> </t>
        </r>
        <r>
          <rPr>
            <b/>
            <sz val="9"/>
            <color indexed="81"/>
            <rFont val="돋움"/>
            <family val="3"/>
            <charset val="129"/>
          </rPr>
          <t>근무환경개선비</t>
        </r>
        <r>
          <rPr>
            <b/>
            <sz val="9"/>
            <color indexed="81"/>
            <rFont val="Tahoma"/>
            <family val="2"/>
          </rPr>
          <t xml:space="preserve"> 
 - </t>
        </r>
        <r>
          <rPr>
            <b/>
            <sz val="9"/>
            <color indexed="81"/>
            <rFont val="돋움"/>
            <family val="3"/>
            <charset val="129"/>
          </rPr>
          <t>사립유치원</t>
        </r>
        <r>
          <rPr>
            <b/>
            <sz val="9"/>
            <color indexed="81"/>
            <rFont val="Tahoma"/>
            <family val="2"/>
          </rPr>
          <t xml:space="preserve"> </t>
        </r>
        <r>
          <rPr>
            <b/>
            <sz val="9"/>
            <color indexed="81"/>
            <rFont val="돋움"/>
            <family val="3"/>
            <charset val="129"/>
          </rPr>
          <t>교사의</t>
        </r>
        <r>
          <rPr>
            <b/>
            <sz val="9"/>
            <color indexed="81"/>
            <rFont val="Tahoma"/>
            <family val="2"/>
          </rPr>
          <t xml:space="preserve"> </t>
        </r>
        <r>
          <rPr>
            <b/>
            <sz val="9"/>
            <color indexed="81"/>
            <rFont val="돋움"/>
            <family val="3"/>
            <charset val="129"/>
          </rPr>
          <t xml:space="preserve">인건비
</t>
        </r>
        <r>
          <rPr>
            <b/>
            <sz val="9"/>
            <color indexed="81"/>
            <rFont val="Tahoma"/>
            <family val="2"/>
          </rPr>
          <t xml:space="preserve"> - </t>
        </r>
        <r>
          <rPr>
            <b/>
            <sz val="9"/>
            <color indexed="81"/>
            <rFont val="돋움"/>
            <family val="3"/>
            <charset val="129"/>
          </rPr>
          <t>전공의에게</t>
        </r>
        <r>
          <rPr>
            <b/>
            <sz val="9"/>
            <color indexed="81"/>
            <rFont val="Tahoma"/>
            <family val="2"/>
          </rPr>
          <t xml:space="preserve"> </t>
        </r>
        <r>
          <rPr>
            <b/>
            <sz val="9"/>
            <color indexed="81"/>
            <rFont val="돋움"/>
            <family val="3"/>
            <charset val="129"/>
          </rPr>
          <t>지급하는</t>
        </r>
        <r>
          <rPr>
            <b/>
            <sz val="9"/>
            <color indexed="81"/>
            <rFont val="Tahoma"/>
            <family val="2"/>
          </rPr>
          <t xml:space="preserve"> </t>
        </r>
        <r>
          <rPr>
            <b/>
            <sz val="9"/>
            <color indexed="81"/>
            <rFont val="돋움"/>
            <family val="3"/>
            <charset val="129"/>
          </rPr>
          <t>수련보조수당</t>
        </r>
      </text>
    </comment>
    <comment ref="I65" authorId="0" shapeId="0" xr:uid="{4048E1B0-2544-4BE9-BFB0-5CA13984E969}">
      <text>
        <r>
          <rPr>
            <b/>
            <sz val="9"/>
            <color indexed="81"/>
            <rFont val="돋움"/>
            <family val="3"/>
            <charset val="129"/>
          </rPr>
          <t>월</t>
        </r>
        <r>
          <rPr>
            <b/>
            <sz val="9"/>
            <color indexed="81"/>
            <rFont val="Tahoma"/>
            <family val="2"/>
          </rPr>
          <t xml:space="preserve"> 50</t>
        </r>
        <r>
          <rPr>
            <b/>
            <sz val="9"/>
            <color indexed="81"/>
            <rFont val="돋움"/>
            <family val="3"/>
            <charset val="129"/>
          </rPr>
          <t>만원</t>
        </r>
        <r>
          <rPr>
            <b/>
            <sz val="9"/>
            <color indexed="81"/>
            <rFont val="Tahoma"/>
            <family val="2"/>
          </rPr>
          <t xml:space="preserve"> </t>
        </r>
        <r>
          <rPr>
            <b/>
            <sz val="9"/>
            <color indexed="81"/>
            <rFont val="돋움"/>
            <family val="3"/>
            <charset val="129"/>
          </rPr>
          <t>제출</t>
        </r>
      </text>
    </comment>
    <comment ref="F74" authorId="1" shapeId="0" xr:uid="{4F1C2772-B2D7-4BA1-B92A-5AA35D894C01}">
      <text>
        <r>
          <rPr>
            <b/>
            <sz val="9"/>
            <color indexed="81"/>
            <rFont val="돋움"/>
            <family val="3"/>
            <charset val="129"/>
          </rPr>
          <t>77. 납부특례세액은 「조세특례제한법」 제16조의2제1항에 따라 주식매수선택권을 행사함으로써 얻은 이익에 대하여 벤처기업의 임원 또는 종업원이 원천징수의무자에게 납부특례의 적용을 신청한 경우에 해당 과세기간의 결정세액에서 해당 과세기간의 근로소득금액 중 주식매수선택권을 행사하므로써 얻는 이익에 따른 소득금액을 제외하여 산출한 결정세액을 뺀 금액을 적습니다.</t>
        </r>
      </text>
    </comment>
    <comment ref="BE74" authorId="2" shapeId="0" xr:uid="{54FBE601-2B7D-4076-ACCD-70C2E32678D2}">
      <text>
        <r>
          <rPr>
            <b/>
            <sz val="9"/>
            <color indexed="81"/>
            <rFont val="돋움"/>
            <family val="3"/>
            <charset val="129"/>
          </rPr>
          <t>중도퇴사자환급액</t>
        </r>
      </text>
    </comment>
    <comment ref="B75" authorId="0" shapeId="0" xr:uid="{247E050A-6605-430F-8D69-427008BDA2DD}">
      <text>
        <r>
          <rPr>
            <b/>
            <sz val="9"/>
            <color indexed="81"/>
            <rFont val="돋움"/>
            <family val="3"/>
            <charset val="129"/>
          </rPr>
          <t>이</t>
        </r>
        <r>
          <rPr>
            <b/>
            <sz val="9"/>
            <color indexed="81"/>
            <rFont val="Tahoma"/>
            <family val="2"/>
          </rPr>
          <t xml:space="preserve"> </t>
        </r>
        <r>
          <rPr>
            <b/>
            <sz val="9"/>
            <color indexed="81"/>
            <rFont val="돋움"/>
            <family val="3"/>
            <charset val="129"/>
          </rPr>
          <t>서식에</t>
        </r>
        <r>
          <rPr>
            <b/>
            <sz val="9"/>
            <color indexed="81"/>
            <rFont val="Tahoma"/>
            <family val="2"/>
          </rPr>
          <t xml:space="preserve"> </t>
        </r>
        <r>
          <rPr>
            <b/>
            <sz val="9"/>
            <color indexed="81"/>
            <rFont val="돋움"/>
            <family val="3"/>
            <charset val="129"/>
          </rPr>
          <t>적는</t>
        </r>
        <r>
          <rPr>
            <b/>
            <sz val="9"/>
            <color indexed="81"/>
            <rFont val="Tahoma"/>
            <family val="2"/>
          </rPr>
          <t xml:space="preserve"> </t>
        </r>
        <r>
          <rPr>
            <b/>
            <sz val="9"/>
            <color indexed="81"/>
            <rFont val="돋움"/>
            <family val="3"/>
            <charset val="129"/>
          </rPr>
          <t>금액</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소수점</t>
        </r>
        <r>
          <rPr>
            <b/>
            <sz val="9"/>
            <color indexed="81"/>
            <rFont val="Tahoma"/>
            <family val="2"/>
          </rPr>
          <t xml:space="preserve"> </t>
        </r>
        <r>
          <rPr>
            <b/>
            <sz val="9"/>
            <color indexed="81"/>
            <rFont val="돋움"/>
            <family val="3"/>
            <charset val="129"/>
          </rPr>
          <t>이하</t>
        </r>
        <r>
          <rPr>
            <b/>
            <sz val="9"/>
            <color indexed="81"/>
            <rFont val="Tahoma"/>
            <family val="2"/>
          </rPr>
          <t xml:space="preserve"> </t>
        </r>
        <r>
          <rPr>
            <b/>
            <sz val="9"/>
            <color indexed="81"/>
            <rFont val="돋움"/>
            <family val="3"/>
            <charset val="129"/>
          </rPr>
          <t>값만</t>
        </r>
        <r>
          <rPr>
            <b/>
            <sz val="9"/>
            <color indexed="81"/>
            <rFont val="Tahoma"/>
            <family val="2"/>
          </rPr>
          <t xml:space="preserve"> </t>
        </r>
        <r>
          <rPr>
            <b/>
            <sz val="9"/>
            <color indexed="81"/>
            <rFont val="돋움"/>
            <family val="3"/>
            <charset val="129"/>
          </rPr>
          <t>버리며</t>
        </r>
        <r>
          <rPr>
            <b/>
            <sz val="9"/>
            <color indexed="81"/>
            <rFont val="Tahoma"/>
            <family val="2"/>
          </rPr>
          <t>, 67</t>
        </r>
        <r>
          <rPr>
            <b/>
            <sz val="9"/>
            <color indexed="81"/>
            <rFont val="돋움"/>
            <family val="3"/>
            <charset val="129"/>
          </rPr>
          <t>차감징수세액이</t>
        </r>
        <r>
          <rPr>
            <b/>
            <sz val="9"/>
            <color indexed="81"/>
            <rFont val="Tahoma"/>
            <family val="2"/>
          </rPr>
          <t xml:space="preserve"> </t>
        </r>
        <r>
          <rPr>
            <b/>
            <sz val="9"/>
            <color indexed="81"/>
            <rFont val="돋움"/>
            <family val="3"/>
            <charset val="129"/>
          </rPr>
          <t>소액부징수</t>
        </r>
        <r>
          <rPr>
            <b/>
            <sz val="9"/>
            <color indexed="81"/>
            <rFont val="Tahoma"/>
            <family val="2"/>
          </rPr>
          <t>(1</t>
        </r>
        <r>
          <rPr>
            <b/>
            <sz val="9"/>
            <color indexed="81"/>
            <rFont val="돋움"/>
            <family val="3"/>
            <charset val="129"/>
          </rPr>
          <t>천원</t>
        </r>
        <r>
          <rPr>
            <b/>
            <sz val="9"/>
            <color indexed="81"/>
            <rFont val="Tahoma"/>
            <family val="2"/>
          </rPr>
          <t xml:space="preserve"> </t>
        </r>
        <r>
          <rPr>
            <b/>
            <sz val="9"/>
            <color indexed="81"/>
            <rFont val="돋움"/>
            <family val="3"/>
            <charset val="129"/>
          </rPr>
          <t>미만을</t>
        </r>
        <r>
          <rPr>
            <b/>
            <sz val="9"/>
            <color indexed="81"/>
            <rFont val="Tahoma"/>
            <family val="2"/>
          </rPr>
          <t xml:space="preserve"> </t>
        </r>
        <r>
          <rPr>
            <b/>
            <sz val="9"/>
            <color indexed="81"/>
            <rFont val="돋움"/>
            <family val="3"/>
            <charset val="129"/>
          </rPr>
          <t>말합니다</t>
        </r>
        <r>
          <rPr>
            <b/>
            <sz val="9"/>
            <color indexed="81"/>
            <rFont val="Tahoma"/>
            <family val="2"/>
          </rPr>
          <t>)</t>
        </r>
        <r>
          <rPr>
            <b/>
            <sz val="9"/>
            <color indexed="81"/>
            <rFont val="돋움"/>
            <family val="3"/>
            <charset val="129"/>
          </rPr>
          <t>에</t>
        </r>
        <r>
          <rPr>
            <b/>
            <sz val="9"/>
            <color indexed="81"/>
            <rFont val="Tahoma"/>
            <family val="2"/>
          </rPr>
          <t xml:space="preserve"> </t>
        </r>
        <r>
          <rPr>
            <b/>
            <sz val="9"/>
            <color indexed="81"/>
            <rFont val="돋움"/>
            <family val="3"/>
            <charset val="129"/>
          </rPr>
          <t>해당하는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세액을</t>
        </r>
        <r>
          <rPr>
            <b/>
            <sz val="9"/>
            <color indexed="81"/>
            <rFont val="Tahoma"/>
            <family val="2"/>
          </rPr>
          <t xml:space="preserve"> “0”</t>
        </r>
        <r>
          <rPr>
            <b/>
            <sz val="9"/>
            <color indexed="81"/>
            <rFont val="돋움"/>
            <family val="3"/>
            <charset val="129"/>
          </rPr>
          <t>으로</t>
        </r>
        <r>
          <rPr>
            <b/>
            <sz val="9"/>
            <color indexed="81"/>
            <rFont val="Tahoma"/>
            <family val="2"/>
          </rPr>
          <t xml:space="preserve"> </t>
        </r>
        <r>
          <rPr>
            <b/>
            <sz val="9"/>
            <color indexed="81"/>
            <rFont val="돋움"/>
            <family val="3"/>
            <charset val="129"/>
          </rPr>
          <t>적습니다</t>
        </r>
        <r>
          <rPr>
            <b/>
            <sz val="9"/>
            <color indexed="81"/>
            <rFont val="Tahoma"/>
            <family val="2"/>
          </rPr>
          <t>.</t>
        </r>
      </text>
    </comment>
    <comment ref="F75" authorId="1" shapeId="0" xr:uid="{103A65C9-1588-4F57-8445-7B643A0E0E7F}">
      <text>
        <r>
          <rPr>
            <b/>
            <sz val="9"/>
            <color indexed="81"/>
            <rFont val="돋움"/>
            <family val="3"/>
            <charset val="129"/>
          </rPr>
          <t>이 서식에 적는 금액 중 소수점 이하 값만 버리며,  78. 차감징수세액이 소액 부징수(1천원 미만을 말합니다)에 해당하는 경우 세액을 "0"으로 적습니다.</t>
        </r>
      </text>
    </comment>
    <comment ref="B77" authorId="3" shapeId="0" xr:uid="{AB8AD9C0-0B6B-434E-AFA0-D8A560031842}">
      <text>
        <r>
          <rPr>
            <b/>
            <sz val="9"/>
            <color indexed="81"/>
            <rFont val="돋움"/>
            <family val="3"/>
            <charset val="129"/>
          </rPr>
          <t>국민건강보험법</t>
        </r>
        <r>
          <rPr>
            <b/>
            <sz val="9"/>
            <color indexed="81"/>
            <rFont val="Tahoma"/>
            <family val="2"/>
          </rPr>
          <t>(</t>
        </r>
        <r>
          <rPr>
            <b/>
            <sz val="9"/>
            <color indexed="81"/>
            <rFont val="돋움"/>
            <family val="3"/>
            <charset val="129"/>
          </rPr>
          <t>노인장기요양보험법</t>
        </r>
        <r>
          <rPr>
            <b/>
            <sz val="9"/>
            <color indexed="81"/>
            <rFont val="Tahoma"/>
            <family val="2"/>
          </rPr>
          <t xml:space="preserve"> </t>
        </r>
        <r>
          <rPr>
            <b/>
            <sz val="9"/>
            <color indexed="81"/>
            <rFont val="돋움"/>
            <family val="3"/>
            <charset val="129"/>
          </rPr>
          <t>포함</t>
        </r>
        <r>
          <rPr>
            <b/>
            <sz val="9"/>
            <color indexed="81"/>
            <rFont val="Tahoma"/>
            <family val="2"/>
          </rPr>
          <t>)</t>
        </r>
        <r>
          <rPr>
            <b/>
            <sz val="9"/>
            <color indexed="81"/>
            <rFont val="돋움"/>
            <family val="3"/>
            <charset val="129"/>
          </rPr>
          <t>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근로자가</t>
        </r>
        <r>
          <rPr>
            <b/>
            <sz val="9"/>
            <color indexed="81"/>
            <rFont val="Tahoma"/>
            <family val="2"/>
          </rPr>
          <t xml:space="preserve"> </t>
        </r>
        <r>
          <rPr>
            <b/>
            <sz val="9"/>
            <color indexed="81"/>
            <rFont val="돋움"/>
            <family val="3"/>
            <charset val="129"/>
          </rPr>
          <t>부담하는</t>
        </r>
        <r>
          <rPr>
            <b/>
            <sz val="9"/>
            <color indexed="81"/>
            <rFont val="Tahoma"/>
            <family val="2"/>
          </rPr>
          <t xml:space="preserve"> </t>
        </r>
        <r>
          <rPr>
            <b/>
            <sz val="9"/>
            <color indexed="81"/>
            <rFont val="돋움"/>
            <family val="3"/>
            <charset val="129"/>
          </rPr>
          <t>본인의</t>
        </r>
        <r>
          <rPr>
            <b/>
            <sz val="9"/>
            <color indexed="81"/>
            <rFont val="Tahoma"/>
            <family val="2"/>
          </rPr>
          <t xml:space="preserve"> </t>
        </r>
        <r>
          <rPr>
            <b/>
            <sz val="9"/>
            <color indexed="81"/>
            <rFont val="돋움"/>
            <family val="3"/>
            <charset val="129"/>
          </rPr>
          <t>보험료</t>
        </r>
        <r>
          <rPr>
            <b/>
            <sz val="9"/>
            <color indexed="81"/>
            <rFont val="Tahoma"/>
            <family val="2"/>
          </rPr>
          <t>(</t>
        </r>
        <r>
          <rPr>
            <b/>
            <sz val="9"/>
            <color indexed="81"/>
            <rFont val="돋움"/>
            <family val="3"/>
            <charset val="129"/>
          </rPr>
          <t>전액공제</t>
        </r>
        <r>
          <rPr>
            <b/>
            <sz val="9"/>
            <color indexed="81"/>
            <rFont val="Tahoma"/>
            <family val="2"/>
          </rPr>
          <t>)</t>
        </r>
      </text>
    </comment>
    <comment ref="B79" authorId="3" shapeId="0" xr:uid="{D78F6DD5-6308-4B23-957A-0F2CDB30D6CF}">
      <text>
        <r>
          <rPr>
            <b/>
            <sz val="9"/>
            <color indexed="81"/>
            <rFont val="돋움"/>
            <family val="3"/>
            <charset val="129"/>
          </rPr>
          <t>근로자가</t>
        </r>
        <r>
          <rPr>
            <b/>
            <sz val="9"/>
            <color indexed="81"/>
            <rFont val="Tahoma"/>
            <family val="2"/>
          </rPr>
          <t xml:space="preserve"> </t>
        </r>
        <r>
          <rPr>
            <b/>
            <sz val="9"/>
            <color indexed="81"/>
            <rFont val="돋움"/>
            <family val="3"/>
            <charset val="129"/>
          </rPr>
          <t>부담하는</t>
        </r>
        <r>
          <rPr>
            <b/>
            <sz val="9"/>
            <color indexed="81"/>
            <rFont val="Tahoma"/>
            <family val="2"/>
          </rPr>
          <t xml:space="preserve"> </t>
        </r>
        <r>
          <rPr>
            <b/>
            <sz val="9"/>
            <color indexed="81"/>
            <rFont val="돋움"/>
            <family val="3"/>
            <charset val="129"/>
          </rPr>
          <t>본인의</t>
        </r>
        <r>
          <rPr>
            <b/>
            <sz val="9"/>
            <color indexed="81"/>
            <rFont val="Tahoma"/>
            <family val="2"/>
          </rPr>
          <t xml:space="preserve"> </t>
        </r>
        <r>
          <rPr>
            <b/>
            <sz val="9"/>
            <color indexed="81"/>
            <rFont val="돋움"/>
            <family val="3"/>
            <charset val="129"/>
          </rPr>
          <t>고용보험료</t>
        </r>
      </text>
    </comment>
    <comment ref="X79" authorId="0" shapeId="0" xr:uid="{10AEE6C3-B970-4D87-BBB5-276FF094D5B5}">
      <text>
        <r>
          <rPr>
            <b/>
            <sz val="9"/>
            <color indexed="81"/>
            <rFont val="돋움"/>
            <family val="3"/>
            <charset val="129"/>
          </rPr>
          <t>원천징수의무자는</t>
        </r>
        <r>
          <rPr>
            <b/>
            <sz val="9"/>
            <color indexed="81"/>
            <rFont val="Tahoma"/>
            <family val="2"/>
          </rPr>
          <t xml:space="preserve"> </t>
        </r>
        <r>
          <rPr>
            <b/>
            <sz val="9"/>
            <color indexed="81"/>
            <rFont val="돋움"/>
            <family val="3"/>
            <charset val="129"/>
          </rPr>
          <t>지급일이</t>
        </r>
        <r>
          <rPr>
            <b/>
            <sz val="9"/>
            <color indexed="81"/>
            <rFont val="Tahoma"/>
            <family val="2"/>
          </rPr>
          <t xml:space="preserve"> </t>
        </r>
        <r>
          <rPr>
            <b/>
            <sz val="9"/>
            <color indexed="81"/>
            <rFont val="돋움"/>
            <family val="3"/>
            <charset val="129"/>
          </rPr>
          <t>속하는</t>
        </r>
        <r>
          <rPr>
            <b/>
            <sz val="9"/>
            <color indexed="81"/>
            <rFont val="Tahoma"/>
            <family val="2"/>
          </rPr>
          <t xml:space="preserve"> </t>
        </r>
        <r>
          <rPr>
            <b/>
            <sz val="9"/>
            <color indexed="81"/>
            <rFont val="돋움"/>
            <family val="3"/>
            <charset val="129"/>
          </rPr>
          <t>연도의</t>
        </r>
        <r>
          <rPr>
            <b/>
            <sz val="9"/>
            <color indexed="81"/>
            <rFont val="Tahoma"/>
            <family val="2"/>
          </rPr>
          <t xml:space="preserve"> </t>
        </r>
        <r>
          <rPr>
            <b/>
            <sz val="9"/>
            <color indexed="81"/>
            <rFont val="돋움"/>
            <family val="3"/>
            <charset val="129"/>
          </rPr>
          <t>다음</t>
        </r>
        <r>
          <rPr>
            <b/>
            <sz val="9"/>
            <color indexed="81"/>
            <rFont val="Tahoma"/>
            <family val="2"/>
          </rPr>
          <t xml:space="preserve"> </t>
        </r>
        <r>
          <rPr>
            <b/>
            <sz val="9"/>
            <color indexed="81"/>
            <rFont val="돋움"/>
            <family val="3"/>
            <charset val="129"/>
          </rPr>
          <t>연도</t>
        </r>
        <r>
          <rPr>
            <b/>
            <sz val="9"/>
            <color indexed="81"/>
            <rFont val="Tahoma"/>
            <family val="2"/>
          </rPr>
          <t xml:space="preserve"> 3</t>
        </r>
        <r>
          <rPr>
            <b/>
            <sz val="9"/>
            <color indexed="81"/>
            <rFont val="돋움"/>
            <family val="3"/>
            <charset val="129"/>
          </rPr>
          <t>월</t>
        </r>
        <r>
          <rPr>
            <b/>
            <sz val="9"/>
            <color indexed="81"/>
            <rFont val="Tahoma"/>
            <family val="2"/>
          </rPr>
          <t xml:space="preserve"> 10</t>
        </r>
        <r>
          <rPr>
            <b/>
            <sz val="9"/>
            <color indexed="81"/>
            <rFont val="돋움"/>
            <family val="3"/>
            <charset val="129"/>
          </rPr>
          <t>일</t>
        </r>
        <r>
          <rPr>
            <b/>
            <sz val="9"/>
            <color indexed="81"/>
            <rFont val="Tahoma"/>
            <family val="2"/>
          </rPr>
          <t>(</t>
        </r>
        <r>
          <rPr>
            <b/>
            <sz val="9"/>
            <color indexed="81"/>
            <rFont val="돋움"/>
            <family val="3"/>
            <charset val="129"/>
          </rPr>
          <t>휴업</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폐업한</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휴업일</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폐업일이</t>
        </r>
        <r>
          <rPr>
            <b/>
            <sz val="9"/>
            <color indexed="81"/>
            <rFont val="Tahoma"/>
            <family val="2"/>
          </rPr>
          <t xml:space="preserve"> </t>
        </r>
        <r>
          <rPr>
            <b/>
            <sz val="9"/>
            <color indexed="81"/>
            <rFont val="돋움"/>
            <family val="3"/>
            <charset val="129"/>
          </rPr>
          <t>속하는</t>
        </r>
        <r>
          <rPr>
            <b/>
            <sz val="9"/>
            <color indexed="81"/>
            <rFont val="Tahoma"/>
            <family val="2"/>
          </rPr>
          <t xml:space="preserve"> </t>
        </r>
        <r>
          <rPr>
            <b/>
            <sz val="9"/>
            <color indexed="81"/>
            <rFont val="돋움"/>
            <family val="3"/>
            <charset val="129"/>
          </rPr>
          <t>달의</t>
        </r>
        <r>
          <rPr>
            <b/>
            <sz val="9"/>
            <color indexed="81"/>
            <rFont val="Tahoma"/>
            <family val="2"/>
          </rPr>
          <t xml:space="preserve"> </t>
        </r>
        <r>
          <rPr>
            <b/>
            <sz val="9"/>
            <color indexed="81"/>
            <rFont val="돋움"/>
            <family val="3"/>
            <charset val="129"/>
          </rPr>
          <t>다음</t>
        </r>
        <r>
          <rPr>
            <b/>
            <sz val="9"/>
            <color indexed="81"/>
            <rFont val="Tahoma"/>
            <family val="2"/>
          </rPr>
          <t xml:space="preserve"> </t>
        </r>
        <r>
          <rPr>
            <b/>
            <sz val="9"/>
            <color indexed="81"/>
            <rFont val="돋움"/>
            <family val="3"/>
            <charset val="129"/>
          </rPr>
          <t>다음</t>
        </r>
        <r>
          <rPr>
            <b/>
            <sz val="9"/>
            <color indexed="81"/>
            <rFont val="Tahoma"/>
            <family val="2"/>
          </rPr>
          <t xml:space="preserve"> </t>
        </r>
        <r>
          <rPr>
            <b/>
            <sz val="9"/>
            <color indexed="81"/>
            <rFont val="돋움"/>
            <family val="3"/>
            <charset val="129"/>
          </rPr>
          <t>달</t>
        </r>
        <r>
          <rPr>
            <b/>
            <sz val="9"/>
            <color indexed="81"/>
            <rFont val="Tahoma"/>
            <family val="2"/>
          </rPr>
          <t xml:space="preserve"> </t>
        </r>
        <r>
          <rPr>
            <b/>
            <sz val="9"/>
            <color indexed="81"/>
            <rFont val="돋움"/>
            <family val="3"/>
            <charset val="129"/>
          </rPr>
          <t>말일을</t>
        </r>
        <r>
          <rPr>
            <b/>
            <sz val="9"/>
            <color indexed="81"/>
            <rFont val="Tahoma"/>
            <family val="2"/>
          </rPr>
          <t xml:space="preserve"> </t>
        </r>
        <r>
          <rPr>
            <b/>
            <sz val="9"/>
            <color indexed="81"/>
            <rFont val="돋움"/>
            <family val="3"/>
            <charset val="129"/>
          </rPr>
          <t>말합니다</t>
        </r>
        <r>
          <rPr>
            <b/>
            <sz val="9"/>
            <color indexed="81"/>
            <rFont val="Tahoma"/>
            <family val="2"/>
          </rPr>
          <t>)</t>
        </r>
        <r>
          <rPr>
            <b/>
            <sz val="9"/>
            <color indexed="81"/>
            <rFont val="돋움"/>
            <family val="3"/>
            <charset val="129"/>
          </rPr>
          <t>까지</t>
        </r>
        <r>
          <rPr>
            <b/>
            <sz val="9"/>
            <color indexed="81"/>
            <rFont val="Tahoma"/>
            <family val="2"/>
          </rPr>
          <t xml:space="preserve"> </t>
        </r>
        <r>
          <rPr>
            <b/>
            <sz val="9"/>
            <color indexed="81"/>
            <rFont val="돋움"/>
            <family val="3"/>
            <charset val="129"/>
          </rPr>
          <t>지급명세서를</t>
        </r>
        <r>
          <rPr>
            <b/>
            <sz val="9"/>
            <color indexed="81"/>
            <rFont val="Tahoma"/>
            <family val="2"/>
          </rPr>
          <t xml:space="preserve"> </t>
        </r>
        <r>
          <rPr>
            <b/>
            <sz val="9"/>
            <color indexed="81"/>
            <rFont val="돋움"/>
            <family val="3"/>
            <charset val="129"/>
          </rPr>
          <t>제출해야</t>
        </r>
        <r>
          <rPr>
            <b/>
            <sz val="9"/>
            <color indexed="81"/>
            <rFont val="Tahoma"/>
            <family val="2"/>
          </rPr>
          <t xml:space="preserve"> </t>
        </r>
        <r>
          <rPr>
            <b/>
            <sz val="9"/>
            <color indexed="81"/>
            <rFont val="돋움"/>
            <family val="3"/>
            <charset val="129"/>
          </rPr>
          <t>합니다</t>
        </r>
        <r>
          <rPr>
            <b/>
            <sz val="9"/>
            <color indexed="81"/>
            <rFont val="Tahoma"/>
            <family val="2"/>
          </rPr>
          <t>.</t>
        </r>
      </text>
    </comment>
    <comment ref="B91" authorId="1" shapeId="0" xr:uid="{1C435086-E31C-4934-A3A2-49010EC27079}">
      <text>
        <r>
          <rPr>
            <b/>
            <sz val="9"/>
            <color indexed="81"/>
            <rFont val="돋움"/>
            <family val="3"/>
            <charset val="129"/>
          </rPr>
          <t>외국인에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원천징수</t>
        </r>
        <r>
          <rPr>
            <b/>
            <sz val="9"/>
            <color indexed="81"/>
            <rFont val="Tahoma"/>
            <family val="2"/>
          </rPr>
          <t xml:space="preserve"> </t>
        </r>
        <r>
          <rPr>
            <b/>
            <sz val="9"/>
            <color indexed="81"/>
            <rFont val="돋움"/>
            <family val="3"/>
            <charset val="129"/>
          </rPr>
          <t>합리화를</t>
        </r>
        <r>
          <rPr>
            <b/>
            <sz val="9"/>
            <color indexed="81"/>
            <rFont val="Tahoma"/>
            <family val="2"/>
          </rPr>
          <t xml:space="preserve"> </t>
        </r>
        <r>
          <rPr>
            <b/>
            <sz val="9"/>
            <color indexed="81"/>
            <rFont val="돋움"/>
            <family val="3"/>
            <charset val="129"/>
          </rPr>
          <t>위해</t>
        </r>
        <r>
          <rPr>
            <b/>
            <sz val="9"/>
            <color indexed="81"/>
            <rFont val="Tahoma"/>
            <family val="2"/>
          </rPr>
          <t xml:space="preserve"> </t>
        </r>
        <r>
          <rPr>
            <b/>
            <sz val="9"/>
            <color indexed="81"/>
            <rFont val="돋움"/>
            <family val="3"/>
            <charset val="129"/>
          </rPr>
          <t>외국인근로자의</t>
        </r>
        <r>
          <rPr>
            <b/>
            <sz val="9"/>
            <color indexed="81"/>
            <rFont val="Tahoma"/>
            <family val="2"/>
          </rPr>
          <t xml:space="preserve"> </t>
        </r>
        <r>
          <rPr>
            <b/>
            <sz val="9"/>
            <color indexed="81"/>
            <rFont val="돋움"/>
            <family val="3"/>
            <charset val="129"/>
          </rPr>
          <t>근로소득에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원천징수</t>
        </r>
        <r>
          <rPr>
            <b/>
            <sz val="9"/>
            <color indexed="81"/>
            <rFont val="Tahoma"/>
            <family val="2"/>
          </rPr>
          <t xml:space="preserve"> </t>
        </r>
        <r>
          <rPr>
            <b/>
            <sz val="9"/>
            <color indexed="81"/>
            <rFont val="돋움"/>
            <family val="3"/>
            <charset val="129"/>
          </rPr>
          <t>시</t>
        </r>
        <r>
          <rPr>
            <b/>
            <sz val="9"/>
            <color indexed="81"/>
            <rFont val="Tahoma"/>
            <family val="2"/>
          </rPr>
          <t xml:space="preserve"> </t>
        </r>
        <r>
          <rPr>
            <b/>
            <sz val="9"/>
            <color indexed="81"/>
            <rFont val="돋움"/>
            <family val="3"/>
            <charset val="129"/>
          </rPr>
          <t>근로소득간이세액표와</t>
        </r>
        <r>
          <rPr>
            <b/>
            <sz val="9"/>
            <color indexed="81"/>
            <rFont val="Tahoma"/>
            <family val="2"/>
          </rPr>
          <t xml:space="preserve"> 17% </t>
        </r>
        <r>
          <rPr>
            <b/>
            <sz val="9"/>
            <color indexed="81"/>
            <rFont val="돋움"/>
            <family val="3"/>
            <charset val="129"/>
          </rPr>
          <t>단일세율</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선택할</t>
        </r>
        <r>
          <rPr>
            <b/>
            <sz val="9"/>
            <color indexed="81"/>
            <rFont val="Tahoma"/>
            <family val="2"/>
          </rPr>
          <t xml:space="preserve"> </t>
        </r>
        <r>
          <rPr>
            <b/>
            <sz val="9"/>
            <color indexed="81"/>
            <rFont val="돋움"/>
            <family val="3"/>
            <charset val="129"/>
          </rPr>
          <t>수</t>
        </r>
        <r>
          <rPr>
            <b/>
            <sz val="9"/>
            <color indexed="81"/>
            <rFont val="Tahoma"/>
            <family val="2"/>
          </rPr>
          <t xml:space="preserve"> </t>
        </r>
        <r>
          <rPr>
            <b/>
            <sz val="9"/>
            <color indexed="81"/>
            <rFont val="돋움"/>
            <family val="3"/>
            <charset val="129"/>
          </rPr>
          <t>있도록</t>
        </r>
        <r>
          <rPr>
            <b/>
            <sz val="9"/>
            <color indexed="81"/>
            <rFont val="Tahoma"/>
            <family val="2"/>
          </rPr>
          <t xml:space="preserve"> </t>
        </r>
        <r>
          <rPr>
            <b/>
            <sz val="9"/>
            <color indexed="81"/>
            <rFont val="돋움"/>
            <family val="3"/>
            <charset val="129"/>
          </rPr>
          <t>함
◦</t>
        </r>
        <r>
          <rPr>
            <b/>
            <sz val="9"/>
            <color indexed="81"/>
            <rFont val="Tahoma"/>
            <family val="2"/>
          </rPr>
          <t xml:space="preserve"> </t>
        </r>
        <r>
          <rPr>
            <b/>
            <sz val="9"/>
            <color indexed="81"/>
            <rFont val="돋움"/>
            <family val="3"/>
            <charset val="129"/>
          </rPr>
          <t>외국인근로자</t>
        </r>
        <r>
          <rPr>
            <b/>
            <sz val="9"/>
            <color indexed="81"/>
            <rFont val="Tahoma"/>
            <family val="2"/>
          </rPr>
          <t xml:space="preserve"> </t>
        </r>
        <r>
          <rPr>
            <b/>
            <sz val="9"/>
            <color indexed="81"/>
            <rFont val="돋움"/>
            <family val="3"/>
            <charset val="129"/>
          </rPr>
          <t xml:space="preserve">과세특례
</t>
        </r>
        <r>
          <rPr>
            <b/>
            <sz val="9"/>
            <color indexed="81"/>
            <rFont val="Tahoma"/>
            <family val="2"/>
          </rPr>
          <t xml:space="preserve"> - 17% </t>
        </r>
        <r>
          <rPr>
            <b/>
            <sz val="9"/>
            <color indexed="81"/>
            <rFont val="돋움"/>
            <family val="3"/>
            <charset val="129"/>
          </rPr>
          <t>단일세율</t>
        </r>
        <r>
          <rPr>
            <b/>
            <sz val="9"/>
            <color indexed="81"/>
            <rFont val="Tahoma"/>
            <family val="2"/>
          </rPr>
          <t xml:space="preserve"> </t>
        </r>
        <r>
          <rPr>
            <b/>
            <sz val="9"/>
            <color indexed="81"/>
            <rFont val="돋움"/>
            <family val="3"/>
            <charset val="129"/>
          </rPr>
          <t>적용</t>
        </r>
        <r>
          <rPr>
            <b/>
            <sz val="9"/>
            <color indexed="81"/>
            <rFont val="Tahoma"/>
            <family val="2"/>
          </rPr>
          <t>(</t>
        </r>
        <r>
          <rPr>
            <b/>
            <sz val="9"/>
            <color indexed="81"/>
            <rFont val="돋움"/>
            <family val="3"/>
            <charset val="129"/>
          </rPr>
          <t>비과세</t>
        </r>
        <r>
          <rPr>
            <b/>
            <sz val="9"/>
            <color indexed="81"/>
            <rFont val="Tahoma"/>
            <family val="2"/>
          </rPr>
          <t xml:space="preserve">, </t>
        </r>
        <r>
          <rPr>
            <b/>
            <sz val="9"/>
            <color indexed="81"/>
            <rFont val="돋움"/>
            <family val="3"/>
            <charset val="129"/>
          </rPr>
          <t>공제</t>
        </r>
        <r>
          <rPr>
            <b/>
            <sz val="9"/>
            <color indexed="81"/>
            <rFont val="Tahoma"/>
            <family val="2"/>
          </rPr>
          <t xml:space="preserve"> </t>
        </r>
        <r>
          <rPr>
            <b/>
            <sz val="9"/>
            <color indexed="81"/>
            <rFont val="돋움"/>
            <family val="3"/>
            <charset val="129"/>
          </rPr>
          <t>등</t>
        </r>
        <r>
          <rPr>
            <b/>
            <sz val="9"/>
            <color indexed="81"/>
            <rFont val="Tahoma"/>
            <family val="2"/>
          </rPr>
          <t xml:space="preserve"> </t>
        </r>
        <r>
          <rPr>
            <b/>
            <sz val="9"/>
            <color indexed="81"/>
            <rFont val="돋움"/>
            <family val="3"/>
            <charset val="129"/>
          </rPr>
          <t>미적용</t>
        </r>
        <r>
          <rPr>
            <b/>
            <sz val="9"/>
            <color indexed="81"/>
            <rFont val="Tahoma"/>
            <family val="2"/>
          </rPr>
          <t xml:space="preserve">)
 - </t>
        </r>
        <r>
          <rPr>
            <b/>
            <sz val="9"/>
            <color indexed="81"/>
            <rFont val="돋움"/>
            <family val="3"/>
            <charset val="129"/>
          </rPr>
          <t>과세특례</t>
        </r>
        <r>
          <rPr>
            <b/>
            <sz val="9"/>
            <color indexed="81"/>
            <rFont val="Tahoma"/>
            <family val="2"/>
          </rPr>
          <t xml:space="preserve"> </t>
        </r>
        <r>
          <rPr>
            <b/>
            <sz val="9"/>
            <color indexed="81"/>
            <rFont val="돋움"/>
            <family val="3"/>
            <charset val="129"/>
          </rPr>
          <t>제외</t>
        </r>
        <r>
          <rPr>
            <b/>
            <sz val="9"/>
            <color indexed="81"/>
            <rFont val="Tahoma"/>
            <family val="2"/>
          </rPr>
          <t xml:space="preserve"> </t>
        </r>
        <r>
          <rPr>
            <b/>
            <sz val="9"/>
            <color indexed="81"/>
            <rFont val="돋움"/>
            <family val="3"/>
            <charset val="129"/>
          </rPr>
          <t>대상자</t>
        </r>
        <r>
          <rPr>
            <b/>
            <sz val="9"/>
            <color indexed="81"/>
            <rFont val="Tahoma"/>
            <family val="2"/>
          </rPr>
          <t xml:space="preserve"> : </t>
        </r>
        <r>
          <rPr>
            <b/>
            <sz val="9"/>
            <color indexed="81"/>
            <rFont val="돋움"/>
            <family val="3"/>
            <charset val="129"/>
          </rPr>
          <t>고용기업과</t>
        </r>
        <r>
          <rPr>
            <b/>
            <sz val="9"/>
            <color indexed="81"/>
            <rFont val="Tahoma"/>
            <family val="2"/>
          </rPr>
          <t xml:space="preserve"> </t>
        </r>
        <r>
          <rPr>
            <b/>
            <sz val="9"/>
            <color indexed="81"/>
            <rFont val="돋움"/>
            <family val="3"/>
            <charset val="129"/>
          </rPr>
          <t>특수관계</t>
        </r>
        <r>
          <rPr>
            <b/>
            <sz val="9"/>
            <color indexed="81"/>
            <rFont val="Tahoma"/>
            <family val="2"/>
          </rPr>
          <t>(</t>
        </r>
        <r>
          <rPr>
            <b/>
            <sz val="9"/>
            <color indexed="81"/>
            <rFont val="돋움"/>
            <family val="3"/>
            <charset val="129"/>
          </rPr>
          <t>경영지배관계</t>
        </r>
        <r>
          <rPr>
            <b/>
            <sz val="9"/>
            <color indexed="81"/>
            <rFont val="Tahoma"/>
            <family val="2"/>
          </rPr>
          <t xml:space="preserve">, </t>
        </r>
        <r>
          <rPr>
            <b/>
            <sz val="9"/>
            <color indexed="81"/>
            <rFont val="돋움"/>
            <family val="3"/>
            <charset val="129"/>
          </rPr>
          <t>친족관계</t>
        </r>
        <r>
          <rPr>
            <b/>
            <sz val="9"/>
            <color indexed="81"/>
            <rFont val="Tahoma"/>
            <family val="2"/>
          </rPr>
          <t>)</t>
        </r>
        <r>
          <rPr>
            <b/>
            <sz val="9"/>
            <color indexed="81"/>
            <rFont val="돋움"/>
            <family val="3"/>
            <charset val="129"/>
          </rPr>
          <t>에</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 xml:space="preserve">근로자
</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다만</t>
        </r>
        <r>
          <rPr>
            <b/>
            <sz val="9"/>
            <color indexed="81"/>
            <rFont val="Tahoma"/>
            <family val="2"/>
          </rPr>
          <t xml:space="preserve">, </t>
        </r>
        <r>
          <rPr>
            <b/>
            <sz val="9"/>
            <color indexed="81"/>
            <rFont val="돋움"/>
            <family val="3"/>
            <charset val="129"/>
          </rPr>
          <t>조세감면대상</t>
        </r>
        <r>
          <rPr>
            <b/>
            <sz val="9"/>
            <color indexed="81"/>
            <rFont val="Tahoma"/>
            <family val="2"/>
          </rPr>
          <t xml:space="preserve"> </t>
        </r>
        <r>
          <rPr>
            <b/>
            <sz val="9"/>
            <color indexed="81"/>
            <rFont val="돋움"/>
            <family val="3"/>
            <charset val="129"/>
          </rPr>
          <t>외국인투자기업의</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특수관계인도</t>
        </r>
        <r>
          <rPr>
            <b/>
            <sz val="9"/>
            <color indexed="81"/>
            <rFont val="Tahoma"/>
            <family val="2"/>
          </rPr>
          <t xml:space="preserve"> </t>
        </r>
        <r>
          <rPr>
            <b/>
            <sz val="9"/>
            <color indexed="81"/>
            <rFont val="돋움"/>
            <family val="3"/>
            <charset val="129"/>
          </rPr>
          <t>특례</t>
        </r>
        <r>
          <rPr>
            <b/>
            <sz val="9"/>
            <color indexed="81"/>
            <rFont val="Tahoma"/>
            <family val="2"/>
          </rPr>
          <t xml:space="preserve"> </t>
        </r>
        <r>
          <rPr>
            <b/>
            <sz val="9"/>
            <color indexed="81"/>
            <rFont val="돋움"/>
            <family val="3"/>
            <charset val="129"/>
          </rPr>
          <t xml:space="preserve">적용
</t>
        </r>
        <r>
          <rPr>
            <b/>
            <sz val="9"/>
            <color indexed="81"/>
            <rFont val="Tahoma"/>
            <family val="2"/>
          </rPr>
          <t xml:space="preserve"> - </t>
        </r>
        <r>
          <rPr>
            <b/>
            <sz val="9"/>
            <color indexed="81"/>
            <rFont val="돋움"/>
            <family val="3"/>
            <charset val="129"/>
          </rPr>
          <t>과세특례</t>
        </r>
        <r>
          <rPr>
            <b/>
            <sz val="9"/>
            <color indexed="81"/>
            <rFont val="Tahoma"/>
            <family val="2"/>
          </rPr>
          <t xml:space="preserve"> </t>
        </r>
        <r>
          <rPr>
            <b/>
            <sz val="9"/>
            <color indexed="81"/>
            <rFont val="돋움"/>
            <family val="3"/>
            <charset val="129"/>
          </rPr>
          <t>적용기한</t>
        </r>
        <r>
          <rPr>
            <b/>
            <sz val="9"/>
            <color indexed="81"/>
            <rFont val="Tahoma"/>
            <family val="2"/>
          </rPr>
          <t xml:space="preserve"> : </t>
        </r>
        <r>
          <rPr>
            <b/>
            <sz val="9"/>
            <color indexed="81"/>
            <rFont val="돋움"/>
            <family val="3"/>
            <charset val="129"/>
          </rPr>
          <t>국내</t>
        </r>
        <r>
          <rPr>
            <b/>
            <sz val="9"/>
            <color indexed="81"/>
            <rFont val="Tahoma"/>
            <family val="2"/>
          </rPr>
          <t xml:space="preserve"> </t>
        </r>
        <r>
          <rPr>
            <b/>
            <sz val="9"/>
            <color indexed="81"/>
            <rFont val="돋움"/>
            <family val="3"/>
            <charset val="129"/>
          </rPr>
          <t>근무시작일부터</t>
        </r>
        <r>
          <rPr>
            <b/>
            <sz val="9"/>
            <color indexed="81"/>
            <rFont val="Tahoma"/>
            <family val="2"/>
          </rPr>
          <t xml:space="preserve"> 5</t>
        </r>
        <r>
          <rPr>
            <b/>
            <sz val="9"/>
            <color indexed="81"/>
            <rFont val="돋움"/>
            <family val="3"/>
            <charset val="129"/>
          </rPr>
          <t xml:space="preserve">년간
</t>
        </r>
        <r>
          <rPr>
            <b/>
            <sz val="9"/>
            <color indexed="81"/>
            <rFont val="Tahoma"/>
            <family val="2"/>
          </rPr>
          <t xml:space="preserve">   </t>
        </r>
        <r>
          <rPr>
            <b/>
            <sz val="9"/>
            <color indexed="81"/>
            <rFont val="돋움"/>
            <family val="3"/>
            <charset val="129"/>
          </rPr>
          <t>다만</t>
        </r>
        <r>
          <rPr>
            <b/>
            <sz val="9"/>
            <color indexed="81"/>
            <rFont val="Tahoma"/>
            <family val="2"/>
          </rPr>
          <t>, ‘13</t>
        </r>
        <r>
          <rPr>
            <b/>
            <sz val="9"/>
            <color indexed="81"/>
            <rFont val="돋움"/>
            <family val="3"/>
            <charset val="129"/>
          </rPr>
          <t>년</t>
        </r>
        <r>
          <rPr>
            <b/>
            <sz val="9"/>
            <color indexed="81"/>
            <rFont val="Tahoma"/>
            <family val="2"/>
          </rPr>
          <t xml:space="preserve"> </t>
        </r>
        <r>
          <rPr>
            <b/>
            <sz val="9"/>
            <color indexed="81"/>
            <rFont val="돋움"/>
            <family val="3"/>
            <charset val="129"/>
          </rPr>
          <t>이전에</t>
        </r>
        <r>
          <rPr>
            <b/>
            <sz val="9"/>
            <color indexed="81"/>
            <rFont val="Tahoma"/>
            <family val="2"/>
          </rPr>
          <t xml:space="preserve"> </t>
        </r>
        <r>
          <rPr>
            <b/>
            <sz val="9"/>
            <color indexed="81"/>
            <rFont val="돋움"/>
            <family val="3"/>
            <charset val="129"/>
          </rPr>
          <t>국내근무를</t>
        </r>
        <r>
          <rPr>
            <b/>
            <sz val="9"/>
            <color indexed="81"/>
            <rFont val="Tahoma"/>
            <family val="2"/>
          </rPr>
          <t xml:space="preserve"> </t>
        </r>
        <r>
          <rPr>
            <b/>
            <sz val="9"/>
            <color indexed="81"/>
            <rFont val="돋움"/>
            <family val="3"/>
            <charset val="129"/>
          </rPr>
          <t>시작한</t>
        </r>
        <r>
          <rPr>
            <b/>
            <sz val="9"/>
            <color indexed="81"/>
            <rFont val="Tahoma"/>
            <family val="2"/>
          </rPr>
          <t xml:space="preserve"> </t>
        </r>
        <r>
          <rPr>
            <b/>
            <sz val="9"/>
            <color indexed="81"/>
            <rFont val="돋움"/>
            <family val="3"/>
            <charset val="129"/>
          </rPr>
          <t>외국인근로자의</t>
        </r>
        <r>
          <rPr>
            <b/>
            <sz val="9"/>
            <color indexed="81"/>
            <rFont val="Tahoma"/>
            <family val="2"/>
          </rPr>
          <t xml:space="preserve"> </t>
        </r>
        <r>
          <rPr>
            <b/>
            <sz val="9"/>
            <color indexed="81"/>
            <rFont val="돋움"/>
            <family val="3"/>
            <charset val="129"/>
          </rPr>
          <t>경우</t>
        </r>
        <r>
          <rPr>
            <b/>
            <sz val="9"/>
            <color indexed="81"/>
            <rFont val="Tahoma"/>
            <family val="2"/>
          </rPr>
          <t xml:space="preserve"> 5</t>
        </r>
        <r>
          <rPr>
            <b/>
            <sz val="9"/>
            <color indexed="81"/>
            <rFont val="돋움"/>
            <family val="3"/>
            <charset val="129"/>
          </rPr>
          <t>년</t>
        </r>
        <r>
          <rPr>
            <b/>
            <sz val="9"/>
            <color indexed="81"/>
            <rFont val="Tahoma"/>
            <family val="2"/>
          </rPr>
          <t xml:space="preserve"> </t>
        </r>
        <r>
          <rPr>
            <b/>
            <sz val="9"/>
            <color indexed="81"/>
            <rFont val="돋움"/>
            <family val="3"/>
            <charset val="129"/>
          </rPr>
          <t>경과시에도</t>
        </r>
        <r>
          <rPr>
            <b/>
            <sz val="9"/>
            <color indexed="81"/>
            <rFont val="Tahoma"/>
            <family val="2"/>
          </rPr>
          <t xml:space="preserve"> ’14</t>
        </r>
        <r>
          <rPr>
            <b/>
            <sz val="9"/>
            <color indexed="81"/>
            <rFont val="돋움"/>
            <family val="3"/>
            <charset val="129"/>
          </rPr>
          <t>년말까지</t>
        </r>
        <r>
          <rPr>
            <b/>
            <sz val="9"/>
            <color indexed="81"/>
            <rFont val="Tahoma"/>
            <family val="2"/>
          </rPr>
          <t xml:space="preserve"> </t>
        </r>
        <r>
          <rPr>
            <b/>
            <sz val="9"/>
            <color indexed="81"/>
            <rFont val="돋움"/>
            <family val="3"/>
            <charset val="129"/>
          </rPr>
          <t>특례</t>
        </r>
        <r>
          <rPr>
            <b/>
            <sz val="9"/>
            <color indexed="81"/>
            <rFont val="Tahoma"/>
            <family val="2"/>
          </rPr>
          <t xml:space="preserve"> </t>
        </r>
        <r>
          <rPr>
            <b/>
            <sz val="9"/>
            <color indexed="81"/>
            <rFont val="돋움"/>
            <family val="3"/>
            <charset val="129"/>
          </rPr>
          <t>계속</t>
        </r>
        <r>
          <rPr>
            <b/>
            <sz val="9"/>
            <color indexed="81"/>
            <rFont val="Tahoma"/>
            <family val="2"/>
          </rPr>
          <t xml:space="preserve"> </t>
        </r>
        <r>
          <rPr>
            <b/>
            <sz val="9"/>
            <color indexed="81"/>
            <rFont val="돋움"/>
            <family val="3"/>
            <charset val="129"/>
          </rPr>
          <t>적용</t>
        </r>
      </text>
    </comment>
    <comment ref="U91" authorId="1" shapeId="0" xr:uid="{5A098715-D4F4-4615-824F-E12DBEB2686A}">
      <text>
        <r>
          <rPr>
            <b/>
            <sz val="9"/>
            <color indexed="81"/>
            <rFont val="돋움"/>
            <family val="3"/>
            <charset val="129"/>
          </rPr>
          <t>소득세</t>
        </r>
        <r>
          <rPr>
            <b/>
            <sz val="9"/>
            <color indexed="81"/>
            <rFont val="Tahoma"/>
            <family val="2"/>
          </rPr>
          <t xml:space="preserve"> </t>
        </r>
        <r>
          <rPr>
            <b/>
            <sz val="9"/>
            <color indexed="81"/>
            <rFont val="돋움"/>
            <family val="3"/>
            <charset val="129"/>
          </rPr>
          <t>소득공제</t>
        </r>
        <r>
          <rPr>
            <b/>
            <sz val="9"/>
            <color indexed="81"/>
            <rFont val="Tahoma"/>
            <family val="2"/>
          </rPr>
          <t xml:space="preserve"> </t>
        </r>
        <r>
          <rPr>
            <b/>
            <sz val="9"/>
            <color indexed="81"/>
            <rFont val="돋움"/>
            <family val="3"/>
            <charset val="129"/>
          </rPr>
          <t>종합한도</t>
        </r>
        <r>
          <rPr>
            <b/>
            <sz val="9"/>
            <color indexed="81"/>
            <rFont val="Tahoma"/>
            <family val="2"/>
          </rPr>
          <t xml:space="preserve"> </t>
        </r>
        <r>
          <rPr>
            <b/>
            <sz val="9"/>
            <color indexed="81"/>
            <rFont val="돋움"/>
            <family val="3"/>
            <charset val="129"/>
          </rPr>
          <t>적용대상</t>
        </r>
        <r>
          <rPr>
            <b/>
            <sz val="9"/>
            <color indexed="81"/>
            <rFont val="Tahoma"/>
            <family val="2"/>
          </rPr>
          <t xml:space="preserve"> </t>
        </r>
        <r>
          <rPr>
            <b/>
            <sz val="9"/>
            <color indexed="81"/>
            <rFont val="돋움"/>
            <family val="3"/>
            <charset val="129"/>
          </rPr>
          <t>조정
◦</t>
        </r>
        <r>
          <rPr>
            <b/>
            <sz val="9"/>
            <color indexed="81"/>
            <rFont val="Tahoma"/>
            <family val="2"/>
          </rPr>
          <t xml:space="preserve"> </t>
        </r>
        <r>
          <rPr>
            <b/>
            <sz val="9"/>
            <color indexed="81"/>
            <rFont val="돋움"/>
            <family val="3"/>
            <charset val="129"/>
          </rPr>
          <t>공제한도</t>
        </r>
        <r>
          <rPr>
            <b/>
            <sz val="9"/>
            <color indexed="81"/>
            <rFont val="Tahoma"/>
            <family val="2"/>
          </rPr>
          <t xml:space="preserve"> : 2</t>
        </r>
        <r>
          <rPr>
            <b/>
            <sz val="9"/>
            <color indexed="81"/>
            <rFont val="돋움"/>
            <family val="3"/>
            <charset val="129"/>
          </rPr>
          <t>천</t>
        </r>
        <r>
          <rPr>
            <b/>
            <sz val="9"/>
            <color indexed="81"/>
            <rFont val="Tahoma"/>
            <family val="2"/>
          </rPr>
          <t>5</t>
        </r>
        <r>
          <rPr>
            <b/>
            <sz val="9"/>
            <color indexed="81"/>
            <rFont val="돋움"/>
            <family val="3"/>
            <charset val="129"/>
          </rPr>
          <t>백만원
◦</t>
        </r>
        <r>
          <rPr>
            <b/>
            <sz val="9"/>
            <color indexed="81"/>
            <rFont val="Tahoma"/>
            <family val="2"/>
          </rPr>
          <t xml:space="preserve"> </t>
        </r>
        <r>
          <rPr>
            <b/>
            <sz val="9"/>
            <color indexed="81"/>
            <rFont val="돋움"/>
            <family val="3"/>
            <charset val="129"/>
          </rPr>
          <t>한도포함</t>
        </r>
        <r>
          <rPr>
            <b/>
            <sz val="9"/>
            <color indexed="81"/>
            <rFont val="Tahoma"/>
            <family val="2"/>
          </rPr>
          <t xml:space="preserve"> </t>
        </r>
        <r>
          <rPr>
            <b/>
            <sz val="9"/>
            <color indexed="81"/>
            <rFont val="돋움"/>
            <family val="3"/>
            <charset val="129"/>
          </rPr>
          <t xml:space="preserve">소득공제
</t>
        </r>
        <r>
          <rPr>
            <b/>
            <sz val="9"/>
            <color indexed="81"/>
            <rFont val="Tahoma"/>
            <family val="2"/>
          </rPr>
          <t xml:space="preserve">    </t>
        </r>
        <r>
          <rPr>
            <b/>
            <sz val="9"/>
            <color indexed="81"/>
            <rFont val="돋움"/>
            <family val="3"/>
            <charset val="129"/>
          </rPr>
          <t>주택자금</t>
        </r>
        <r>
          <rPr>
            <b/>
            <sz val="9"/>
            <color indexed="81"/>
            <rFont val="Tahoma"/>
            <family val="2"/>
          </rPr>
          <t xml:space="preserve">, </t>
        </r>
        <r>
          <rPr>
            <b/>
            <sz val="9"/>
            <color indexed="81"/>
            <rFont val="돋움"/>
            <family val="3"/>
            <charset val="129"/>
          </rPr>
          <t>청약저축</t>
        </r>
        <r>
          <rPr>
            <b/>
            <sz val="9"/>
            <color indexed="81"/>
            <rFont val="Tahoma"/>
            <family val="2"/>
          </rPr>
          <t xml:space="preserve">, </t>
        </r>
        <r>
          <rPr>
            <b/>
            <sz val="9"/>
            <color indexed="81"/>
            <rFont val="돋움"/>
            <family val="3"/>
            <charset val="129"/>
          </rPr>
          <t>우리사주조합</t>
        </r>
        <r>
          <rPr>
            <b/>
            <sz val="9"/>
            <color indexed="81"/>
            <rFont val="Tahoma"/>
            <family val="2"/>
          </rPr>
          <t xml:space="preserve">, </t>
        </r>
        <r>
          <rPr>
            <b/>
            <sz val="9"/>
            <color indexed="81"/>
            <rFont val="돋움"/>
            <family val="3"/>
            <charset val="129"/>
          </rPr>
          <t>창투조합</t>
        </r>
        <r>
          <rPr>
            <b/>
            <sz val="9"/>
            <color indexed="81"/>
            <rFont val="Tahoma"/>
            <family val="2"/>
          </rPr>
          <t xml:space="preserve"> </t>
        </r>
        <r>
          <rPr>
            <b/>
            <sz val="9"/>
            <color indexed="81"/>
            <rFont val="돋움"/>
            <family val="3"/>
            <charset val="129"/>
          </rPr>
          <t>등</t>
        </r>
        <r>
          <rPr>
            <b/>
            <sz val="9"/>
            <color indexed="81"/>
            <rFont val="Tahoma"/>
            <family val="2"/>
          </rPr>
          <t xml:space="preserve"> </t>
        </r>
        <r>
          <rPr>
            <b/>
            <sz val="9"/>
            <color indexed="81"/>
            <rFont val="돋움"/>
            <family val="3"/>
            <charset val="129"/>
          </rPr>
          <t>출자</t>
        </r>
        <r>
          <rPr>
            <b/>
            <sz val="9"/>
            <color indexed="81"/>
            <rFont val="Tahoma"/>
            <family val="2"/>
          </rPr>
          <t>(</t>
        </r>
        <r>
          <rPr>
            <b/>
            <sz val="9"/>
            <color indexed="81"/>
            <rFont val="돋움"/>
            <family val="3"/>
            <charset val="129"/>
          </rPr>
          <t>벤처기업</t>
        </r>
        <r>
          <rPr>
            <b/>
            <sz val="9"/>
            <color indexed="81"/>
            <rFont val="Tahoma"/>
            <family val="2"/>
          </rPr>
          <t xml:space="preserve"> </t>
        </r>
        <r>
          <rPr>
            <b/>
            <sz val="9"/>
            <color indexed="81"/>
            <rFont val="돋움"/>
            <family val="3"/>
            <charset val="129"/>
          </rPr>
          <t>직접투자분</t>
        </r>
        <r>
          <rPr>
            <b/>
            <sz val="9"/>
            <color indexed="81"/>
            <rFont val="Tahoma"/>
            <family val="2"/>
          </rPr>
          <t xml:space="preserve"> </t>
        </r>
        <r>
          <rPr>
            <b/>
            <sz val="9"/>
            <color indexed="81"/>
            <rFont val="돋움"/>
            <family val="3"/>
            <charset val="129"/>
          </rPr>
          <t>제외</t>
        </r>
        <r>
          <rPr>
            <b/>
            <sz val="9"/>
            <color indexed="81"/>
            <rFont val="Tahoma"/>
            <family val="2"/>
          </rPr>
          <t xml:space="preserve">), </t>
        </r>
        <r>
          <rPr>
            <b/>
            <sz val="9"/>
            <color indexed="81"/>
            <rFont val="돋움"/>
            <family val="3"/>
            <charset val="129"/>
          </rPr>
          <t>소기업ㆍ소상공인</t>
        </r>
        <r>
          <rPr>
            <b/>
            <sz val="9"/>
            <color indexed="81"/>
            <rFont val="Tahoma"/>
            <family val="2"/>
          </rPr>
          <t xml:space="preserve"> </t>
        </r>
        <r>
          <rPr>
            <b/>
            <sz val="9"/>
            <color indexed="81"/>
            <rFont val="돋움"/>
            <family val="3"/>
            <charset val="129"/>
          </rPr>
          <t>공제부금</t>
        </r>
        <r>
          <rPr>
            <b/>
            <sz val="9"/>
            <color indexed="81"/>
            <rFont val="Tahoma"/>
            <family val="2"/>
          </rPr>
          <t xml:space="preserve">, </t>
        </r>
        <r>
          <rPr>
            <b/>
            <sz val="9"/>
            <color indexed="81"/>
            <rFont val="돋움"/>
            <family val="3"/>
            <charset val="129"/>
          </rPr>
          <t>신용카드</t>
        </r>
        <r>
          <rPr>
            <b/>
            <sz val="9"/>
            <color indexed="81"/>
            <rFont val="Tahoma"/>
            <family val="2"/>
          </rPr>
          <t xml:space="preserve">, </t>
        </r>
        <r>
          <rPr>
            <b/>
            <sz val="9"/>
            <color indexed="81"/>
            <rFont val="돋움"/>
            <family val="3"/>
            <charset val="129"/>
          </rPr>
          <t>장기집합투자증권저축
소득공제</t>
        </r>
        <r>
          <rPr>
            <b/>
            <sz val="9"/>
            <color indexed="81"/>
            <rFont val="Tahoma"/>
            <family val="2"/>
          </rPr>
          <t xml:space="preserve"> </t>
        </r>
        <r>
          <rPr>
            <b/>
            <sz val="9"/>
            <color indexed="81"/>
            <rFont val="돋움"/>
            <family val="3"/>
            <charset val="129"/>
          </rPr>
          <t>종합한도
공제금액</t>
        </r>
        <r>
          <rPr>
            <b/>
            <sz val="9"/>
            <color indexed="81"/>
            <rFont val="Tahoma"/>
            <family val="2"/>
          </rPr>
          <t xml:space="preserve"> </t>
        </r>
        <r>
          <rPr>
            <b/>
            <sz val="9"/>
            <color indexed="81"/>
            <rFont val="돋움"/>
            <family val="3"/>
            <charset val="129"/>
          </rPr>
          <t>한도</t>
        </r>
        <r>
          <rPr>
            <b/>
            <sz val="9"/>
            <color indexed="81"/>
            <rFont val="Tahoma"/>
            <family val="2"/>
          </rPr>
          <t xml:space="preserve"> : </t>
        </r>
        <r>
          <rPr>
            <b/>
            <sz val="9"/>
            <color indexed="81"/>
            <rFont val="돋움"/>
            <family val="3"/>
            <charset val="129"/>
          </rPr>
          <t>연</t>
        </r>
        <r>
          <rPr>
            <b/>
            <sz val="9"/>
            <color indexed="81"/>
            <rFont val="Tahoma"/>
            <family val="2"/>
          </rPr>
          <t xml:space="preserve"> 2,500</t>
        </r>
        <r>
          <rPr>
            <b/>
            <sz val="9"/>
            <color indexed="81"/>
            <rFont val="돋움"/>
            <family val="3"/>
            <charset val="129"/>
          </rPr>
          <t>만원
특별소득공제</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밖의</t>
        </r>
        <r>
          <rPr>
            <b/>
            <sz val="9"/>
            <color indexed="81"/>
            <rFont val="Tahoma"/>
            <family val="2"/>
          </rPr>
          <t xml:space="preserve"> </t>
        </r>
        <r>
          <rPr>
            <b/>
            <sz val="9"/>
            <color indexed="81"/>
            <rFont val="돋움"/>
            <family val="3"/>
            <charset val="129"/>
          </rPr>
          <t>소득공제에</t>
        </r>
        <r>
          <rPr>
            <b/>
            <sz val="9"/>
            <color indexed="81"/>
            <rFont val="Tahoma"/>
            <family val="2"/>
          </rPr>
          <t xml:space="preserve"> </t>
        </r>
        <r>
          <rPr>
            <b/>
            <sz val="9"/>
            <color indexed="81"/>
            <rFont val="돋움"/>
            <family val="3"/>
            <charset val="129"/>
          </rPr>
          <t>대해</t>
        </r>
        <r>
          <rPr>
            <b/>
            <sz val="9"/>
            <color indexed="81"/>
            <rFont val="Tahoma"/>
            <family val="2"/>
          </rPr>
          <t xml:space="preserve"> </t>
        </r>
        <r>
          <rPr>
            <b/>
            <sz val="9"/>
            <color indexed="81"/>
            <rFont val="돋움"/>
            <family val="3"/>
            <charset val="129"/>
          </rPr>
          <t>종합한도</t>
        </r>
        <r>
          <rPr>
            <b/>
            <sz val="9"/>
            <color indexed="81"/>
            <rFont val="Tahoma"/>
            <family val="2"/>
          </rPr>
          <t xml:space="preserve"> </t>
        </r>
        <r>
          <rPr>
            <b/>
            <sz val="9"/>
            <color indexed="81"/>
            <rFont val="돋움"/>
            <family val="3"/>
            <charset val="129"/>
          </rPr>
          <t xml:space="preserve">적용
</t>
        </r>
        <r>
          <rPr>
            <b/>
            <sz val="9"/>
            <color indexed="81"/>
            <rFont val="Tahoma"/>
            <family val="2"/>
          </rPr>
          <t xml:space="preserve">- </t>
        </r>
        <r>
          <rPr>
            <b/>
            <sz val="9"/>
            <color indexed="81"/>
            <rFont val="돋움"/>
            <family val="3"/>
            <charset val="129"/>
          </rPr>
          <t>적용대상</t>
        </r>
        <r>
          <rPr>
            <b/>
            <sz val="9"/>
            <color indexed="81"/>
            <rFont val="Tahoma"/>
            <family val="2"/>
          </rPr>
          <t xml:space="preserve"> : </t>
        </r>
        <r>
          <rPr>
            <b/>
            <sz val="9"/>
            <color indexed="81"/>
            <rFont val="돋움"/>
            <family val="3"/>
            <charset val="129"/>
          </rPr>
          <t>주택자금공제</t>
        </r>
        <r>
          <rPr>
            <b/>
            <sz val="9"/>
            <color indexed="81"/>
            <rFont val="Tahoma"/>
            <family val="2"/>
          </rPr>
          <t xml:space="preserve">, </t>
        </r>
        <r>
          <rPr>
            <b/>
            <sz val="9"/>
            <color indexed="81"/>
            <rFont val="돋움"/>
            <family val="3"/>
            <charset val="129"/>
          </rPr>
          <t>주택마련저축</t>
        </r>
        <r>
          <rPr>
            <b/>
            <sz val="9"/>
            <color indexed="81"/>
            <rFont val="Tahoma"/>
            <family val="2"/>
          </rPr>
          <t xml:space="preserve">, </t>
        </r>
        <r>
          <rPr>
            <b/>
            <sz val="9"/>
            <color indexed="81"/>
            <rFont val="돋움"/>
            <family val="3"/>
            <charset val="129"/>
          </rPr>
          <t>소기업ㆍ소상공인</t>
        </r>
        <r>
          <rPr>
            <b/>
            <sz val="9"/>
            <color indexed="81"/>
            <rFont val="Tahoma"/>
            <family val="2"/>
          </rPr>
          <t xml:space="preserve"> </t>
        </r>
        <r>
          <rPr>
            <b/>
            <sz val="9"/>
            <color indexed="81"/>
            <rFont val="돋움"/>
            <family val="3"/>
            <charset val="129"/>
          </rPr>
          <t>공제부금</t>
        </r>
        <r>
          <rPr>
            <b/>
            <sz val="9"/>
            <color indexed="81"/>
            <rFont val="Tahoma"/>
            <family val="2"/>
          </rPr>
          <t xml:space="preserve">, </t>
        </r>
        <r>
          <rPr>
            <b/>
            <sz val="9"/>
            <color indexed="81"/>
            <rFont val="돋움"/>
            <family val="3"/>
            <charset val="129"/>
          </rPr>
          <t>투자조합출자</t>
        </r>
        <r>
          <rPr>
            <b/>
            <sz val="9"/>
            <color indexed="81"/>
            <rFont val="Tahoma"/>
            <family val="2"/>
          </rPr>
          <t xml:space="preserve"> </t>
        </r>
        <r>
          <rPr>
            <b/>
            <sz val="9"/>
            <color indexed="81"/>
            <rFont val="돋움"/>
            <family val="3"/>
            <charset val="129"/>
          </rPr>
          <t>등</t>
        </r>
        <r>
          <rPr>
            <b/>
            <sz val="9"/>
            <color indexed="81"/>
            <rFont val="Tahoma"/>
            <family val="2"/>
          </rPr>
          <t>(2014</t>
        </r>
        <r>
          <rPr>
            <b/>
            <sz val="9"/>
            <color indexed="81"/>
            <rFont val="돋움"/>
            <family val="3"/>
            <charset val="129"/>
          </rPr>
          <t>년</t>
        </r>
        <r>
          <rPr>
            <b/>
            <sz val="9"/>
            <color indexed="81"/>
            <rFont val="Tahoma"/>
            <family val="2"/>
          </rPr>
          <t xml:space="preserve"> </t>
        </r>
        <r>
          <rPr>
            <b/>
            <sz val="9"/>
            <color indexed="81"/>
            <rFont val="돋움"/>
            <family val="3"/>
            <charset val="129"/>
          </rPr>
          <t>벤처기업</t>
        </r>
        <r>
          <rPr>
            <b/>
            <sz val="9"/>
            <color indexed="81"/>
            <rFont val="Tahoma"/>
            <family val="2"/>
          </rPr>
          <t xml:space="preserve"> </t>
        </r>
        <r>
          <rPr>
            <b/>
            <sz val="9"/>
            <color indexed="81"/>
            <rFont val="돋움"/>
            <family val="3"/>
            <charset val="129"/>
          </rPr>
          <t>직접투자분</t>
        </r>
        <r>
          <rPr>
            <b/>
            <sz val="9"/>
            <color indexed="81"/>
            <rFont val="Tahoma"/>
            <family val="2"/>
          </rPr>
          <t xml:space="preserve"> </t>
        </r>
        <r>
          <rPr>
            <b/>
            <sz val="9"/>
            <color indexed="81"/>
            <rFont val="돋움"/>
            <family val="3"/>
            <charset val="129"/>
          </rPr>
          <t>제외</t>
        </r>
        <r>
          <rPr>
            <b/>
            <sz val="9"/>
            <color indexed="81"/>
            <rFont val="Tahoma"/>
            <family val="2"/>
          </rPr>
          <t xml:space="preserve">), </t>
        </r>
        <r>
          <rPr>
            <b/>
            <sz val="9"/>
            <color indexed="81"/>
            <rFont val="돋움"/>
            <family val="3"/>
            <charset val="129"/>
          </rPr>
          <t>신용카드</t>
        </r>
        <r>
          <rPr>
            <b/>
            <sz val="9"/>
            <color indexed="81"/>
            <rFont val="Tahoma"/>
            <family val="2"/>
          </rPr>
          <t xml:space="preserve"> </t>
        </r>
        <r>
          <rPr>
            <b/>
            <sz val="9"/>
            <color indexed="81"/>
            <rFont val="돋움"/>
            <family val="3"/>
            <charset val="129"/>
          </rPr>
          <t>등</t>
        </r>
        <r>
          <rPr>
            <b/>
            <sz val="9"/>
            <color indexed="81"/>
            <rFont val="Tahoma"/>
            <family val="2"/>
          </rPr>
          <t xml:space="preserve"> </t>
        </r>
        <r>
          <rPr>
            <b/>
            <sz val="9"/>
            <color indexed="81"/>
            <rFont val="돋움"/>
            <family val="3"/>
            <charset val="129"/>
          </rPr>
          <t>사용금액</t>
        </r>
        <r>
          <rPr>
            <b/>
            <sz val="9"/>
            <color indexed="81"/>
            <rFont val="Tahoma"/>
            <family val="2"/>
          </rPr>
          <t xml:space="preserve">, </t>
        </r>
        <r>
          <rPr>
            <b/>
            <sz val="9"/>
            <color indexed="81"/>
            <rFont val="돋움"/>
            <family val="3"/>
            <charset val="129"/>
          </rPr>
          <t>우리사주조합</t>
        </r>
        <r>
          <rPr>
            <b/>
            <sz val="9"/>
            <color indexed="81"/>
            <rFont val="Tahoma"/>
            <family val="2"/>
          </rPr>
          <t xml:space="preserve"> </t>
        </r>
        <r>
          <rPr>
            <b/>
            <sz val="9"/>
            <color indexed="81"/>
            <rFont val="돋움"/>
            <family val="3"/>
            <charset val="129"/>
          </rPr>
          <t>출자금</t>
        </r>
        <r>
          <rPr>
            <b/>
            <sz val="9"/>
            <color indexed="81"/>
            <rFont val="Tahoma"/>
            <family val="2"/>
          </rPr>
          <t xml:space="preserve">, </t>
        </r>
        <r>
          <rPr>
            <b/>
            <sz val="9"/>
            <color indexed="81"/>
            <rFont val="돋움"/>
            <family val="3"/>
            <charset val="129"/>
          </rPr>
          <t>장기집합투자증권저축</t>
        </r>
      </text>
    </comment>
    <comment ref="B92" authorId="1" shapeId="0" xr:uid="{51A44ADA-CAE6-4FA8-B469-2C1F3DC61A56}">
      <text>
        <r>
          <rPr>
            <b/>
            <sz val="9"/>
            <color indexed="81"/>
            <rFont val="돋움"/>
            <family val="3"/>
            <charset val="129"/>
          </rPr>
          <t>총급여액
⊙    500만원 이하 : 총급여액의 100분의 70
⊙ 1,500만원 이하 :    350만원 +   500만원을 초과하는 금액의 100분의 40
⊙ 4,500만원 이하 :    750만원 + 1,500만원을 초과하는 금액의 100분의 15
⊙       1억원 이하 : 1,200만원 + 4,500만원을 초과하는 금액의 100분의  5
⊙       1억원 초과 : 1,475만원 +      1억원을 초과하는 금액의 100분의  2
소득세법 제47조 [ 근로소득공제 ] 2천만원 한도 (2019.12.31 단서신설)</t>
        </r>
      </text>
    </comment>
    <comment ref="V92" authorId="1" shapeId="0" xr:uid="{E3B82ED6-62CA-4AAD-948B-EDDCE0010F01}">
      <text>
        <r>
          <rPr>
            <b/>
            <sz val="9"/>
            <color indexed="81"/>
            <rFont val="돋움"/>
            <family val="3"/>
            <charset val="129"/>
          </rPr>
          <t>50. 종합소득 과세표준은  37.차감소득금액에서  48.그 밖의 소득공제 계를 차감하고  49.소득공제 종합한도 초과액을 더하여 적습니다.</t>
        </r>
      </text>
    </comment>
    <comment ref="C94" authorId="1" shapeId="0" xr:uid="{88139492-DD76-41F6-98F9-86FB5965A2AB}">
      <text>
        <r>
          <rPr>
            <b/>
            <sz val="9"/>
            <color indexed="81"/>
            <rFont val="돋움"/>
            <family val="3"/>
            <charset val="129"/>
          </rPr>
          <t xml:space="preserve">
소득세법 제50조 [ 기본공제 ]
① 종합소득이 있는 거주자(자연인만 해당한다)에 대해서는 다음 각 호의 어느 하나에 해당하는 사람의 수에 1명당 연 150만원을 곱하여 계산한 금액을 그 거주자의 해당 과세기간의 종합소득금액에서 공제한다.(2009.12.31 개정)
1. 해당 거주자(2009.12.31 개정)
2. 거주자의 배우자로서 해당 과세기간의 소득금액이 없거나 해당 과세기간의 소득금액 합계액이 100만원 이하인 사람(총급여액 500만원 이하의 근로소득만 있는 배우자를 포함한다)(2015.12.15 개정) 
3. 거주자(그 배우자를 포함한다. 이하 이 호에서 같다)와 생계를 같이 하는 다음 각 목의 어느 하나에 해당하는 부양가족(제51조 제1항 제2호의 장애인에 해당되는 경우에는 나이의 제한을 받지 아니한다)으로서 해당 과세기간의 소득금액 합계액이 100만원 이하인 사람(총급여액 500만원 이하의 근로소득만 있는 부양가족을 포함한다)(2015.12.15 개정)
가. 거주자의 직계존속(직계존속이 재혼한 경우에는 그 배우자로서 대통령령으로 정하는 사람을 포함한다)으로서 60세 이상인 사람(2009.12.31 개정)
나. 거주자의 직계비속으로서 대통령령으로 정하는 사람과 대통령령으로 정하는 동거 입양자(이하 "입양자"라 한다)로서 20세 이하인 사람. 이 경우 해당 직계비속 또는 입양자와 그 배우자가 모두 제51조 제1항 제2호에 따른 장애인에 해당하는 경우에는 그 배우자를 포함한다.(2009.12.31 개정)
다. 거주자의 형제자매로서 20세 이하 또는 60세 이상인 사람(2009.12.31 개정)
라. 「국민기초생활 보장법」에 따른 수급권자 중 대통령령으로 정하는 사람(2009.12.31 개정)
마. 「아동복지법」에 따른 가정위탁을 받아 양육하는 아동으로서 대통령령으로 정하는 사람(이하 "위탁아동"이라 한다)(2009.12.31 개정)
② 제1항에 따른 공제를 “기본공제”라 한다.(2009.12.31 개정)
③ 거주자의 배우자 또는 부양가족이 다른 거주자의 부양가족에 해당되는 경우에는 대통령령으로 정하는 바에 따라 이를 어느 한 거주자의 종합소득금액에서 공제한다.(2009.12.31 개정)
</t>
        </r>
      </text>
    </comment>
    <comment ref="E94" authorId="1" shapeId="0" xr:uid="{4D41C1EB-2559-4722-B17B-463374927277}">
      <text>
        <r>
          <rPr>
            <b/>
            <sz val="9"/>
            <color indexed="81"/>
            <rFont val="돋움"/>
            <family val="3"/>
            <charset val="129"/>
          </rPr>
          <t>거주자</t>
        </r>
        <r>
          <rPr>
            <b/>
            <sz val="9"/>
            <color indexed="81"/>
            <rFont val="Tahoma"/>
            <family val="2"/>
          </rPr>
          <t xml:space="preserve"> - </t>
        </r>
        <r>
          <rPr>
            <b/>
            <sz val="9"/>
            <color indexed="81"/>
            <rFont val="돋움"/>
            <family val="3"/>
            <charset val="129"/>
          </rPr>
          <t>근로자본인</t>
        </r>
      </text>
    </comment>
    <comment ref="E95" authorId="1" shapeId="0" xr:uid="{E063727F-B5DE-48BF-95D7-0FA9FD8706C8}">
      <text>
        <r>
          <rPr>
            <b/>
            <sz val="9"/>
            <color indexed="81"/>
            <rFont val="돋움"/>
            <family val="3"/>
            <charset val="129"/>
          </rPr>
          <t>- 근로자의 배우자가 연간 소득금액이 없거나 연간 소득금액의 합계액이 100만원 이하인 경우 연 150만원을 공제</t>
        </r>
      </text>
    </comment>
    <comment ref="W95" authorId="1" shapeId="0" xr:uid="{7EFF5F1B-A174-4DB3-A53C-4EBECF495ADC}">
      <text>
        <r>
          <rPr>
            <b/>
            <sz val="9"/>
            <color indexed="81"/>
            <rFont val="돋움"/>
            <family val="3"/>
            <charset val="129"/>
          </rPr>
          <t>입국목적 : 
1. 정부간협약
2. 기술도입계약
3. 조특법감면</t>
        </r>
      </text>
    </comment>
    <comment ref="E96" authorId="1" shapeId="0" xr:uid="{2A62F726-2D9D-4B55-886A-912E495BD010}">
      <text>
        <r>
          <rPr>
            <b/>
            <sz val="9"/>
            <color indexed="81"/>
            <rFont val="돋움"/>
            <family val="3"/>
            <charset val="129"/>
          </rPr>
          <t>○ 생계를 같이하는 부양가족
- 근로자 와 생계를 같이 하는 다음의 어느 하나에 해당하는 부양가족으로서 연간 소득금액의 합계액이 100만원 
   이하인 경우 1명당 연 150만원을 공제한다.
▶ 직계존속 - 만 60세 이상 (1960년 12월 31일 이전출생)
▶ 직계비속,동거입양자 - 만 20세 이하 (2000.1.1. 이후출생)
▶ 형제자매 - 만 20세 이하 , 만 60세 이상
▶ 그 밖의 부양가족
     · 「국민기초생활보장법」 제2조 제2호의 수급자 -&gt; (나이제한없음)
     · 직계비속 또는 입양자와 그 배우자가 모두 장애인에 해당하는 경우 그 배우자
     ·  「아동복지법」에 따른 가정위탁을 받아 양육하는 아동으로서 해당 과세기간에 6개월 
        이상 직접 양육한 위탁아동(만 18세미만, 2003.1.1. 이후 출생)
        다만, 직전 과세기간에 소득공제를 받지 아니한 경우에는 해당 위탁아동에 대한 직전 
       과세기간의 위탁기간을 포함하여 계산한다.</t>
        </r>
      </text>
    </comment>
    <comment ref="V96" authorId="1" shapeId="0" xr:uid="{69D107B8-B6E1-49C6-A197-32090E8B072F}">
      <text>
        <r>
          <rPr>
            <b/>
            <sz val="9"/>
            <color indexed="81"/>
            <rFont val="돋움"/>
            <family val="3"/>
            <charset val="129"/>
          </rPr>
          <t>중소기업</t>
        </r>
        <r>
          <rPr>
            <b/>
            <sz val="9"/>
            <color indexed="81"/>
            <rFont val="Tahoma"/>
            <family val="2"/>
          </rPr>
          <t xml:space="preserve"> </t>
        </r>
        <r>
          <rPr>
            <b/>
            <sz val="9"/>
            <color indexed="81"/>
            <rFont val="돋움"/>
            <family val="3"/>
            <charset val="129"/>
          </rPr>
          <t>취업자</t>
        </r>
        <r>
          <rPr>
            <b/>
            <sz val="9"/>
            <color indexed="81"/>
            <rFont val="Tahoma"/>
            <family val="2"/>
          </rPr>
          <t xml:space="preserve"> </t>
        </r>
        <r>
          <rPr>
            <b/>
            <sz val="9"/>
            <color indexed="81"/>
            <rFont val="돋움"/>
            <family val="3"/>
            <charset val="129"/>
          </rPr>
          <t>소득세</t>
        </r>
        <r>
          <rPr>
            <b/>
            <sz val="9"/>
            <color indexed="81"/>
            <rFont val="Tahoma"/>
            <family val="2"/>
          </rPr>
          <t xml:space="preserve"> </t>
        </r>
        <r>
          <rPr>
            <b/>
            <sz val="9"/>
            <color indexed="81"/>
            <rFont val="돋움"/>
            <family val="3"/>
            <charset val="129"/>
          </rPr>
          <t>감면
공제금액</t>
        </r>
        <r>
          <rPr>
            <b/>
            <sz val="9"/>
            <color indexed="81"/>
            <rFont val="Tahoma"/>
            <family val="2"/>
          </rPr>
          <t xml:space="preserve"> </t>
        </r>
        <r>
          <rPr>
            <b/>
            <sz val="9"/>
            <color indexed="81"/>
            <rFont val="돋움"/>
            <family val="3"/>
            <charset val="129"/>
          </rPr>
          <t>한도</t>
        </r>
        <r>
          <rPr>
            <b/>
            <sz val="9"/>
            <color indexed="81"/>
            <rFont val="Tahoma"/>
            <family val="2"/>
          </rPr>
          <t xml:space="preserve"> : </t>
        </r>
        <r>
          <rPr>
            <b/>
            <sz val="9"/>
            <color indexed="81"/>
            <rFont val="돋움"/>
            <family val="3"/>
            <charset val="129"/>
          </rPr>
          <t>취업일부터</t>
        </r>
        <r>
          <rPr>
            <b/>
            <sz val="9"/>
            <color indexed="81"/>
            <rFont val="Tahoma"/>
            <family val="2"/>
          </rPr>
          <t xml:space="preserve"> 3</t>
        </r>
        <r>
          <rPr>
            <b/>
            <sz val="9"/>
            <color indexed="81"/>
            <rFont val="돋움"/>
            <family val="3"/>
            <charset val="129"/>
          </rPr>
          <t>년간</t>
        </r>
        <r>
          <rPr>
            <b/>
            <sz val="9"/>
            <color indexed="81"/>
            <rFont val="Tahoma"/>
            <family val="2"/>
          </rPr>
          <t xml:space="preserve"> </t>
        </r>
        <r>
          <rPr>
            <b/>
            <sz val="9"/>
            <color indexed="81"/>
            <rFont val="돋움"/>
            <family val="3"/>
            <charset val="129"/>
          </rPr>
          <t>근로소득세</t>
        </r>
        <r>
          <rPr>
            <b/>
            <sz val="9"/>
            <color indexed="81"/>
            <rFont val="Tahoma"/>
            <family val="2"/>
          </rPr>
          <t xml:space="preserve"> 50%(100%)
</t>
        </r>
        <r>
          <rPr>
            <b/>
            <sz val="9"/>
            <color indexed="81"/>
            <rFont val="돋움"/>
            <family val="3"/>
            <charset val="129"/>
          </rPr>
          <t>근로계약</t>
        </r>
        <r>
          <rPr>
            <b/>
            <sz val="9"/>
            <color indexed="81"/>
            <rFont val="Tahoma"/>
            <family val="2"/>
          </rPr>
          <t xml:space="preserve"> </t>
        </r>
        <r>
          <rPr>
            <b/>
            <sz val="9"/>
            <color indexed="81"/>
            <rFont val="돋움"/>
            <family val="3"/>
            <charset val="129"/>
          </rPr>
          <t>체결일</t>
        </r>
        <r>
          <rPr>
            <b/>
            <sz val="9"/>
            <color indexed="81"/>
            <rFont val="Tahoma"/>
            <family val="2"/>
          </rPr>
          <t xml:space="preserve"> </t>
        </r>
        <r>
          <rPr>
            <b/>
            <sz val="9"/>
            <color indexed="81"/>
            <rFont val="돋움"/>
            <family val="3"/>
            <charset val="129"/>
          </rPr>
          <t>현재</t>
        </r>
        <r>
          <rPr>
            <b/>
            <sz val="9"/>
            <color indexed="81"/>
            <rFont val="Tahoma"/>
            <family val="2"/>
          </rPr>
          <t xml:space="preserve"> </t>
        </r>
        <r>
          <rPr>
            <b/>
            <sz val="9"/>
            <color indexed="81"/>
            <rFont val="돋움"/>
            <family val="3"/>
            <charset val="129"/>
          </rPr>
          <t>연령이</t>
        </r>
        <r>
          <rPr>
            <b/>
            <sz val="9"/>
            <color indexed="81"/>
            <rFont val="Tahoma"/>
            <family val="2"/>
          </rPr>
          <t xml:space="preserve"> 15</t>
        </r>
        <r>
          <rPr>
            <b/>
            <sz val="9"/>
            <color indexed="81"/>
            <rFont val="돋움"/>
            <family val="3"/>
            <charset val="129"/>
          </rPr>
          <t>세</t>
        </r>
        <r>
          <rPr>
            <b/>
            <sz val="9"/>
            <color indexed="81"/>
            <rFont val="Tahoma"/>
            <family val="2"/>
          </rPr>
          <t xml:space="preserve"> </t>
        </r>
        <r>
          <rPr>
            <b/>
            <sz val="9"/>
            <color indexed="81"/>
            <rFont val="돋움"/>
            <family val="3"/>
            <charset val="129"/>
          </rPr>
          <t>이상</t>
        </r>
        <r>
          <rPr>
            <b/>
            <sz val="9"/>
            <color indexed="81"/>
            <rFont val="Tahoma"/>
            <family val="2"/>
          </rPr>
          <t xml:space="preserve"> 29</t>
        </r>
        <r>
          <rPr>
            <b/>
            <sz val="9"/>
            <color indexed="81"/>
            <rFont val="돋움"/>
            <family val="3"/>
            <charset val="129"/>
          </rPr>
          <t>세이하</t>
        </r>
        <r>
          <rPr>
            <b/>
            <sz val="9"/>
            <color indexed="81"/>
            <rFont val="Tahoma"/>
            <family val="2"/>
          </rPr>
          <t>(</t>
        </r>
        <r>
          <rPr>
            <b/>
            <sz val="9"/>
            <color indexed="81"/>
            <rFont val="돋움"/>
            <family val="3"/>
            <charset val="129"/>
          </rPr>
          <t>병역근무기간</t>
        </r>
        <r>
          <rPr>
            <b/>
            <sz val="9"/>
            <color indexed="81"/>
            <rFont val="Tahoma"/>
            <family val="2"/>
          </rPr>
          <t xml:space="preserve"> </t>
        </r>
        <r>
          <rPr>
            <b/>
            <sz val="9"/>
            <color indexed="81"/>
            <rFont val="돋움"/>
            <family val="3"/>
            <charset val="129"/>
          </rPr>
          <t>제외</t>
        </r>
        <r>
          <rPr>
            <b/>
            <sz val="9"/>
            <color indexed="81"/>
            <rFont val="Tahoma"/>
            <family val="2"/>
          </rPr>
          <t xml:space="preserve"> : </t>
        </r>
        <r>
          <rPr>
            <b/>
            <sz val="9"/>
            <color indexed="81"/>
            <rFont val="돋움"/>
            <family val="3"/>
            <charset val="129"/>
          </rPr>
          <t>한도</t>
        </r>
        <r>
          <rPr>
            <b/>
            <sz val="9"/>
            <color indexed="81"/>
            <rFont val="Tahoma"/>
            <family val="2"/>
          </rPr>
          <t xml:space="preserve"> 6</t>
        </r>
        <r>
          <rPr>
            <b/>
            <sz val="9"/>
            <color indexed="81"/>
            <rFont val="돋움"/>
            <family val="3"/>
            <charset val="129"/>
          </rPr>
          <t>년</t>
        </r>
        <r>
          <rPr>
            <b/>
            <sz val="9"/>
            <color indexed="81"/>
            <rFont val="Tahoma"/>
            <family val="2"/>
          </rPr>
          <t>)</t>
        </r>
        <r>
          <rPr>
            <b/>
            <sz val="9"/>
            <color indexed="81"/>
            <rFont val="돋움"/>
            <family val="3"/>
            <charset val="129"/>
          </rPr>
          <t>인</t>
        </r>
        <r>
          <rPr>
            <b/>
            <sz val="9"/>
            <color indexed="81"/>
            <rFont val="Tahoma"/>
            <family val="2"/>
          </rPr>
          <t xml:space="preserve"> </t>
        </r>
        <r>
          <rPr>
            <b/>
            <sz val="9"/>
            <color indexed="81"/>
            <rFont val="돋움"/>
            <family val="3"/>
            <charset val="129"/>
          </rPr>
          <t>사람</t>
        </r>
        <r>
          <rPr>
            <b/>
            <sz val="9"/>
            <color indexed="81"/>
            <rFont val="Tahoma"/>
            <family val="2"/>
          </rPr>
          <t>, 60</t>
        </r>
        <r>
          <rPr>
            <b/>
            <sz val="9"/>
            <color indexed="81"/>
            <rFont val="돋움"/>
            <family val="3"/>
            <charset val="129"/>
          </rPr>
          <t>세</t>
        </r>
        <r>
          <rPr>
            <b/>
            <sz val="9"/>
            <color indexed="81"/>
            <rFont val="Tahoma"/>
            <family val="2"/>
          </rPr>
          <t xml:space="preserve"> </t>
        </r>
        <r>
          <rPr>
            <b/>
            <sz val="9"/>
            <color indexed="81"/>
            <rFont val="돋움"/>
            <family val="3"/>
            <charset val="129"/>
          </rPr>
          <t>이상인</t>
        </r>
        <r>
          <rPr>
            <b/>
            <sz val="9"/>
            <color indexed="81"/>
            <rFont val="Tahoma"/>
            <family val="2"/>
          </rPr>
          <t xml:space="preserve"> </t>
        </r>
        <r>
          <rPr>
            <b/>
            <sz val="9"/>
            <color indexed="81"/>
            <rFont val="돋움"/>
            <family val="3"/>
            <charset val="129"/>
          </rPr>
          <t>사람</t>
        </r>
        <r>
          <rPr>
            <b/>
            <sz val="9"/>
            <color indexed="81"/>
            <rFont val="Tahoma"/>
            <family val="2"/>
          </rPr>
          <t xml:space="preserve">, </t>
        </r>
        <r>
          <rPr>
            <b/>
            <sz val="9"/>
            <color indexed="81"/>
            <rFont val="돋움"/>
            <family val="3"/>
            <charset val="129"/>
          </rPr>
          <t>장애인이</t>
        </r>
        <r>
          <rPr>
            <b/>
            <sz val="9"/>
            <color indexed="81"/>
            <rFont val="Tahoma"/>
            <family val="2"/>
          </rPr>
          <t xml:space="preserve"> </t>
        </r>
        <r>
          <rPr>
            <b/>
            <sz val="9"/>
            <color indexed="81"/>
            <rFont val="돋움"/>
            <family val="3"/>
            <charset val="129"/>
          </rPr>
          <t>중소기업에</t>
        </r>
        <r>
          <rPr>
            <b/>
            <sz val="9"/>
            <color indexed="81"/>
            <rFont val="Tahoma"/>
            <family val="2"/>
          </rPr>
          <t xml:space="preserve"> ’12.1.1.(60</t>
        </r>
        <r>
          <rPr>
            <b/>
            <sz val="9"/>
            <color indexed="81"/>
            <rFont val="돋움"/>
            <family val="3"/>
            <charset val="129"/>
          </rPr>
          <t>세</t>
        </r>
        <r>
          <rPr>
            <b/>
            <sz val="9"/>
            <color indexed="81"/>
            <rFont val="Tahoma"/>
            <family val="2"/>
          </rPr>
          <t xml:space="preserve"> </t>
        </r>
        <r>
          <rPr>
            <b/>
            <sz val="9"/>
            <color indexed="81"/>
            <rFont val="돋움"/>
            <family val="3"/>
            <charset val="129"/>
          </rPr>
          <t>이상인</t>
        </r>
        <r>
          <rPr>
            <b/>
            <sz val="9"/>
            <color indexed="81"/>
            <rFont val="Tahoma"/>
            <family val="2"/>
          </rPr>
          <t xml:space="preserve"> </t>
        </r>
        <r>
          <rPr>
            <b/>
            <sz val="9"/>
            <color indexed="81"/>
            <rFont val="돋움"/>
            <family val="3"/>
            <charset val="129"/>
          </rPr>
          <t>사람</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장애인의</t>
        </r>
        <r>
          <rPr>
            <b/>
            <sz val="9"/>
            <color indexed="81"/>
            <rFont val="Tahoma"/>
            <family val="2"/>
          </rPr>
          <t xml:space="preserve"> </t>
        </r>
        <r>
          <rPr>
            <b/>
            <sz val="9"/>
            <color indexed="81"/>
            <rFont val="돋움"/>
            <family val="3"/>
            <charset val="129"/>
          </rPr>
          <t>경우</t>
        </r>
        <r>
          <rPr>
            <b/>
            <sz val="9"/>
            <color indexed="81"/>
            <rFont val="Tahoma"/>
            <family val="2"/>
          </rPr>
          <t xml:space="preserve">  ’14.1.1. 〜 ’15.12.31.</t>
        </r>
        <r>
          <rPr>
            <b/>
            <sz val="9"/>
            <color indexed="81"/>
            <rFont val="돋움"/>
            <family val="3"/>
            <charset val="129"/>
          </rPr>
          <t>까지</t>
        </r>
        <r>
          <rPr>
            <b/>
            <sz val="9"/>
            <color indexed="81"/>
            <rFont val="Tahoma"/>
            <family val="2"/>
          </rPr>
          <t xml:space="preserve"> </t>
        </r>
        <r>
          <rPr>
            <b/>
            <sz val="9"/>
            <color indexed="81"/>
            <rFont val="돋움"/>
            <family val="3"/>
            <charset val="129"/>
          </rPr>
          <t>취업하는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중소기업체에서</t>
        </r>
        <r>
          <rPr>
            <b/>
            <sz val="9"/>
            <color indexed="81"/>
            <rFont val="Tahoma"/>
            <family val="2"/>
          </rPr>
          <t xml:space="preserve"> </t>
        </r>
        <r>
          <rPr>
            <b/>
            <sz val="9"/>
            <color indexed="81"/>
            <rFont val="돋움"/>
            <family val="3"/>
            <charset val="129"/>
          </rPr>
          <t>받는</t>
        </r>
        <r>
          <rPr>
            <b/>
            <sz val="9"/>
            <color indexed="81"/>
            <rFont val="Tahoma"/>
            <family val="2"/>
          </rPr>
          <t xml:space="preserve"> </t>
        </r>
        <r>
          <rPr>
            <b/>
            <sz val="9"/>
            <color indexed="81"/>
            <rFont val="돋움"/>
            <family val="3"/>
            <charset val="129"/>
          </rPr>
          <t>근로소득세를</t>
        </r>
        <r>
          <rPr>
            <b/>
            <sz val="9"/>
            <color indexed="81"/>
            <rFont val="Tahoma"/>
            <family val="2"/>
          </rPr>
          <t xml:space="preserve"> </t>
        </r>
        <r>
          <rPr>
            <b/>
            <sz val="9"/>
            <color indexed="81"/>
            <rFont val="돋움"/>
            <family val="3"/>
            <charset val="129"/>
          </rPr>
          <t>취업일부터</t>
        </r>
        <r>
          <rPr>
            <b/>
            <sz val="9"/>
            <color indexed="81"/>
            <rFont val="Tahoma"/>
            <family val="2"/>
          </rPr>
          <t xml:space="preserve"> 3</t>
        </r>
        <r>
          <rPr>
            <b/>
            <sz val="9"/>
            <color indexed="81"/>
            <rFont val="돋움"/>
            <family val="3"/>
            <charset val="129"/>
          </rPr>
          <t>년간</t>
        </r>
        <r>
          <rPr>
            <b/>
            <sz val="9"/>
            <color indexed="81"/>
            <rFont val="Tahoma"/>
            <family val="2"/>
          </rPr>
          <t xml:space="preserve"> 50%(100%)*</t>
        </r>
        <r>
          <rPr>
            <b/>
            <sz val="9"/>
            <color indexed="81"/>
            <rFont val="돋움"/>
            <family val="3"/>
            <charset val="129"/>
          </rPr>
          <t xml:space="preserve">세액감면
</t>
        </r>
        <r>
          <rPr>
            <b/>
            <sz val="9"/>
            <color indexed="81"/>
            <rFont val="Tahoma"/>
            <family val="2"/>
          </rPr>
          <t xml:space="preserve">* 50% </t>
        </r>
        <r>
          <rPr>
            <b/>
            <sz val="9"/>
            <color indexed="81"/>
            <rFont val="돋움"/>
            <family val="3"/>
            <charset val="129"/>
          </rPr>
          <t>감면비율</t>
        </r>
        <r>
          <rPr>
            <b/>
            <sz val="9"/>
            <color indexed="81"/>
            <rFont val="Tahoma"/>
            <family val="2"/>
          </rPr>
          <t xml:space="preserve"> </t>
        </r>
        <r>
          <rPr>
            <b/>
            <sz val="9"/>
            <color indexed="81"/>
            <rFont val="돋움"/>
            <family val="3"/>
            <charset val="129"/>
          </rPr>
          <t xml:space="preserve">적용대상자
</t>
        </r>
        <r>
          <rPr>
            <b/>
            <sz val="9"/>
            <color indexed="81"/>
            <rFont val="Tahoma"/>
            <family val="2"/>
          </rPr>
          <t xml:space="preserve"> - 2014.1.1. </t>
        </r>
        <r>
          <rPr>
            <b/>
            <sz val="9"/>
            <color indexed="81"/>
            <rFont val="돋움"/>
            <family val="3"/>
            <charset val="129"/>
          </rPr>
          <t>이후</t>
        </r>
        <r>
          <rPr>
            <b/>
            <sz val="9"/>
            <color indexed="81"/>
            <rFont val="Tahoma"/>
            <family val="2"/>
          </rPr>
          <t xml:space="preserve"> </t>
        </r>
        <r>
          <rPr>
            <b/>
            <sz val="9"/>
            <color indexed="81"/>
            <rFont val="돋움"/>
            <family val="3"/>
            <charset val="129"/>
          </rPr>
          <t>중소기업에</t>
        </r>
        <r>
          <rPr>
            <b/>
            <sz val="9"/>
            <color indexed="81"/>
            <rFont val="Tahoma"/>
            <family val="2"/>
          </rPr>
          <t xml:space="preserve"> (</t>
        </r>
        <r>
          <rPr>
            <b/>
            <sz val="9"/>
            <color indexed="81"/>
            <rFont val="돋움"/>
            <family val="3"/>
            <charset val="129"/>
          </rPr>
          <t>재</t>
        </r>
        <r>
          <rPr>
            <b/>
            <sz val="9"/>
            <color indexed="81"/>
            <rFont val="Tahoma"/>
            <family val="2"/>
          </rPr>
          <t>)</t>
        </r>
        <r>
          <rPr>
            <b/>
            <sz val="9"/>
            <color indexed="81"/>
            <rFont val="돋움"/>
            <family val="3"/>
            <charset val="129"/>
          </rPr>
          <t>취업한</t>
        </r>
        <r>
          <rPr>
            <b/>
            <sz val="9"/>
            <color indexed="81"/>
            <rFont val="Tahoma"/>
            <family val="2"/>
          </rPr>
          <t xml:space="preserve"> 29</t>
        </r>
        <r>
          <rPr>
            <b/>
            <sz val="9"/>
            <color indexed="81"/>
            <rFont val="돋움"/>
            <family val="3"/>
            <charset val="129"/>
          </rPr>
          <t>세</t>
        </r>
        <r>
          <rPr>
            <b/>
            <sz val="9"/>
            <color indexed="81"/>
            <rFont val="Tahoma"/>
            <family val="2"/>
          </rPr>
          <t xml:space="preserve"> </t>
        </r>
        <r>
          <rPr>
            <b/>
            <sz val="9"/>
            <color indexed="81"/>
            <rFont val="돋움"/>
            <family val="3"/>
            <charset val="129"/>
          </rPr>
          <t>이하</t>
        </r>
        <r>
          <rPr>
            <b/>
            <sz val="9"/>
            <color indexed="81"/>
            <rFont val="Tahoma"/>
            <family val="2"/>
          </rPr>
          <t xml:space="preserve"> </t>
        </r>
        <r>
          <rPr>
            <b/>
            <sz val="9"/>
            <color indexed="81"/>
            <rFont val="돋움"/>
            <family val="3"/>
            <charset val="129"/>
          </rPr>
          <t>청년</t>
        </r>
        <r>
          <rPr>
            <b/>
            <sz val="9"/>
            <color indexed="81"/>
            <rFont val="Tahoma"/>
            <family val="2"/>
          </rPr>
          <t>, 60</t>
        </r>
        <r>
          <rPr>
            <b/>
            <sz val="9"/>
            <color indexed="81"/>
            <rFont val="돋움"/>
            <family val="3"/>
            <charset val="129"/>
          </rPr>
          <t>세</t>
        </r>
        <r>
          <rPr>
            <b/>
            <sz val="9"/>
            <color indexed="81"/>
            <rFont val="Tahoma"/>
            <family val="2"/>
          </rPr>
          <t xml:space="preserve"> </t>
        </r>
        <r>
          <rPr>
            <b/>
            <sz val="9"/>
            <color indexed="81"/>
            <rFont val="돋움"/>
            <family val="3"/>
            <charset val="129"/>
          </rPr>
          <t>이상인</t>
        </r>
        <r>
          <rPr>
            <b/>
            <sz val="9"/>
            <color indexed="81"/>
            <rFont val="Tahoma"/>
            <family val="2"/>
          </rPr>
          <t xml:space="preserve"> </t>
        </r>
        <r>
          <rPr>
            <b/>
            <sz val="9"/>
            <color indexed="81"/>
            <rFont val="돋움"/>
            <family val="3"/>
            <charset val="129"/>
          </rPr>
          <t>사람</t>
        </r>
        <r>
          <rPr>
            <b/>
            <sz val="9"/>
            <color indexed="81"/>
            <rFont val="Tahoma"/>
            <family val="2"/>
          </rPr>
          <t xml:space="preserve">, </t>
        </r>
        <r>
          <rPr>
            <b/>
            <sz val="9"/>
            <color indexed="81"/>
            <rFont val="돋움"/>
            <family val="3"/>
            <charset val="129"/>
          </rPr>
          <t xml:space="preserve">장애인
</t>
        </r>
        <r>
          <rPr>
            <b/>
            <sz val="9"/>
            <color indexed="81"/>
            <rFont val="Tahoma"/>
            <family val="2"/>
          </rPr>
          <t xml:space="preserve">* 100% </t>
        </r>
        <r>
          <rPr>
            <b/>
            <sz val="9"/>
            <color indexed="81"/>
            <rFont val="돋움"/>
            <family val="3"/>
            <charset val="129"/>
          </rPr>
          <t>감면비율</t>
        </r>
        <r>
          <rPr>
            <b/>
            <sz val="9"/>
            <color indexed="81"/>
            <rFont val="Tahoma"/>
            <family val="2"/>
          </rPr>
          <t xml:space="preserve"> </t>
        </r>
        <r>
          <rPr>
            <b/>
            <sz val="9"/>
            <color indexed="81"/>
            <rFont val="돋움"/>
            <family val="3"/>
            <charset val="129"/>
          </rPr>
          <t xml:space="preserve">적용대상자
</t>
        </r>
        <r>
          <rPr>
            <b/>
            <sz val="9"/>
            <color indexed="81"/>
            <rFont val="Tahoma"/>
            <family val="2"/>
          </rPr>
          <t xml:space="preserve"> - 2013.12.31. </t>
        </r>
        <r>
          <rPr>
            <b/>
            <sz val="9"/>
            <color indexed="81"/>
            <rFont val="돋움"/>
            <family val="3"/>
            <charset val="129"/>
          </rPr>
          <t>이전</t>
        </r>
        <r>
          <rPr>
            <b/>
            <sz val="9"/>
            <color indexed="81"/>
            <rFont val="Tahoma"/>
            <family val="2"/>
          </rPr>
          <t xml:space="preserve"> </t>
        </r>
        <r>
          <rPr>
            <b/>
            <sz val="9"/>
            <color indexed="81"/>
            <rFont val="돋움"/>
            <family val="3"/>
            <charset val="129"/>
          </rPr>
          <t>중소기업에</t>
        </r>
        <r>
          <rPr>
            <b/>
            <sz val="9"/>
            <color indexed="81"/>
            <rFont val="Tahoma"/>
            <family val="2"/>
          </rPr>
          <t xml:space="preserve"> (</t>
        </r>
        <r>
          <rPr>
            <b/>
            <sz val="9"/>
            <color indexed="81"/>
            <rFont val="돋움"/>
            <family val="3"/>
            <charset val="129"/>
          </rPr>
          <t>재</t>
        </r>
        <r>
          <rPr>
            <b/>
            <sz val="9"/>
            <color indexed="81"/>
            <rFont val="Tahoma"/>
            <family val="2"/>
          </rPr>
          <t>)</t>
        </r>
        <r>
          <rPr>
            <b/>
            <sz val="9"/>
            <color indexed="81"/>
            <rFont val="돋움"/>
            <family val="3"/>
            <charset val="129"/>
          </rPr>
          <t>취업한</t>
        </r>
        <r>
          <rPr>
            <b/>
            <sz val="9"/>
            <color indexed="81"/>
            <rFont val="Tahoma"/>
            <family val="2"/>
          </rPr>
          <t xml:space="preserve"> 29</t>
        </r>
        <r>
          <rPr>
            <b/>
            <sz val="9"/>
            <color indexed="81"/>
            <rFont val="돋움"/>
            <family val="3"/>
            <charset val="129"/>
          </rPr>
          <t>세</t>
        </r>
        <r>
          <rPr>
            <b/>
            <sz val="9"/>
            <color indexed="81"/>
            <rFont val="Tahoma"/>
            <family val="2"/>
          </rPr>
          <t xml:space="preserve"> </t>
        </r>
        <r>
          <rPr>
            <b/>
            <sz val="9"/>
            <color indexed="81"/>
            <rFont val="돋움"/>
            <family val="3"/>
            <charset val="129"/>
          </rPr>
          <t>이하</t>
        </r>
        <r>
          <rPr>
            <b/>
            <sz val="9"/>
            <color indexed="81"/>
            <rFont val="Tahoma"/>
            <family val="2"/>
          </rPr>
          <t xml:space="preserve"> </t>
        </r>
        <r>
          <rPr>
            <b/>
            <sz val="9"/>
            <color indexed="81"/>
            <rFont val="돋움"/>
            <family val="3"/>
            <charset val="129"/>
          </rPr>
          <t>청년</t>
        </r>
        <r>
          <rPr>
            <b/>
            <sz val="9"/>
            <color indexed="81"/>
            <rFont val="Tahoma"/>
            <family val="2"/>
          </rPr>
          <t xml:space="preserve">
</t>
        </r>
      </text>
    </comment>
    <comment ref="W96" authorId="1" shapeId="0" xr:uid="{38C5AFA8-AADE-4400-A2BE-0F68BCC947C4}">
      <text>
        <r>
          <rPr>
            <sz val="11"/>
            <rFont val="돋움"/>
            <family val="3"/>
            <charset val="129"/>
          </rPr>
          <t xml:space="preserve">중소기업 취업자 소득세 감면
취업일로부터 3년간 근로소득세50%(100%)
근로계약 체결일 현재 연령이 15세 이상 29세이하(병역근무기간 제외:한도6년)인 사람, 60세이상인 사람, 장애인 중소기업에 '2012.1.1.(60세 이상인 사람 또는 장애인의 경우 '2014.1.1..~'2015.12.31.까지 취업하는 경우 중소기업체에서 받는 근로소득세를 취업일부터 3년간 50% (100%)* 세액감면
* 50% 감면비율 적용대상자
- 2014.1.1. 이후 중소기업에 (재)취업한 29세 이하 청년, 60세 이상인 사람, 장애인
* 100% 감면비율 적용대상자
- 2013.12.31. 이전 중소기업에 (재)취업한 29세 이하 청년
중소기업에 취업하는 청년에 대한 소득세감면
근로소득산출세액 x (감면대상 중소기업체로부터 받은 총급여액 / 해당 근로자의 총급여액)
◦ 적용대상자
 - 중소기업기본법 상 중소기업에 취업하는 29세 이하 청년
 - 60세 이상인 사람, 장애인
◦ 지원내용 : 취업 후 3년간 근로소득세 50% 감면
  ※ ’14.1.1.1. 전에 중소기업에 취업한 청년의 경우 종전규정(감면비율 100%)을 적용   
◦ 적용기한 : ’15.12.31.(2년 연장)
 1. 주민등록등본 1부
 2. 병역복무기간을 증명하는 서류 1부
 3. 장애인등록증(수첩, 복지카드) 사본 1부
 4.「조세특례제한법」 제30조에 따라 중소기업 취업 감면을 적용받은 청년 등이 2015. 12. 31.까지 다른 중소기업체에 취업하거나 해당 중소기업체에 재
     취업하는 경우에는 「소득세법」 제143조에 따라 발급받은 근로소득 원천징수영수증 1부
========================================
● 중소기업 취업자 소득세 감면
   · 29세 이하 청년, 60세 이사인 사람, 등록장애인 감면대상 중소기업에
      '2014.1.1.~'2015.12.31.까지 취업시 3년간 소득세 50% 감면
     ('2012년~'2013년 취업한 청년이 해당 중소기업에 계속 근무 시 100% 감면)
</t>
        </r>
      </text>
    </comment>
    <comment ref="C97" authorId="2" shapeId="0" xr:uid="{A1C68414-EB9A-4D0C-9A67-1B7447B9B866}">
      <text>
        <r>
          <rPr>
            <b/>
            <sz val="9"/>
            <color indexed="81"/>
            <rFont val="돋움"/>
            <family val="3"/>
            <charset val="129"/>
          </rPr>
          <t>소득세법</t>
        </r>
        <r>
          <rPr>
            <b/>
            <sz val="9"/>
            <color indexed="81"/>
            <rFont val="Tahoma"/>
            <family val="2"/>
          </rPr>
          <t xml:space="preserve"> </t>
        </r>
        <r>
          <rPr>
            <b/>
            <sz val="9"/>
            <color indexed="81"/>
            <rFont val="돋움"/>
            <family val="3"/>
            <charset val="129"/>
          </rPr>
          <t>제</t>
        </r>
        <r>
          <rPr>
            <b/>
            <sz val="9"/>
            <color indexed="81"/>
            <rFont val="Tahoma"/>
            <family val="2"/>
          </rPr>
          <t>51</t>
        </r>
        <r>
          <rPr>
            <b/>
            <sz val="9"/>
            <color indexed="81"/>
            <rFont val="돋움"/>
            <family val="3"/>
            <charset val="129"/>
          </rPr>
          <t>조</t>
        </r>
        <r>
          <rPr>
            <b/>
            <sz val="9"/>
            <color indexed="81"/>
            <rFont val="Tahoma"/>
            <family val="2"/>
          </rPr>
          <t xml:space="preserve"> [ </t>
        </r>
        <r>
          <rPr>
            <b/>
            <sz val="9"/>
            <color indexed="81"/>
            <rFont val="돋움"/>
            <family val="3"/>
            <charset val="129"/>
          </rPr>
          <t>추가공제</t>
        </r>
        <r>
          <rPr>
            <b/>
            <sz val="9"/>
            <color indexed="81"/>
            <rFont val="Tahoma"/>
            <family val="2"/>
          </rPr>
          <t xml:space="preserve"> ]
</t>
        </r>
        <r>
          <rPr>
            <b/>
            <sz val="9"/>
            <color indexed="81"/>
            <rFont val="돋움"/>
            <family val="3"/>
            <charset val="129"/>
          </rPr>
          <t>①</t>
        </r>
        <r>
          <rPr>
            <b/>
            <sz val="9"/>
            <color indexed="81"/>
            <rFont val="Tahoma"/>
            <family val="2"/>
          </rPr>
          <t xml:space="preserve"> </t>
        </r>
        <r>
          <rPr>
            <b/>
            <sz val="9"/>
            <color indexed="81"/>
            <rFont val="돋움"/>
            <family val="3"/>
            <charset val="129"/>
          </rPr>
          <t>제</t>
        </r>
        <r>
          <rPr>
            <b/>
            <sz val="9"/>
            <color indexed="81"/>
            <rFont val="Tahoma"/>
            <family val="2"/>
          </rPr>
          <t>50</t>
        </r>
        <r>
          <rPr>
            <b/>
            <sz val="9"/>
            <color indexed="81"/>
            <rFont val="돋움"/>
            <family val="3"/>
            <charset val="129"/>
          </rPr>
          <t>조에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기본공제대상이</t>
        </r>
        <r>
          <rPr>
            <b/>
            <sz val="9"/>
            <color indexed="81"/>
            <rFont val="Tahoma"/>
            <family val="2"/>
          </rPr>
          <t xml:space="preserve"> </t>
        </r>
        <r>
          <rPr>
            <b/>
            <sz val="9"/>
            <color indexed="81"/>
            <rFont val="돋움"/>
            <family val="3"/>
            <charset val="129"/>
          </rPr>
          <t>되는</t>
        </r>
        <r>
          <rPr>
            <b/>
            <sz val="9"/>
            <color indexed="81"/>
            <rFont val="Tahoma"/>
            <family val="2"/>
          </rPr>
          <t xml:space="preserve"> </t>
        </r>
        <r>
          <rPr>
            <b/>
            <sz val="9"/>
            <color indexed="81"/>
            <rFont val="돋움"/>
            <family val="3"/>
            <charset val="129"/>
          </rPr>
          <t>사람</t>
        </r>
        <r>
          <rPr>
            <b/>
            <sz val="9"/>
            <color indexed="81"/>
            <rFont val="Tahoma"/>
            <family val="2"/>
          </rPr>
          <t>(</t>
        </r>
        <r>
          <rPr>
            <b/>
            <sz val="9"/>
            <color indexed="81"/>
            <rFont val="돋움"/>
            <family val="3"/>
            <charset val="129"/>
          </rPr>
          <t>이하</t>
        </r>
        <r>
          <rPr>
            <b/>
            <sz val="9"/>
            <color indexed="81"/>
            <rFont val="Tahoma"/>
            <family val="2"/>
          </rPr>
          <t xml:space="preserve"> “</t>
        </r>
        <r>
          <rPr>
            <b/>
            <sz val="9"/>
            <color indexed="81"/>
            <rFont val="돋움"/>
            <family val="3"/>
            <charset val="129"/>
          </rPr>
          <t>기본공제대상자</t>
        </r>
        <r>
          <rPr>
            <b/>
            <sz val="9"/>
            <color indexed="81"/>
            <rFont val="Tahoma"/>
            <family val="2"/>
          </rPr>
          <t>”</t>
        </r>
        <r>
          <rPr>
            <b/>
            <sz val="9"/>
            <color indexed="81"/>
            <rFont val="돋움"/>
            <family val="3"/>
            <charset val="129"/>
          </rPr>
          <t>라</t>
        </r>
        <r>
          <rPr>
            <b/>
            <sz val="9"/>
            <color indexed="81"/>
            <rFont val="Tahoma"/>
            <family val="2"/>
          </rPr>
          <t xml:space="preserve"> </t>
        </r>
        <r>
          <rPr>
            <b/>
            <sz val="9"/>
            <color indexed="81"/>
            <rFont val="돋움"/>
            <family val="3"/>
            <charset val="129"/>
          </rPr>
          <t>한다</t>
        </r>
        <r>
          <rPr>
            <b/>
            <sz val="9"/>
            <color indexed="81"/>
            <rFont val="Tahoma"/>
            <family val="2"/>
          </rPr>
          <t>)</t>
        </r>
        <r>
          <rPr>
            <b/>
            <sz val="9"/>
            <color indexed="81"/>
            <rFont val="돋움"/>
            <family val="3"/>
            <charset val="129"/>
          </rPr>
          <t>이</t>
        </r>
        <r>
          <rPr>
            <b/>
            <sz val="9"/>
            <color indexed="81"/>
            <rFont val="Tahoma"/>
            <family val="2"/>
          </rPr>
          <t xml:space="preserve"> </t>
        </r>
        <r>
          <rPr>
            <b/>
            <sz val="9"/>
            <color indexed="81"/>
            <rFont val="돋움"/>
            <family val="3"/>
            <charset val="129"/>
          </rPr>
          <t>다음</t>
        </r>
        <r>
          <rPr>
            <b/>
            <sz val="9"/>
            <color indexed="81"/>
            <rFont val="Tahoma"/>
            <family val="2"/>
          </rPr>
          <t xml:space="preserve"> </t>
        </r>
        <r>
          <rPr>
            <b/>
            <sz val="9"/>
            <color indexed="81"/>
            <rFont val="돋움"/>
            <family val="3"/>
            <charset val="129"/>
          </rPr>
          <t>각</t>
        </r>
        <r>
          <rPr>
            <b/>
            <sz val="9"/>
            <color indexed="81"/>
            <rFont val="Tahoma"/>
            <family val="2"/>
          </rPr>
          <t xml:space="preserve"> </t>
        </r>
        <r>
          <rPr>
            <b/>
            <sz val="9"/>
            <color indexed="81"/>
            <rFont val="돋움"/>
            <family val="3"/>
            <charset val="129"/>
          </rPr>
          <t>호의</t>
        </r>
        <r>
          <rPr>
            <b/>
            <sz val="9"/>
            <color indexed="81"/>
            <rFont val="Tahoma"/>
            <family val="2"/>
          </rPr>
          <t xml:space="preserve"> </t>
        </r>
        <r>
          <rPr>
            <b/>
            <sz val="9"/>
            <color indexed="81"/>
            <rFont val="돋움"/>
            <family val="3"/>
            <charset val="129"/>
          </rPr>
          <t>어느</t>
        </r>
        <r>
          <rPr>
            <b/>
            <sz val="9"/>
            <color indexed="81"/>
            <rFont val="Tahoma"/>
            <family val="2"/>
          </rPr>
          <t xml:space="preserve"> </t>
        </r>
        <r>
          <rPr>
            <b/>
            <sz val="9"/>
            <color indexed="81"/>
            <rFont val="돋움"/>
            <family val="3"/>
            <charset val="129"/>
          </rPr>
          <t>하나에</t>
        </r>
        <r>
          <rPr>
            <b/>
            <sz val="9"/>
            <color indexed="81"/>
            <rFont val="Tahoma"/>
            <family val="2"/>
          </rPr>
          <t xml:space="preserve"> </t>
        </r>
        <r>
          <rPr>
            <b/>
            <sz val="9"/>
            <color indexed="81"/>
            <rFont val="돋움"/>
            <family val="3"/>
            <charset val="129"/>
          </rPr>
          <t>해당하는</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거주자의</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과세기간</t>
        </r>
        <r>
          <rPr>
            <b/>
            <sz val="9"/>
            <color indexed="81"/>
            <rFont val="Tahoma"/>
            <family val="2"/>
          </rPr>
          <t xml:space="preserve"> </t>
        </r>
        <r>
          <rPr>
            <b/>
            <sz val="9"/>
            <color indexed="81"/>
            <rFont val="돋움"/>
            <family val="3"/>
            <charset val="129"/>
          </rPr>
          <t>종합소득금액에서</t>
        </r>
        <r>
          <rPr>
            <b/>
            <sz val="9"/>
            <color indexed="81"/>
            <rFont val="Tahoma"/>
            <family val="2"/>
          </rPr>
          <t xml:space="preserve"> </t>
        </r>
        <r>
          <rPr>
            <b/>
            <sz val="9"/>
            <color indexed="81"/>
            <rFont val="돋움"/>
            <family val="3"/>
            <charset val="129"/>
          </rPr>
          <t>기본공제</t>
        </r>
        <r>
          <rPr>
            <b/>
            <sz val="9"/>
            <color indexed="81"/>
            <rFont val="Tahoma"/>
            <family val="2"/>
          </rPr>
          <t xml:space="preserve"> </t>
        </r>
        <r>
          <rPr>
            <b/>
            <sz val="9"/>
            <color indexed="81"/>
            <rFont val="돋움"/>
            <family val="3"/>
            <charset val="129"/>
          </rPr>
          <t>외에</t>
        </r>
        <r>
          <rPr>
            <b/>
            <sz val="9"/>
            <color indexed="81"/>
            <rFont val="Tahoma"/>
            <family val="2"/>
          </rPr>
          <t xml:space="preserve"> </t>
        </r>
        <r>
          <rPr>
            <b/>
            <sz val="9"/>
            <color indexed="81"/>
            <rFont val="돋움"/>
            <family val="3"/>
            <charset val="129"/>
          </rPr>
          <t>각</t>
        </r>
        <r>
          <rPr>
            <b/>
            <sz val="9"/>
            <color indexed="81"/>
            <rFont val="Tahoma"/>
            <family val="2"/>
          </rPr>
          <t xml:space="preserve"> </t>
        </r>
        <r>
          <rPr>
            <b/>
            <sz val="9"/>
            <color indexed="81"/>
            <rFont val="돋움"/>
            <family val="3"/>
            <charset val="129"/>
          </rPr>
          <t>호별로</t>
        </r>
        <r>
          <rPr>
            <b/>
            <sz val="9"/>
            <color indexed="81"/>
            <rFont val="Tahoma"/>
            <family val="2"/>
          </rPr>
          <t xml:space="preserve"> </t>
        </r>
        <r>
          <rPr>
            <b/>
            <sz val="9"/>
            <color indexed="81"/>
            <rFont val="돋움"/>
            <family val="3"/>
            <charset val="129"/>
          </rPr>
          <t>정해진</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추가로</t>
        </r>
        <r>
          <rPr>
            <b/>
            <sz val="9"/>
            <color indexed="81"/>
            <rFont val="Tahoma"/>
            <family val="2"/>
          </rPr>
          <t xml:space="preserve"> </t>
        </r>
        <r>
          <rPr>
            <b/>
            <sz val="9"/>
            <color indexed="81"/>
            <rFont val="돋움"/>
            <family val="3"/>
            <charset val="129"/>
          </rPr>
          <t>공제한다</t>
        </r>
        <r>
          <rPr>
            <b/>
            <sz val="9"/>
            <color indexed="81"/>
            <rFont val="Tahoma"/>
            <family val="2"/>
          </rPr>
          <t xml:space="preserve">. </t>
        </r>
        <r>
          <rPr>
            <b/>
            <sz val="9"/>
            <color indexed="81"/>
            <rFont val="돋움"/>
            <family val="3"/>
            <charset val="129"/>
          </rPr>
          <t>다만</t>
        </r>
        <r>
          <rPr>
            <b/>
            <sz val="9"/>
            <color indexed="81"/>
            <rFont val="Tahoma"/>
            <family val="2"/>
          </rPr>
          <t xml:space="preserve">, </t>
        </r>
        <r>
          <rPr>
            <b/>
            <sz val="9"/>
            <color indexed="81"/>
            <rFont val="돋움"/>
            <family val="3"/>
            <charset val="129"/>
          </rPr>
          <t>제</t>
        </r>
        <r>
          <rPr>
            <b/>
            <sz val="9"/>
            <color indexed="81"/>
            <rFont val="Tahoma"/>
            <family val="2"/>
          </rPr>
          <t>3</t>
        </r>
        <r>
          <rPr>
            <b/>
            <sz val="9"/>
            <color indexed="81"/>
            <rFont val="돋움"/>
            <family val="3"/>
            <charset val="129"/>
          </rPr>
          <t>호와</t>
        </r>
        <r>
          <rPr>
            <b/>
            <sz val="9"/>
            <color indexed="81"/>
            <rFont val="Tahoma"/>
            <family val="2"/>
          </rPr>
          <t xml:space="preserve"> </t>
        </r>
        <r>
          <rPr>
            <b/>
            <sz val="9"/>
            <color indexed="81"/>
            <rFont val="돋움"/>
            <family val="3"/>
            <charset val="129"/>
          </rPr>
          <t>제</t>
        </r>
        <r>
          <rPr>
            <b/>
            <sz val="9"/>
            <color indexed="81"/>
            <rFont val="Tahoma"/>
            <family val="2"/>
          </rPr>
          <t>6</t>
        </r>
        <r>
          <rPr>
            <b/>
            <sz val="9"/>
            <color indexed="81"/>
            <rFont val="돋움"/>
            <family val="3"/>
            <charset val="129"/>
          </rPr>
          <t>호에</t>
        </r>
        <r>
          <rPr>
            <b/>
            <sz val="9"/>
            <color indexed="81"/>
            <rFont val="Tahoma"/>
            <family val="2"/>
          </rPr>
          <t xml:space="preserve"> </t>
        </r>
        <r>
          <rPr>
            <b/>
            <sz val="9"/>
            <color indexed="81"/>
            <rFont val="돋움"/>
            <family val="3"/>
            <charset val="129"/>
          </rPr>
          <t>모두</t>
        </r>
        <r>
          <rPr>
            <b/>
            <sz val="9"/>
            <color indexed="81"/>
            <rFont val="Tahoma"/>
            <family val="2"/>
          </rPr>
          <t xml:space="preserve"> </t>
        </r>
        <r>
          <rPr>
            <b/>
            <sz val="9"/>
            <color indexed="81"/>
            <rFont val="돋움"/>
            <family val="3"/>
            <charset val="129"/>
          </rPr>
          <t>해당되는</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제</t>
        </r>
        <r>
          <rPr>
            <b/>
            <sz val="9"/>
            <color indexed="81"/>
            <rFont val="Tahoma"/>
            <family val="2"/>
          </rPr>
          <t>6</t>
        </r>
        <r>
          <rPr>
            <b/>
            <sz val="9"/>
            <color indexed="81"/>
            <rFont val="돋움"/>
            <family val="3"/>
            <charset val="129"/>
          </rPr>
          <t>호를</t>
        </r>
        <r>
          <rPr>
            <b/>
            <sz val="9"/>
            <color indexed="81"/>
            <rFont val="Tahoma"/>
            <family val="2"/>
          </rPr>
          <t xml:space="preserve"> </t>
        </r>
        <r>
          <rPr>
            <b/>
            <sz val="9"/>
            <color indexed="81"/>
            <rFont val="돋움"/>
            <family val="3"/>
            <charset val="129"/>
          </rPr>
          <t>적용한다</t>
        </r>
        <r>
          <rPr>
            <b/>
            <sz val="9"/>
            <color indexed="81"/>
            <rFont val="Tahoma"/>
            <family val="2"/>
          </rPr>
          <t xml:space="preserve">.(2013.01.01 </t>
        </r>
        <r>
          <rPr>
            <b/>
            <sz val="9"/>
            <color indexed="81"/>
            <rFont val="돋움"/>
            <family val="3"/>
            <charset val="129"/>
          </rPr>
          <t>단서신설</t>
        </r>
        <r>
          <rPr>
            <b/>
            <sz val="9"/>
            <color indexed="81"/>
            <rFont val="Tahoma"/>
            <family val="2"/>
          </rPr>
          <t>)
1. 70</t>
        </r>
        <r>
          <rPr>
            <b/>
            <sz val="9"/>
            <color indexed="81"/>
            <rFont val="돋움"/>
            <family val="3"/>
            <charset val="129"/>
          </rPr>
          <t>세</t>
        </r>
        <r>
          <rPr>
            <b/>
            <sz val="9"/>
            <color indexed="81"/>
            <rFont val="Tahoma"/>
            <family val="2"/>
          </rPr>
          <t xml:space="preserve"> </t>
        </r>
        <r>
          <rPr>
            <b/>
            <sz val="9"/>
            <color indexed="81"/>
            <rFont val="돋움"/>
            <family val="3"/>
            <charset val="129"/>
          </rPr>
          <t>이상인</t>
        </r>
        <r>
          <rPr>
            <b/>
            <sz val="9"/>
            <color indexed="81"/>
            <rFont val="Tahoma"/>
            <family val="2"/>
          </rPr>
          <t xml:space="preserve"> </t>
        </r>
        <r>
          <rPr>
            <b/>
            <sz val="9"/>
            <color indexed="81"/>
            <rFont val="돋움"/>
            <family val="3"/>
            <charset val="129"/>
          </rPr>
          <t>사람</t>
        </r>
        <r>
          <rPr>
            <b/>
            <sz val="9"/>
            <color indexed="81"/>
            <rFont val="Tahoma"/>
            <family val="2"/>
          </rPr>
          <t>(</t>
        </r>
        <r>
          <rPr>
            <b/>
            <sz val="9"/>
            <color indexed="81"/>
            <rFont val="돋움"/>
            <family val="3"/>
            <charset val="129"/>
          </rPr>
          <t>이하</t>
        </r>
        <r>
          <rPr>
            <b/>
            <sz val="9"/>
            <color indexed="81"/>
            <rFont val="Tahoma"/>
            <family val="2"/>
          </rPr>
          <t xml:space="preserve"> “</t>
        </r>
        <r>
          <rPr>
            <b/>
            <sz val="9"/>
            <color indexed="81"/>
            <rFont val="돋움"/>
            <family val="3"/>
            <charset val="129"/>
          </rPr>
          <t>경로우대자</t>
        </r>
        <r>
          <rPr>
            <b/>
            <sz val="9"/>
            <color indexed="81"/>
            <rFont val="Tahoma"/>
            <family val="2"/>
          </rPr>
          <t>”</t>
        </r>
        <r>
          <rPr>
            <b/>
            <sz val="9"/>
            <color indexed="81"/>
            <rFont val="돋움"/>
            <family val="3"/>
            <charset val="129"/>
          </rPr>
          <t>라</t>
        </r>
        <r>
          <rPr>
            <b/>
            <sz val="9"/>
            <color indexed="81"/>
            <rFont val="Tahoma"/>
            <family val="2"/>
          </rPr>
          <t xml:space="preserve"> </t>
        </r>
        <r>
          <rPr>
            <b/>
            <sz val="9"/>
            <color indexed="81"/>
            <rFont val="돋움"/>
            <family val="3"/>
            <charset val="129"/>
          </rPr>
          <t>한다</t>
        </r>
        <r>
          <rPr>
            <b/>
            <sz val="9"/>
            <color indexed="81"/>
            <rFont val="Tahoma"/>
            <family val="2"/>
          </rPr>
          <t>)</t>
        </r>
        <r>
          <rPr>
            <b/>
            <sz val="9"/>
            <color indexed="81"/>
            <rFont val="돋움"/>
            <family val="3"/>
            <charset val="129"/>
          </rPr>
          <t>인</t>
        </r>
        <r>
          <rPr>
            <b/>
            <sz val="9"/>
            <color indexed="81"/>
            <rFont val="Tahoma"/>
            <family val="2"/>
          </rPr>
          <t xml:space="preserve"> </t>
        </r>
        <r>
          <rPr>
            <b/>
            <sz val="9"/>
            <color indexed="81"/>
            <rFont val="돋움"/>
            <family val="3"/>
            <charset val="129"/>
          </rPr>
          <t>경우</t>
        </r>
        <r>
          <rPr>
            <b/>
            <sz val="9"/>
            <color indexed="81"/>
            <rFont val="Tahoma"/>
            <family val="2"/>
          </rPr>
          <t xml:space="preserve"> 1</t>
        </r>
        <r>
          <rPr>
            <b/>
            <sz val="9"/>
            <color indexed="81"/>
            <rFont val="돋움"/>
            <family val="3"/>
            <charset val="129"/>
          </rPr>
          <t>명당</t>
        </r>
        <r>
          <rPr>
            <b/>
            <sz val="9"/>
            <color indexed="81"/>
            <rFont val="Tahoma"/>
            <family val="2"/>
          </rPr>
          <t xml:space="preserve"> </t>
        </r>
        <r>
          <rPr>
            <b/>
            <sz val="9"/>
            <color indexed="81"/>
            <rFont val="돋움"/>
            <family val="3"/>
            <charset val="129"/>
          </rPr>
          <t>연</t>
        </r>
        <r>
          <rPr>
            <b/>
            <sz val="9"/>
            <color indexed="81"/>
            <rFont val="Tahoma"/>
            <family val="2"/>
          </rPr>
          <t xml:space="preserve"> 100</t>
        </r>
        <r>
          <rPr>
            <b/>
            <sz val="9"/>
            <color indexed="81"/>
            <rFont val="돋움"/>
            <family val="3"/>
            <charset val="129"/>
          </rPr>
          <t>만원</t>
        </r>
        <r>
          <rPr>
            <b/>
            <sz val="9"/>
            <color indexed="81"/>
            <rFont val="Tahoma"/>
            <family val="2"/>
          </rPr>
          <t xml:space="preserve">(2009.12.31 </t>
        </r>
        <r>
          <rPr>
            <b/>
            <sz val="9"/>
            <color indexed="81"/>
            <rFont val="돋움"/>
            <family val="3"/>
            <charset val="129"/>
          </rPr>
          <t>개정</t>
        </r>
        <r>
          <rPr>
            <b/>
            <sz val="9"/>
            <color indexed="81"/>
            <rFont val="Tahoma"/>
            <family val="2"/>
          </rPr>
          <t xml:space="preserve">)
2. </t>
        </r>
        <r>
          <rPr>
            <b/>
            <sz val="9"/>
            <color indexed="81"/>
            <rFont val="돋움"/>
            <family val="3"/>
            <charset val="129"/>
          </rPr>
          <t>대통령령으로</t>
        </r>
        <r>
          <rPr>
            <b/>
            <sz val="9"/>
            <color indexed="81"/>
            <rFont val="Tahoma"/>
            <family val="2"/>
          </rPr>
          <t xml:space="preserve"> </t>
        </r>
        <r>
          <rPr>
            <b/>
            <sz val="9"/>
            <color indexed="81"/>
            <rFont val="돋움"/>
            <family val="3"/>
            <charset val="129"/>
          </rPr>
          <t>정하는</t>
        </r>
        <r>
          <rPr>
            <b/>
            <sz val="9"/>
            <color indexed="81"/>
            <rFont val="Tahoma"/>
            <family val="2"/>
          </rPr>
          <t xml:space="preserve"> </t>
        </r>
        <r>
          <rPr>
            <b/>
            <sz val="9"/>
            <color indexed="81"/>
            <rFont val="돋움"/>
            <family val="3"/>
            <charset val="129"/>
          </rPr>
          <t>장애인</t>
        </r>
        <r>
          <rPr>
            <b/>
            <sz val="9"/>
            <color indexed="81"/>
            <rFont val="Tahoma"/>
            <family val="2"/>
          </rPr>
          <t>(</t>
        </r>
        <r>
          <rPr>
            <b/>
            <sz val="9"/>
            <color indexed="81"/>
            <rFont val="돋움"/>
            <family val="3"/>
            <charset val="129"/>
          </rPr>
          <t>이하</t>
        </r>
        <r>
          <rPr>
            <b/>
            <sz val="9"/>
            <color indexed="81"/>
            <rFont val="Tahoma"/>
            <family val="2"/>
          </rPr>
          <t xml:space="preserve"> “</t>
        </r>
        <r>
          <rPr>
            <b/>
            <sz val="9"/>
            <color indexed="81"/>
            <rFont val="돋움"/>
            <family val="3"/>
            <charset val="129"/>
          </rPr>
          <t>장애인</t>
        </r>
        <r>
          <rPr>
            <b/>
            <sz val="9"/>
            <color indexed="81"/>
            <rFont val="Tahoma"/>
            <family val="2"/>
          </rPr>
          <t>”</t>
        </r>
        <r>
          <rPr>
            <b/>
            <sz val="9"/>
            <color indexed="81"/>
            <rFont val="돋움"/>
            <family val="3"/>
            <charset val="129"/>
          </rPr>
          <t>이라</t>
        </r>
        <r>
          <rPr>
            <b/>
            <sz val="9"/>
            <color indexed="81"/>
            <rFont val="Tahoma"/>
            <family val="2"/>
          </rPr>
          <t xml:space="preserve"> </t>
        </r>
        <r>
          <rPr>
            <b/>
            <sz val="9"/>
            <color indexed="81"/>
            <rFont val="돋움"/>
            <family val="3"/>
            <charset val="129"/>
          </rPr>
          <t>한다</t>
        </r>
        <r>
          <rPr>
            <b/>
            <sz val="9"/>
            <color indexed="81"/>
            <rFont val="Tahoma"/>
            <family val="2"/>
          </rPr>
          <t>)</t>
        </r>
        <r>
          <rPr>
            <b/>
            <sz val="9"/>
            <color indexed="81"/>
            <rFont val="돋움"/>
            <family val="3"/>
            <charset val="129"/>
          </rPr>
          <t>인</t>
        </r>
        <r>
          <rPr>
            <b/>
            <sz val="9"/>
            <color indexed="81"/>
            <rFont val="Tahoma"/>
            <family val="2"/>
          </rPr>
          <t xml:space="preserve"> </t>
        </r>
        <r>
          <rPr>
            <b/>
            <sz val="9"/>
            <color indexed="81"/>
            <rFont val="돋움"/>
            <family val="3"/>
            <charset val="129"/>
          </rPr>
          <t>경우</t>
        </r>
        <r>
          <rPr>
            <b/>
            <sz val="9"/>
            <color indexed="81"/>
            <rFont val="Tahoma"/>
            <family val="2"/>
          </rPr>
          <t xml:space="preserve"> 1</t>
        </r>
        <r>
          <rPr>
            <b/>
            <sz val="9"/>
            <color indexed="81"/>
            <rFont val="돋움"/>
            <family val="3"/>
            <charset val="129"/>
          </rPr>
          <t>명당</t>
        </r>
        <r>
          <rPr>
            <b/>
            <sz val="9"/>
            <color indexed="81"/>
            <rFont val="Tahoma"/>
            <family val="2"/>
          </rPr>
          <t xml:space="preserve"> </t>
        </r>
        <r>
          <rPr>
            <b/>
            <sz val="9"/>
            <color indexed="81"/>
            <rFont val="돋움"/>
            <family val="3"/>
            <charset val="129"/>
          </rPr>
          <t>연</t>
        </r>
        <r>
          <rPr>
            <b/>
            <sz val="9"/>
            <color indexed="81"/>
            <rFont val="Tahoma"/>
            <family val="2"/>
          </rPr>
          <t xml:space="preserve"> 200</t>
        </r>
        <r>
          <rPr>
            <b/>
            <sz val="9"/>
            <color indexed="81"/>
            <rFont val="돋움"/>
            <family val="3"/>
            <charset val="129"/>
          </rPr>
          <t xml:space="preserve">만원
</t>
        </r>
        <r>
          <rPr>
            <b/>
            <sz val="9"/>
            <color indexed="81"/>
            <rFont val="Tahoma"/>
            <family val="2"/>
          </rPr>
          <t xml:space="preserve">(2009.12.31 </t>
        </r>
        <r>
          <rPr>
            <b/>
            <sz val="9"/>
            <color indexed="81"/>
            <rFont val="돋움"/>
            <family val="3"/>
            <charset val="129"/>
          </rPr>
          <t>개정</t>
        </r>
        <r>
          <rPr>
            <b/>
            <sz val="9"/>
            <color indexed="81"/>
            <rFont val="Tahoma"/>
            <family val="2"/>
          </rPr>
          <t xml:space="preserve">)
3. </t>
        </r>
        <r>
          <rPr>
            <b/>
            <sz val="9"/>
            <color indexed="81"/>
            <rFont val="돋움"/>
            <family val="3"/>
            <charset val="129"/>
          </rPr>
          <t>해당</t>
        </r>
        <r>
          <rPr>
            <b/>
            <sz val="9"/>
            <color indexed="81"/>
            <rFont val="Tahoma"/>
            <family val="2"/>
          </rPr>
          <t xml:space="preserve"> </t>
        </r>
        <r>
          <rPr>
            <b/>
            <sz val="9"/>
            <color indexed="81"/>
            <rFont val="돋움"/>
            <family val="3"/>
            <charset val="129"/>
          </rPr>
          <t>거주자</t>
        </r>
        <r>
          <rPr>
            <b/>
            <sz val="9"/>
            <color indexed="81"/>
            <rFont val="Tahoma"/>
            <family val="2"/>
          </rPr>
          <t>(</t>
        </r>
        <r>
          <rPr>
            <b/>
            <sz val="9"/>
            <color indexed="81"/>
            <rFont val="돋움"/>
            <family val="3"/>
            <charset val="129"/>
          </rPr>
          <t>해당</t>
        </r>
        <r>
          <rPr>
            <b/>
            <sz val="9"/>
            <color indexed="81"/>
            <rFont val="Tahoma"/>
            <family val="2"/>
          </rPr>
          <t xml:space="preserve"> </t>
        </r>
        <r>
          <rPr>
            <b/>
            <sz val="9"/>
            <color indexed="81"/>
            <rFont val="돋움"/>
            <family val="3"/>
            <charset val="129"/>
          </rPr>
          <t>과세기간에</t>
        </r>
        <r>
          <rPr>
            <b/>
            <sz val="9"/>
            <color indexed="81"/>
            <rFont val="Tahoma"/>
            <family val="2"/>
          </rPr>
          <t xml:space="preserve"> </t>
        </r>
        <r>
          <rPr>
            <b/>
            <sz val="9"/>
            <color indexed="81"/>
            <rFont val="돋움"/>
            <family val="3"/>
            <charset val="129"/>
          </rPr>
          <t>종합소득과세표준을</t>
        </r>
        <r>
          <rPr>
            <b/>
            <sz val="9"/>
            <color indexed="81"/>
            <rFont val="Tahoma"/>
            <family val="2"/>
          </rPr>
          <t xml:space="preserve"> </t>
        </r>
        <r>
          <rPr>
            <b/>
            <sz val="9"/>
            <color indexed="81"/>
            <rFont val="돋움"/>
            <family val="3"/>
            <charset val="129"/>
          </rPr>
          <t>계산할</t>
        </r>
        <r>
          <rPr>
            <b/>
            <sz val="9"/>
            <color indexed="81"/>
            <rFont val="Tahoma"/>
            <family val="2"/>
          </rPr>
          <t xml:space="preserve"> </t>
        </r>
        <r>
          <rPr>
            <b/>
            <sz val="9"/>
            <color indexed="81"/>
            <rFont val="돋움"/>
            <family val="3"/>
            <charset val="129"/>
          </rPr>
          <t>때</t>
        </r>
        <r>
          <rPr>
            <b/>
            <sz val="9"/>
            <color indexed="81"/>
            <rFont val="Tahoma"/>
            <family val="2"/>
          </rPr>
          <t xml:space="preserve"> </t>
        </r>
        <r>
          <rPr>
            <b/>
            <sz val="9"/>
            <color indexed="81"/>
            <rFont val="돋움"/>
            <family val="3"/>
            <charset val="129"/>
          </rPr>
          <t>합산하는</t>
        </r>
        <r>
          <rPr>
            <b/>
            <sz val="9"/>
            <color indexed="81"/>
            <rFont val="Tahoma"/>
            <family val="2"/>
          </rPr>
          <t xml:space="preserve"> </t>
        </r>
        <r>
          <rPr>
            <b/>
            <sz val="9"/>
            <color indexed="81"/>
            <rFont val="돋움"/>
            <family val="3"/>
            <charset val="129"/>
          </rPr>
          <t>종합소득금액이</t>
        </r>
        <r>
          <rPr>
            <b/>
            <sz val="9"/>
            <color indexed="81"/>
            <rFont val="Tahoma"/>
            <family val="2"/>
          </rPr>
          <t xml:space="preserve"> 3</t>
        </r>
        <r>
          <rPr>
            <b/>
            <sz val="9"/>
            <color indexed="81"/>
            <rFont val="돋움"/>
            <family val="3"/>
            <charset val="129"/>
          </rPr>
          <t>천만원</t>
        </r>
        <r>
          <rPr>
            <b/>
            <sz val="9"/>
            <color indexed="81"/>
            <rFont val="Tahoma"/>
            <family val="2"/>
          </rPr>
          <t xml:space="preserve"> </t>
        </r>
        <r>
          <rPr>
            <b/>
            <sz val="9"/>
            <color indexed="81"/>
            <rFont val="돋움"/>
            <family val="3"/>
            <charset val="129"/>
          </rPr>
          <t>이하인</t>
        </r>
        <r>
          <rPr>
            <b/>
            <sz val="9"/>
            <color indexed="81"/>
            <rFont val="Tahoma"/>
            <family val="2"/>
          </rPr>
          <t xml:space="preserve"> </t>
        </r>
        <r>
          <rPr>
            <b/>
            <sz val="9"/>
            <color indexed="81"/>
            <rFont val="돋움"/>
            <family val="3"/>
            <charset val="129"/>
          </rPr>
          <t>거주자로</t>
        </r>
        <r>
          <rPr>
            <b/>
            <sz val="9"/>
            <color indexed="81"/>
            <rFont val="Tahoma"/>
            <family val="2"/>
          </rPr>
          <t xml:space="preserve"> </t>
        </r>
        <r>
          <rPr>
            <b/>
            <sz val="9"/>
            <color indexed="81"/>
            <rFont val="돋움"/>
            <family val="3"/>
            <charset val="129"/>
          </rPr>
          <t>한정한다</t>
        </r>
        <r>
          <rPr>
            <b/>
            <sz val="9"/>
            <color indexed="81"/>
            <rFont val="Tahoma"/>
            <family val="2"/>
          </rPr>
          <t>)</t>
        </r>
        <r>
          <rPr>
            <b/>
            <sz val="9"/>
            <color indexed="81"/>
            <rFont val="돋움"/>
            <family val="3"/>
            <charset val="129"/>
          </rPr>
          <t>가</t>
        </r>
        <r>
          <rPr>
            <b/>
            <sz val="9"/>
            <color indexed="81"/>
            <rFont val="Tahoma"/>
            <family val="2"/>
          </rPr>
          <t xml:space="preserve"> </t>
        </r>
        <r>
          <rPr>
            <b/>
            <sz val="9"/>
            <color indexed="81"/>
            <rFont val="돋움"/>
            <family val="3"/>
            <charset val="129"/>
          </rPr>
          <t>배우자가</t>
        </r>
        <r>
          <rPr>
            <b/>
            <sz val="9"/>
            <color indexed="81"/>
            <rFont val="Tahoma"/>
            <family val="2"/>
          </rPr>
          <t xml:space="preserve"> </t>
        </r>
        <r>
          <rPr>
            <b/>
            <sz val="9"/>
            <color indexed="81"/>
            <rFont val="돋움"/>
            <family val="3"/>
            <charset val="129"/>
          </rPr>
          <t>없는</t>
        </r>
        <r>
          <rPr>
            <b/>
            <sz val="9"/>
            <color indexed="81"/>
            <rFont val="Tahoma"/>
            <family val="2"/>
          </rPr>
          <t xml:space="preserve"> </t>
        </r>
        <r>
          <rPr>
            <b/>
            <sz val="9"/>
            <color indexed="81"/>
            <rFont val="돋움"/>
            <family val="3"/>
            <charset val="129"/>
          </rPr>
          <t>여성으로서</t>
        </r>
        <r>
          <rPr>
            <b/>
            <sz val="9"/>
            <color indexed="81"/>
            <rFont val="Tahoma"/>
            <family val="2"/>
          </rPr>
          <t xml:space="preserve"> </t>
        </r>
        <r>
          <rPr>
            <b/>
            <sz val="9"/>
            <color indexed="81"/>
            <rFont val="돋움"/>
            <family val="3"/>
            <charset val="129"/>
          </rPr>
          <t>제</t>
        </r>
        <r>
          <rPr>
            <b/>
            <sz val="9"/>
            <color indexed="81"/>
            <rFont val="Tahoma"/>
            <family val="2"/>
          </rPr>
          <t>50</t>
        </r>
        <r>
          <rPr>
            <b/>
            <sz val="9"/>
            <color indexed="81"/>
            <rFont val="돋움"/>
            <family val="3"/>
            <charset val="129"/>
          </rPr>
          <t>조</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t>
        </r>
        <r>
          <rPr>
            <b/>
            <sz val="9"/>
            <color indexed="81"/>
            <rFont val="Tahoma"/>
            <family val="2"/>
          </rPr>
          <t xml:space="preserve"> </t>
        </r>
        <r>
          <rPr>
            <b/>
            <sz val="9"/>
            <color indexed="81"/>
            <rFont val="돋움"/>
            <family val="3"/>
            <charset val="129"/>
          </rPr>
          <t>제</t>
        </r>
        <r>
          <rPr>
            <b/>
            <sz val="9"/>
            <color indexed="81"/>
            <rFont val="Tahoma"/>
            <family val="2"/>
          </rPr>
          <t>3</t>
        </r>
        <r>
          <rPr>
            <b/>
            <sz val="9"/>
            <color indexed="81"/>
            <rFont val="돋움"/>
            <family val="3"/>
            <charset val="129"/>
          </rPr>
          <t>호에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부양가족이</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세대주이거나</t>
        </r>
        <r>
          <rPr>
            <b/>
            <sz val="9"/>
            <color indexed="81"/>
            <rFont val="Tahoma"/>
            <family val="2"/>
          </rPr>
          <t xml:space="preserve"> </t>
        </r>
        <r>
          <rPr>
            <b/>
            <sz val="9"/>
            <color indexed="81"/>
            <rFont val="돋움"/>
            <family val="3"/>
            <charset val="129"/>
          </rPr>
          <t>배우자가</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여성인</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연</t>
        </r>
        <r>
          <rPr>
            <b/>
            <sz val="9"/>
            <color indexed="81"/>
            <rFont val="Tahoma"/>
            <family val="2"/>
          </rPr>
          <t xml:space="preserve"> 50</t>
        </r>
        <r>
          <rPr>
            <b/>
            <sz val="9"/>
            <color indexed="81"/>
            <rFont val="돋움"/>
            <family val="3"/>
            <charset val="129"/>
          </rPr>
          <t>만원</t>
        </r>
        <r>
          <rPr>
            <b/>
            <sz val="9"/>
            <color indexed="81"/>
            <rFont val="Tahoma"/>
            <family val="2"/>
          </rPr>
          <t xml:space="preserve">(2014.01.01 </t>
        </r>
        <r>
          <rPr>
            <b/>
            <sz val="9"/>
            <color indexed="81"/>
            <rFont val="돋움"/>
            <family val="3"/>
            <charset val="129"/>
          </rPr>
          <t>개정</t>
        </r>
        <r>
          <rPr>
            <b/>
            <sz val="9"/>
            <color indexed="81"/>
            <rFont val="Tahoma"/>
            <family val="2"/>
          </rPr>
          <t xml:space="preserve">)
4. </t>
        </r>
        <r>
          <rPr>
            <b/>
            <sz val="9"/>
            <color indexed="81"/>
            <rFont val="돋움"/>
            <family val="3"/>
            <charset val="129"/>
          </rPr>
          <t>삭제</t>
        </r>
        <r>
          <rPr>
            <b/>
            <sz val="9"/>
            <color indexed="81"/>
            <rFont val="Tahoma"/>
            <family val="2"/>
          </rPr>
          <t xml:space="preserve">(2014.01.01)
5. </t>
        </r>
        <r>
          <rPr>
            <b/>
            <sz val="9"/>
            <color indexed="81"/>
            <rFont val="돋움"/>
            <family val="3"/>
            <charset val="129"/>
          </rPr>
          <t>삭제</t>
        </r>
        <r>
          <rPr>
            <b/>
            <sz val="9"/>
            <color indexed="81"/>
            <rFont val="Tahoma"/>
            <family val="2"/>
          </rPr>
          <t xml:space="preserve">(2014.01.01)
6. </t>
        </r>
        <r>
          <rPr>
            <b/>
            <sz val="9"/>
            <color indexed="81"/>
            <rFont val="돋움"/>
            <family val="3"/>
            <charset val="129"/>
          </rPr>
          <t>해당</t>
        </r>
        <r>
          <rPr>
            <b/>
            <sz val="9"/>
            <color indexed="81"/>
            <rFont val="Tahoma"/>
            <family val="2"/>
          </rPr>
          <t xml:space="preserve"> </t>
        </r>
        <r>
          <rPr>
            <b/>
            <sz val="9"/>
            <color indexed="81"/>
            <rFont val="돋움"/>
            <family val="3"/>
            <charset val="129"/>
          </rPr>
          <t>거주자가</t>
        </r>
        <r>
          <rPr>
            <b/>
            <sz val="9"/>
            <color indexed="81"/>
            <rFont val="Tahoma"/>
            <family val="2"/>
          </rPr>
          <t xml:space="preserve"> </t>
        </r>
        <r>
          <rPr>
            <b/>
            <sz val="9"/>
            <color indexed="81"/>
            <rFont val="돋움"/>
            <family val="3"/>
            <charset val="129"/>
          </rPr>
          <t>배우자가</t>
        </r>
        <r>
          <rPr>
            <b/>
            <sz val="9"/>
            <color indexed="81"/>
            <rFont val="Tahoma"/>
            <family val="2"/>
          </rPr>
          <t xml:space="preserve"> </t>
        </r>
        <r>
          <rPr>
            <b/>
            <sz val="9"/>
            <color indexed="81"/>
            <rFont val="돋움"/>
            <family val="3"/>
            <charset val="129"/>
          </rPr>
          <t>없는</t>
        </r>
        <r>
          <rPr>
            <b/>
            <sz val="9"/>
            <color indexed="81"/>
            <rFont val="Tahoma"/>
            <family val="2"/>
          </rPr>
          <t xml:space="preserve"> </t>
        </r>
        <r>
          <rPr>
            <b/>
            <sz val="9"/>
            <color indexed="81"/>
            <rFont val="돋움"/>
            <family val="3"/>
            <charset val="129"/>
          </rPr>
          <t>사람으로서</t>
        </r>
        <r>
          <rPr>
            <b/>
            <sz val="9"/>
            <color indexed="81"/>
            <rFont val="Tahoma"/>
            <family val="2"/>
          </rPr>
          <t xml:space="preserve"> </t>
        </r>
        <r>
          <rPr>
            <b/>
            <sz val="9"/>
            <color indexed="81"/>
            <rFont val="돋움"/>
            <family val="3"/>
            <charset val="129"/>
          </rPr>
          <t>기본공제대상자인</t>
        </r>
        <r>
          <rPr>
            <b/>
            <sz val="9"/>
            <color indexed="81"/>
            <rFont val="Tahoma"/>
            <family val="2"/>
          </rPr>
          <t xml:space="preserve"> </t>
        </r>
        <r>
          <rPr>
            <b/>
            <sz val="9"/>
            <color indexed="81"/>
            <rFont val="돋움"/>
            <family val="3"/>
            <charset val="129"/>
          </rPr>
          <t>직계비속</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입양자가</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연</t>
        </r>
        <r>
          <rPr>
            <b/>
            <sz val="9"/>
            <color indexed="81"/>
            <rFont val="Tahoma"/>
            <family val="2"/>
          </rPr>
          <t xml:space="preserve"> 100</t>
        </r>
        <r>
          <rPr>
            <b/>
            <sz val="9"/>
            <color indexed="81"/>
            <rFont val="돋움"/>
            <family val="3"/>
            <charset val="129"/>
          </rPr>
          <t>만원</t>
        </r>
        <r>
          <rPr>
            <b/>
            <sz val="9"/>
            <color indexed="81"/>
            <rFont val="Tahoma"/>
            <family val="2"/>
          </rPr>
          <t xml:space="preserve">(2013.01.01 </t>
        </r>
        <r>
          <rPr>
            <b/>
            <sz val="9"/>
            <color indexed="81"/>
            <rFont val="돋움"/>
            <family val="3"/>
            <charset val="129"/>
          </rPr>
          <t>신설</t>
        </r>
        <r>
          <rPr>
            <b/>
            <sz val="9"/>
            <color indexed="81"/>
            <rFont val="Tahoma"/>
            <family val="2"/>
          </rPr>
          <t xml:space="preserve">)
</t>
        </r>
        <r>
          <rPr>
            <b/>
            <sz val="9"/>
            <color indexed="81"/>
            <rFont val="돋움"/>
            <family val="3"/>
            <charset val="129"/>
          </rPr>
          <t>②</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공제를</t>
        </r>
        <r>
          <rPr>
            <b/>
            <sz val="9"/>
            <color indexed="81"/>
            <rFont val="Tahoma"/>
            <family val="2"/>
          </rPr>
          <t xml:space="preserve"> “</t>
        </r>
        <r>
          <rPr>
            <b/>
            <sz val="9"/>
            <color indexed="81"/>
            <rFont val="돋움"/>
            <family val="3"/>
            <charset val="129"/>
          </rPr>
          <t>추가공제</t>
        </r>
        <r>
          <rPr>
            <b/>
            <sz val="9"/>
            <color indexed="81"/>
            <rFont val="Tahoma"/>
            <family val="2"/>
          </rPr>
          <t>”</t>
        </r>
        <r>
          <rPr>
            <b/>
            <sz val="9"/>
            <color indexed="81"/>
            <rFont val="돋움"/>
            <family val="3"/>
            <charset val="129"/>
          </rPr>
          <t>라</t>
        </r>
        <r>
          <rPr>
            <b/>
            <sz val="9"/>
            <color indexed="81"/>
            <rFont val="Tahoma"/>
            <family val="2"/>
          </rPr>
          <t xml:space="preserve"> </t>
        </r>
        <r>
          <rPr>
            <b/>
            <sz val="9"/>
            <color indexed="81"/>
            <rFont val="돋움"/>
            <family val="3"/>
            <charset val="129"/>
          </rPr>
          <t>한다</t>
        </r>
        <r>
          <rPr>
            <b/>
            <sz val="9"/>
            <color indexed="81"/>
            <rFont val="Tahoma"/>
            <family val="2"/>
          </rPr>
          <t xml:space="preserve">.(2009.12.31 </t>
        </r>
        <r>
          <rPr>
            <b/>
            <sz val="9"/>
            <color indexed="81"/>
            <rFont val="돋움"/>
            <family val="3"/>
            <charset val="129"/>
          </rPr>
          <t>개정</t>
        </r>
        <r>
          <rPr>
            <b/>
            <sz val="9"/>
            <color indexed="81"/>
            <rFont val="Tahoma"/>
            <family val="2"/>
          </rPr>
          <t xml:space="preserve">)
</t>
        </r>
        <r>
          <rPr>
            <b/>
            <sz val="9"/>
            <color indexed="81"/>
            <rFont val="돋움"/>
            <family val="3"/>
            <charset val="129"/>
          </rPr>
          <t>③</t>
        </r>
        <r>
          <rPr>
            <b/>
            <sz val="9"/>
            <color indexed="81"/>
            <rFont val="Tahoma"/>
            <family val="2"/>
          </rPr>
          <t xml:space="preserve"> </t>
        </r>
        <r>
          <rPr>
            <b/>
            <sz val="9"/>
            <color indexed="81"/>
            <rFont val="돋움"/>
            <family val="3"/>
            <charset val="129"/>
          </rPr>
          <t>기본공제와</t>
        </r>
        <r>
          <rPr>
            <b/>
            <sz val="9"/>
            <color indexed="81"/>
            <rFont val="Tahoma"/>
            <family val="2"/>
          </rPr>
          <t xml:space="preserve"> </t>
        </r>
        <r>
          <rPr>
            <b/>
            <sz val="9"/>
            <color indexed="81"/>
            <rFont val="돋움"/>
            <family val="3"/>
            <charset val="129"/>
          </rPr>
          <t>추가공제를</t>
        </r>
        <r>
          <rPr>
            <b/>
            <sz val="9"/>
            <color indexed="81"/>
            <rFont val="Tahoma"/>
            <family val="2"/>
          </rPr>
          <t xml:space="preserve"> "</t>
        </r>
        <r>
          <rPr>
            <b/>
            <sz val="9"/>
            <color indexed="81"/>
            <rFont val="돋움"/>
            <family val="3"/>
            <charset val="129"/>
          </rPr>
          <t>인적공제</t>
        </r>
        <r>
          <rPr>
            <b/>
            <sz val="9"/>
            <color indexed="81"/>
            <rFont val="Tahoma"/>
            <family val="2"/>
          </rPr>
          <t>"</t>
        </r>
        <r>
          <rPr>
            <b/>
            <sz val="9"/>
            <color indexed="81"/>
            <rFont val="돋움"/>
            <family val="3"/>
            <charset val="129"/>
          </rPr>
          <t>라</t>
        </r>
        <r>
          <rPr>
            <b/>
            <sz val="9"/>
            <color indexed="81"/>
            <rFont val="Tahoma"/>
            <family val="2"/>
          </rPr>
          <t xml:space="preserve"> </t>
        </r>
        <r>
          <rPr>
            <b/>
            <sz val="9"/>
            <color indexed="81"/>
            <rFont val="돋움"/>
            <family val="3"/>
            <charset val="129"/>
          </rPr>
          <t>한다</t>
        </r>
        <r>
          <rPr>
            <b/>
            <sz val="9"/>
            <color indexed="81"/>
            <rFont val="Tahoma"/>
            <family val="2"/>
          </rPr>
          <t xml:space="preserve">.(2014.01.01 </t>
        </r>
        <r>
          <rPr>
            <b/>
            <sz val="9"/>
            <color indexed="81"/>
            <rFont val="돋움"/>
            <family val="3"/>
            <charset val="129"/>
          </rPr>
          <t>신설</t>
        </r>
        <r>
          <rPr>
            <b/>
            <sz val="9"/>
            <color indexed="81"/>
            <rFont val="Tahoma"/>
            <family val="2"/>
          </rPr>
          <t xml:space="preserve">)
</t>
        </r>
        <r>
          <rPr>
            <b/>
            <sz val="9"/>
            <color indexed="81"/>
            <rFont val="돋움"/>
            <family val="3"/>
            <charset val="129"/>
          </rPr>
          <t>④</t>
        </r>
        <r>
          <rPr>
            <b/>
            <sz val="9"/>
            <color indexed="81"/>
            <rFont val="Tahoma"/>
            <family val="2"/>
          </rPr>
          <t xml:space="preserve"> </t>
        </r>
        <r>
          <rPr>
            <b/>
            <sz val="9"/>
            <color indexed="81"/>
            <rFont val="돋움"/>
            <family val="3"/>
            <charset val="129"/>
          </rPr>
          <t>인적공제의</t>
        </r>
        <r>
          <rPr>
            <b/>
            <sz val="9"/>
            <color indexed="81"/>
            <rFont val="Tahoma"/>
            <family val="2"/>
          </rPr>
          <t xml:space="preserve"> </t>
        </r>
        <r>
          <rPr>
            <b/>
            <sz val="9"/>
            <color indexed="81"/>
            <rFont val="돋움"/>
            <family val="3"/>
            <charset val="129"/>
          </rPr>
          <t>합계액이</t>
        </r>
        <r>
          <rPr>
            <b/>
            <sz val="9"/>
            <color indexed="81"/>
            <rFont val="Tahoma"/>
            <family val="2"/>
          </rPr>
          <t xml:space="preserve"> </t>
        </r>
        <r>
          <rPr>
            <b/>
            <sz val="9"/>
            <color indexed="81"/>
            <rFont val="돋움"/>
            <family val="3"/>
            <charset val="129"/>
          </rPr>
          <t>종합소득금액을</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공제액은</t>
        </r>
        <r>
          <rPr>
            <b/>
            <sz val="9"/>
            <color indexed="81"/>
            <rFont val="Tahoma"/>
            <family val="2"/>
          </rPr>
          <t xml:space="preserve"> </t>
        </r>
        <r>
          <rPr>
            <b/>
            <sz val="9"/>
            <color indexed="81"/>
            <rFont val="돋움"/>
            <family val="3"/>
            <charset val="129"/>
          </rPr>
          <t>없는</t>
        </r>
        <r>
          <rPr>
            <b/>
            <sz val="9"/>
            <color indexed="81"/>
            <rFont val="Tahoma"/>
            <family val="2"/>
          </rPr>
          <t xml:space="preserve"> </t>
        </r>
        <r>
          <rPr>
            <b/>
            <sz val="9"/>
            <color indexed="81"/>
            <rFont val="돋움"/>
            <family val="3"/>
            <charset val="129"/>
          </rPr>
          <t>것으로</t>
        </r>
        <r>
          <rPr>
            <b/>
            <sz val="9"/>
            <color indexed="81"/>
            <rFont val="Tahoma"/>
            <family val="2"/>
          </rPr>
          <t xml:space="preserve"> </t>
        </r>
        <r>
          <rPr>
            <b/>
            <sz val="9"/>
            <color indexed="81"/>
            <rFont val="돋움"/>
            <family val="3"/>
            <charset val="129"/>
          </rPr>
          <t>한다</t>
        </r>
        <r>
          <rPr>
            <b/>
            <sz val="9"/>
            <color indexed="81"/>
            <rFont val="Tahoma"/>
            <family val="2"/>
          </rPr>
          <t xml:space="preserve">.(2014.01.01 </t>
        </r>
        <r>
          <rPr>
            <b/>
            <sz val="9"/>
            <color indexed="81"/>
            <rFont val="돋움"/>
            <family val="3"/>
            <charset val="129"/>
          </rPr>
          <t>신설</t>
        </r>
        <r>
          <rPr>
            <b/>
            <sz val="9"/>
            <color indexed="81"/>
            <rFont val="Tahoma"/>
            <family val="2"/>
          </rPr>
          <t xml:space="preserve">)
</t>
        </r>
      </text>
    </comment>
    <comment ref="E97" authorId="1" shapeId="0" xr:uid="{C2F6B7F3-EB15-482B-B4CC-ABA23210F36A}">
      <text>
        <r>
          <rPr>
            <b/>
            <sz val="9"/>
            <color indexed="81"/>
            <rFont val="돋움"/>
            <family val="3"/>
            <charset val="129"/>
          </rPr>
          <t>기본공제</t>
        </r>
        <r>
          <rPr>
            <b/>
            <sz val="9"/>
            <color indexed="81"/>
            <rFont val="Tahoma"/>
            <family val="2"/>
          </rPr>
          <t xml:space="preserve"> </t>
        </r>
        <r>
          <rPr>
            <b/>
            <sz val="9"/>
            <color indexed="81"/>
            <rFont val="돋움"/>
            <family val="3"/>
            <charset val="129"/>
          </rPr>
          <t>대상자가</t>
        </r>
        <r>
          <rPr>
            <b/>
            <sz val="9"/>
            <color indexed="81"/>
            <rFont val="Tahoma"/>
            <family val="2"/>
          </rPr>
          <t xml:space="preserve"> </t>
        </r>
        <r>
          <rPr>
            <b/>
            <sz val="9"/>
            <color indexed="81"/>
            <rFont val="돋움"/>
            <family val="3"/>
            <charset val="129"/>
          </rPr>
          <t>만</t>
        </r>
        <r>
          <rPr>
            <b/>
            <sz val="9"/>
            <color indexed="81"/>
            <rFont val="Tahoma"/>
            <family val="2"/>
          </rPr>
          <t xml:space="preserve"> 70</t>
        </r>
        <r>
          <rPr>
            <b/>
            <sz val="9"/>
            <color indexed="81"/>
            <rFont val="돋움"/>
            <family val="3"/>
            <charset val="129"/>
          </rPr>
          <t>세</t>
        </r>
        <r>
          <rPr>
            <b/>
            <sz val="9"/>
            <color indexed="81"/>
            <rFont val="Tahoma"/>
            <family val="2"/>
          </rPr>
          <t xml:space="preserve"> </t>
        </r>
        <r>
          <rPr>
            <b/>
            <sz val="9"/>
            <color indexed="81"/>
            <rFont val="돋움"/>
            <family val="3"/>
            <charset val="129"/>
          </rPr>
          <t>이상</t>
        </r>
        <r>
          <rPr>
            <b/>
            <sz val="9"/>
            <color indexed="81"/>
            <rFont val="Tahoma"/>
            <family val="2"/>
          </rPr>
          <t xml:space="preserve">(1950.12.31. </t>
        </r>
        <r>
          <rPr>
            <b/>
            <sz val="9"/>
            <color indexed="81"/>
            <rFont val="돋움"/>
            <family val="3"/>
            <charset val="129"/>
          </rPr>
          <t>이전</t>
        </r>
        <r>
          <rPr>
            <b/>
            <sz val="9"/>
            <color indexed="81"/>
            <rFont val="Tahoma"/>
            <family val="2"/>
          </rPr>
          <t xml:space="preserve"> </t>
        </r>
        <r>
          <rPr>
            <b/>
            <sz val="9"/>
            <color indexed="81"/>
            <rFont val="돋움"/>
            <family val="3"/>
            <charset val="129"/>
          </rPr>
          <t>출생자</t>
        </r>
        <r>
          <rPr>
            <b/>
            <sz val="9"/>
            <color indexed="81"/>
            <rFont val="Tahoma"/>
            <family val="2"/>
          </rPr>
          <t xml:space="preserve">) </t>
        </r>
        <r>
          <rPr>
            <b/>
            <sz val="9"/>
            <color indexed="81"/>
            <rFont val="돋움"/>
            <family val="3"/>
            <charset val="129"/>
          </rPr>
          <t>→</t>
        </r>
        <r>
          <rPr>
            <b/>
            <sz val="9"/>
            <color indexed="81"/>
            <rFont val="Tahoma"/>
            <family val="2"/>
          </rPr>
          <t xml:space="preserve"> 1</t>
        </r>
        <r>
          <rPr>
            <b/>
            <sz val="9"/>
            <color indexed="81"/>
            <rFont val="돋움"/>
            <family val="3"/>
            <charset val="129"/>
          </rPr>
          <t>명당</t>
        </r>
        <r>
          <rPr>
            <b/>
            <sz val="9"/>
            <color indexed="81"/>
            <rFont val="Tahoma"/>
            <family val="2"/>
          </rPr>
          <t xml:space="preserve"> </t>
        </r>
        <r>
          <rPr>
            <b/>
            <sz val="9"/>
            <color indexed="81"/>
            <rFont val="돋움"/>
            <family val="3"/>
            <charset val="129"/>
          </rPr>
          <t>연</t>
        </r>
        <r>
          <rPr>
            <b/>
            <sz val="9"/>
            <color indexed="81"/>
            <rFont val="Tahoma"/>
            <family val="2"/>
          </rPr>
          <t xml:space="preserve"> 100</t>
        </r>
        <r>
          <rPr>
            <b/>
            <sz val="9"/>
            <color indexed="81"/>
            <rFont val="돋움"/>
            <family val="3"/>
            <charset val="129"/>
          </rPr>
          <t>만원</t>
        </r>
        <r>
          <rPr>
            <b/>
            <sz val="9"/>
            <color indexed="81"/>
            <rFont val="Tahoma"/>
            <family val="2"/>
          </rPr>
          <t xml:space="preserve"> </t>
        </r>
        <r>
          <rPr>
            <b/>
            <sz val="9"/>
            <color indexed="81"/>
            <rFont val="돋움"/>
            <family val="3"/>
            <charset val="129"/>
          </rPr>
          <t>공제</t>
        </r>
        <r>
          <rPr>
            <b/>
            <sz val="9"/>
            <color indexed="81"/>
            <rFont val="Tahoma"/>
            <family val="2"/>
          </rPr>
          <t>(</t>
        </r>
        <r>
          <rPr>
            <b/>
            <sz val="9"/>
            <color indexed="81"/>
            <rFont val="돋움"/>
            <family val="3"/>
            <charset val="129"/>
          </rPr>
          <t>경로우대자</t>
        </r>
        <r>
          <rPr>
            <b/>
            <sz val="9"/>
            <color indexed="81"/>
            <rFont val="Tahoma"/>
            <family val="2"/>
          </rPr>
          <t xml:space="preserve"> </t>
        </r>
        <r>
          <rPr>
            <b/>
            <sz val="9"/>
            <color indexed="81"/>
            <rFont val="돋움"/>
            <family val="3"/>
            <charset val="129"/>
          </rPr>
          <t>추가공제</t>
        </r>
        <r>
          <rPr>
            <b/>
            <sz val="9"/>
            <color indexed="81"/>
            <rFont val="Tahoma"/>
            <family val="2"/>
          </rPr>
          <t>)</t>
        </r>
      </text>
    </comment>
    <comment ref="E98" authorId="1" shapeId="0" xr:uid="{61077BB4-4121-4CFD-BD2A-2ABF6A300D7E}">
      <text>
        <r>
          <rPr>
            <b/>
            <sz val="9"/>
            <color indexed="81"/>
            <rFont val="돋움"/>
            <family val="3"/>
            <charset val="129"/>
          </rPr>
          <t xml:space="preserve">&lt;장애인의 범위&gt;
① 「장애인복지법」에 의한 장애인
② 「국가유공자 등 예우 및 지원에 관한 법률」에 의한 상이자 및 이와 유사한 자로서 근로능력이 없는 자*
* 「상이자 및 이와 유사한 자로서 근로능력이 없는 자」라 함은 「국가유공자 등 예우 및 지원에 관한 법률 시행령」 별표 3에 규정된 상이등급구분표에 게기하는 상이자와 같은 정도의 신체장애가 있는 자를 말한다.
- 「5.18민주유공자 예우에 관한 법률」에 따른 5.18민주화운동부상자로서 등록된 자
- 「고엽제후유의증 환자 지원 등에 관한 법률」에 따른 고엽제후유의증환자로서 장애등급을 받은 자
③ ① 내지 ② 외에 항시 치료를 요하는 중증환자
- 항시 치료를 요하는 중증환자라 함은 지병에 의해 평상시 치료를 요하고 취학 · 취업이 곤란한 상태에 있는 자를 말한다(소기통 50-107...2)
--------
장애인공제시 증명서류 제출 (소령 §107 ②)
- 장애인 추가공제를 받으려는 때에는 근로소득자소득공제신고서에 「장애인증명서(소득세법 시행규칙 별지 제38호 서식)」을 첨부하여 원천징수의무자에게 제출하여야 한다.
다만, 「국가유공자 등 예우 및 지원에 관한 법률」에 의한 상이자의 증명을 받은 사람 또는 「장애인복지법」에 따른 장애인등록증을 발급받은 사람에 대하여는 해당 증명서 · 장애인 등록증의 사본 그밖의 장애사실을 증명하는 서류로써 장애인증명서에 갈음할 수 있다.
- 항시 치료를 요하는 중증환자는 의료기에서 발행하는 장애인증명서(소득세법 시행규칙 별지 제38호 서식)을 제출하여야 한다.
- 장애상태가 1년 이상 지속될 것으로 기재된 장애인증명서 등을 이미 제출한 때에는 그 장애기간 동안은 다시 제출하지 아니한다.
다만, 그 장애기간 중 사용자를 달리하게 된 때에는 장애인증명서를 제출하여야 하며, 이 경우 전 원천징수의무자로부터 이미 제출한 장애인증명서를 반환받아 이를 제출할 수 있다.
(1) 장애인공제시 유의사항 
① 장애인의 범위 
　㉠ 장애인복지법에 의한 장애인(장애인등록증으로 확인) 
　㉡ </t>
        </r>
        <r>
          <rPr>
            <b/>
            <sz val="9"/>
            <color indexed="81"/>
            <rFont val="MS Gothic"/>
            <family val="3"/>
            <charset val="128"/>
          </rPr>
          <t>｢</t>
        </r>
        <r>
          <rPr>
            <b/>
            <sz val="9"/>
            <color indexed="81"/>
            <rFont val="돋움"/>
            <family val="3"/>
            <charset val="129"/>
          </rPr>
          <t>국가유공자 등 예우 및 지원에 관한 법률</t>
        </r>
        <r>
          <rPr>
            <b/>
            <sz val="9"/>
            <color indexed="81"/>
            <rFont val="MS Gothic"/>
            <family val="3"/>
            <charset val="128"/>
          </rPr>
          <t>｣</t>
        </r>
        <r>
          <rPr>
            <b/>
            <sz val="9"/>
            <color indexed="81"/>
            <rFont val="돋움"/>
            <family val="3"/>
            <charset val="129"/>
          </rPr>
          <t>에 의한 상이자 및 이와 유사한 자로서 근로능력이 없는 자(장애인증명서 제출) 
　㉢ 지병에 의해 평상시 치료를 요하고 취학</t>
        </r>
        <r>
          <rPr>
            <b/>
            <sz val="9"/>
            <color indexed="81"/>
            <rFont val="MingLiU"/>
            <family val="3"/>
            <charset val="136"/>
          </rPr>
          <t>‧</t>
        </r>
        <r>
          <rPr>
            <b/>
            <sz val="9"/>
            <color indexed="81"/>
            <rFont val="돋움"/>
            <family val="3"/>
            <charset val="129"/>
          </rPr>
          <t xml:space="preserve">취업이 곤란한 상태에 있는 중증환자(말기암환자, 만성신부전증환자, 고엽제후유증환자 등) 
② 공제대상여부는 과세기간 종료일 현재 기준으로 판정한다. 단, 연중에 수술 등으로 치유가 되어 해당 연도의 과세기간 종료일 현재 장애인이 아닌 경우에는 치유일 전일의 상황에 따라 장애여부를 판정하므로 공제대상이 된다. 
③ 장애인증명서를 의료기관에서 발급받는 때에는 담당의사나 진단이 가능한 의사를 경유하여야 하고, 발행자의 기재는 의료기관명과 직인 및 경유한 의사가 서명 또는 날인하여야 한다. 
④ 장애상태가 1년 이상 지속될 것으로 기재된 장애인증명서 등을 이미 제출한 때에는 그 장애기간 동안은 다시 제출하지 아니한다.다만, 그 장애기간 중 사용자를 달리하게 된 때에는 장애인증명서를 제출하여야 하며, 이 경우 전 원천징수의무자로부터 이미 제출한 장애인증명서를 반환받아 이를 제출할 수 있다. 
문》거주자와 생계를 같이하는 직계비속 중 소득이 없는 20세 이상인 장애인이 있을 때 기본공제(부양가족공제)와 추가공제(장애인공제)가 가능한지?
답》해당 직계비속에 대해 350만원 공제가능, 장애인이 부양가족인 경우 연령에 관계없이 기본공제(부양가족공제) 150만원과 추가공제(장애인공제) 200만원 공제가능 
</t>
        </r>
      </text>
    </comment>
    <comment ref="E99" authorId="1" shapeId="0" xr:uid="{721E357D-E848-41CD-884F-A1A570C4CE57}">
      <text>
        <r>
          <rPr>
            <b/>
            <sz val="9"/>
            <color indexed="81"/>
            <rFont val="돋움"/>
            <family val="3"/>
            <charset val="129"/>
          </rPr>
          <t>○ 근로자가 배우자가 있는 여성이거나, 배우자가 없는 여성으로서 기본공제대상자인 부양가족이 있는 세대주인 경우 → 연 50만원 공제(부녀자 추가공제,여성 근로자가 해당 요건을 충족하는 경우에만 공제 가능)
※ 여성근로자의 배우자 유무 및 부양가족이 있는 세대주 여부는 해당과세기간 종료일 현재의 주민등록표등본 또는 가족관계등록부에 의한다.
2014년 개정
◦부녀자공제 적용대상
 - 종합소득금액 3천만원 이하자에 한해 적용
◦ 공제금액 : 연 50만원
근로소득금액이 3천만원 이하자인 근로자가 다음 어느 하나에 해당하는 경우
ㆍ배우자가 있는 여성 근로자
ㆍ기본공제대상자가 있는 여성 근로자로서 세대주
 - 종합소득금액 3,000만원 이하자에 한해 적용(근로소득만 있을 경우 총급여  41,470,580원 이하))
(2) 부녀자공제시 유의사항 
① 해당 과세기간에 종합소득과세표준을 계산할 때 합산되는 종합소득금액이 3천만원이하인 거주자 본인이 독신여성(이혼 또는 사별한 여성, 미혼여성)으로서 기본공제대상 부양가족이 있어야 하고 주민등록상 세대주인 경우 부녀자공제가 가능하다. 따라서 주거형평상 별거하고 있는 직계존속이 배우자 없는 여성근로자의 기본공제 대상자에 해당하면 부녀자공제도 가능하다. 
② 거주자 본인인 여성이 혼인하여 배우자가 있는 경우 세대주여부, 배우자의 소득유무, 기본공제대상 부양가족 존재 여부에 관계없이 부녀자공제가 가능하다. 
③ 여성근로자의 배우자 유무 및 부양가족이 있는 세대주 여부는 해당 과세기간 종료일 현재의 주민등록표등본 또는 가족관계등록부에 의한다.</t>
        </r>
      </text>
    </comment>
    <comment ref="E100" authorId="1" shapeId="0" xr:uid="{745BC0A2-D117-45E7-AB80-0C76C25D2766}">
      <text>
        <r>
          <rPr>
            <b/>
            <sz val="9"/>
            <color indexed="81"/>
            <rFont val="돋움"/>
            <family val="3"/>
            <charset val="129"/>
          </rPr>
          <t xml:space="preserve">○ 배우자가 없는 근로자로서 기본공제대상자인 직계비속 또는 입양자가 있는 경우 → 연 100만원 공제(한부모 추가공제)
다만, 부녀자 추가공제와 중복되는 경우 한부모 추가공제를 적용한다.
해당 과세기간에 배우자가 사망한 경우로서 연말정산 시 기본공제대상자로 배우자를 기본공제 신청한 경우에는 한부모 추가공제를 적용받을 수 없다.
배우자가 없는 자로서 기본공제대상인 직계비속 또는 입양자가 있는 경우
(부녀자 공제와 중복적용 배제)
(3) 한부모공제시 유의사항 
① 해당 거주자가 배우자가 없는 사람으로서 기본공제대상자인 직계비속 또는 입양자가 있는 경우에 적용한다. 
② 부녀자 공제와 한부모 공제에 모두 해당하는 경우에는 한부모 공제를 적용한다. 
③ 해당 과세기간에 배우자가 사망한 경우로서 연말정산시 기본공제대상자로 배우자를 기본공제 신청한 경우에는 한부모 추가공제를 적용받을 수 없다. 
</t>
        </r>
      </text>
    </comment>
    <comment ref="C101" authorId="1" shapeId="0" xr:uid="{0D624D5F-352D-47E7-8612-E21320829C44}">
      <text>
        <r>
          <rPr>
            <b/>
            <sz val="9"/>
            <color indexed="81"/>
            <rFont val="돋움"/>
            <family val="3"/>
            <charset val="129"/>
          </rPr>
          <t>[월급여액(비과세소득 제외)이 속한 구간의 중간 값(천원미만 절사) x 4.5%]* x 12개월
다만, 월급여액(비과세소득 제외)이 국민연금 기준소득월액 하한(250,000원)
       이하이거나 상한(3,980,000원) 이상인 경우 다음의 공제금액을 적용
매년 7.1기준 상하한 바뀜
 - (연금보험료 공제금액 하한)    250,000원 x 4.5% x 12개월 = 135,000원
 - (연금보험료 공제금액 상한) 3,980,000원 x 4.5% x 12개월 = 2,149,200원
* 원단위 이하 절사
소득세법 제51조의 3 [ 연금보험료공제 ]
① 종합소득이 있는 거주자가 공적연금 관련법에 따른 기여금 또는 개인부담금(이하 "연금보험료"라 한다)을 납입한 경우에는 해당 과세기간의 종합소득금액에서 그 과세기간에 납입한 연금보험료를 공제한다.(2014.01.01 개정) 
1. 삭제(2014.01.01)
2. 삭제(2014.01.01)
② 제1항에 따른 공제를 “연금보험료공제”라 한다.(2009.12.31 개정)
③ 다음 각 호에 해당하는 공제를 모두 합한 금액이 종합소득금액을 초과하는 경우 그 초과하는 금액을 한도로 연금보험료공제를 받지 아니한 것으로 본다.(2014.12.23 개정)
1. 제51조 제3항에 따른 인적공제(2014.12.23 개정)
2. 이 조에 따른 연금보험료공제(2014.12.23 개정)
3. 제51조의4에 따른 주택담보노후연금 이자비용공제(2014.12.23 개정)
4. 제52조에 따른 특별소득공제(2014.12.23 개정)
5. 「조세특례제한법」에 따른 소득공제(2014.12.23 개정)
④ 삭제(2006.12.30)
⑤ 삭제(2014.01.01)</t>
        </r>
      </text>
    </comment>
    <comment ref="V101" authorId="1" shapeId="0" xr:uid="{82236880-A37F-4171-A1B6-CA6DF409BB0D}">
      <text>
        <r>
          <rPr>
            <b/>
            <sz val="9"/>
            <color indexed="81"/>
            <rFont val="돋움"/>
            <family val="3"/>
            <charset val="129"/>
          </rPr>
          <t>◦</t>
        </r>
        <r>
          <rPr>
            <b/>
            <sz val="9"/>
            <color indexed="81"/>
            <rFont val="Tahoma"/>
            <family val="2"/>
          </rPr>
          <t xml:space="preserve"> </t>
        </r>
        <r>
          <rPr>
            <b/>
            <sz val="9"/>
            <color indexed="81"/>
            <rFont val="돋움"/>
            <family val="3"/>
            <charset val="129"/>
          </rPr>
          <t>근로소득세액공제</t>
        </r>
        <r>
          <rPr>
            <b/>
            <sz val="9"/>
            <color indexed="81"/>
            <rFont val="Tahoma"/>
            <family val="2"/>
          </rPr>
          <t xml:space="preserve"> </t>
        </r>
        <r>
          <rPr>
            <b/>
            <sz val="9"/>
            <color indexed="81"/>
            <rFont val="돋움"/>
            <family val="3"/>
            <charset val="129"/>
          </rPr>
          <t>한도</t>
        </r>
        <r>
          <rPr>
            <b/>
            <sz val="9"/>
            <color indexed="81"/>
            <rFont val="Tahoma"/>
            <family val="2"/>
          </rPr>
          <t xml:space="preserve"> 
 - (</t>
        </r>
        <r>
          <rPr>
            <b/>
            <sz val="9"/>
            <color indexed="81"/>
            <rFont val="돋움"/>
            <family val="3"/>
            <charset val="129"/>
          </rPr>
          <t>총급여액</t>
        </r>
        <r>
          <rPr>
            <b/>
            <sz val="9"/>
            <color indexed="81"/>
            <rFont val="Tahoma"/>
            <family val="2"/>
          </rPr>
          <t xml:space="preserve"> 5</t>
        </r>
        <r>
          <rPr>
            <b/>
            <sz val="9"/>
            <color indexed="81"/>
            <rFont val="돋움"/>
            <family val="3"/>
            <charset val="129"/>
          </rPr>
          <t>천</t>
        </r>
        <r>
          <rPr>
            <b/>
            <sz val="9"/>
            <color indexed="81"/>
            <rFont val="Tahoma"/>
            <family val="2"/>
          </rPr>
          <t>5</t>
        </r>
        <r>
          <rPr>
            <b/>
            <sz val="9"/>
            <color indexed="81"/>
            <rFont val="돋움"/>
            <family val="3"/>
            <charset val="129"/>
          </rPr>
          <t>백만원</t>
        </r>
        <r>
          <rPr>
            <b/>
            <sz val="9"/>
            <color indexed="81"/>
            <rFont val="Tahoma"/>
            <family val="2"/>
          </rPr>
          <t xml:space="preserve"> </t>
        </r>
        <r>
          <rPr>
            <b/>
            <sz val="9"/>
            <color indexed="81"/>
            <rFont val="돋움"/>
            <family val="3"/>
            <charset val="129"/>
          </rPr>
          <t>이하</t>
        </r>
        <r>
          <rPr>
            <b/>
            <sz val="9"/>
            <color indexed="81"/>
            <rFont val="Tahoma"/>
            <family val="2"/>
          </rPr>
          <t>) 66</t>
        </r>
        <r>
          <rPr>
            <b/>
            <sz val="9"/>
            <color indexed="81"/>
            <rFont val="돋움"/>
            <family val="3"/>
            <charset val="129"/>
          </rPr>
          <t xml:space="preserve">만원
</t>
        </r>
        <r>
          <rPr>
            <b/>
            <sz val="9"/>
            <color indexed="81"/>
            <rFont val="Tahoma"/>
            <family val="2"/>
          </rPr>
          <t xml:space="preserve"> - (</t>
        </r>
        <r>
          <rPr>
            <b/>
            <sz val="9"/>
            <color indexed="81"/>
            <rFont val="돋움"/>
            <family val="3"/>
            <charset val="129"/>
          </rPr>
          <t>총급여액</t>
        </r>
        <r>
          <rPr>
            <b/>
            <sz val="9"/>
            <color indexed="81"/>
            <rFont val="Tahoma"/>
            <family val="2"/>
          </rPr>
          <t xml:space="preserve"> 7</t>
        </r>
        <r>
          <rPr>
            <b/>
            <sz val="9"/>
            <color indexed="81"/>
            <rFont val="돋움"/>
            <family val="3"/>
            <charset val="129"/>
          </rPr>
          <t>천만원</t>
        </r>
        <r>
          <rPr>
            <b/>
            <sz val="9"/>
            <color indexed="81"/>
            <rFont val="Tahoma"/>
            <family val="2"/>
          </rPr>
          <t xml:space="preserve"> </t>
        </r>
        <r>
          <rPr>
            <b/>
            <sz val="9"/>
            <color indexed="81"/>
            <rFont val="돋움"/>
            <family val="3"/>
            <charset val="129"/>
          </rPr>
          <t>이하</t>
        </r>
        <r>
          <rPr>
            <b/>
            <sz val="9"/>
            <color indexed="81"/>
            <rFont val="Tahoma"/>
            <family val="2"/>
          </rPr>
          <t>) 63〜66</t>
        </r>
        <r>
          <rPr>
            <b/>
            <sz val="9"/>
            <color indexed="81"/>
            <rFont val="돋움"/>
            <family val="3"/>
            <charset val="129"/>
          </rPr>
          <t>만원</t>
        </r>
        <r>
          <rPr>
            <b/>
            <sz val="9"/>
            <color indexed="81"/>
            <rFont val="Tahoma"/>
            <family val="2"/>
          </rPr>
          <t>*
    *66</t>
        </r>
        <r>
          <rPr>
            <b/>
            <sz val="9"/>
            <color indexed="81"/>
            <rFont val="돋움"/>
            <family val="3"/>
            <charset val="129"/>
          </rPr>
          <t>만원</t>
        </r>
        <r>
          <rPr>
            <b/>
            <sz val="9"/>
            <color indexed="81"/>
            <rFont val="Tahoma"/>
            <family val="2"/>
          </rPr>
          <t xml:space="preserve"> - (5,500</t>
        </r>
        <r>
          <rPr>
            <b/>
            <sz val="9"/>
            <color indexed="81"/>
            <rFont val="돋움"/>
            <family val="3"/>
            <charset val="129"/>
          </rPr>
          <t>만원</t>
        </r>
        <r>
          <rPr>
            <b/>
            <sz val="9"/>
            <color indexed="81"/>
            <rFont val="Tahoma"/>
            <family val="2"/>
          </rPr>
          <t xml:space="preserve"> </t>
        </r>
        <r>
          <rPr>
            <b/>
            <sz val="9"/>
            <color indexed="81"/>
            <rFont val="돋움"/>
            <family val="3"/>
            <charset val="129"/>
          </rPr>
          <t>초과</t>
        </r>
        <r>
          <rPr>
            <b/>
            <sz val="9"/>
            <color indexed="81"/>
            <rFont val="Tahoma"/>
            <family val="2"/>
          </rPr>
          <t xml:space="preserve"> </t>
        </r>
        <r>
          <rPr>
            <b/>
            <sz val="9"/>
            <color indexed="81"/>
            <rFont val="돋움"/>
            <family val="3"/>
            <charset val="129"/>
          </rPr>
          <t>급여액</t>
        </r>
        <r>
          <rPr>
            <b/>
            <sz val="9"/>
            <color indexed="81"/>
            <rFont val="Tahoma"/>
            <family val="2"/>
          </rPr>
          <t xml:space="preserve"> </t>
        </r>
        <r>
          <rPr>
            <b/>
            <sz val="9"/>
            <color indexed="81"/>
            <rFont val="돋움"/>
            <family val="3"/>
            <charset val="129"/>
          </rPr>
          <t>×</t>
        </r>
        <r>
          <rPr>
            <b/>
            <sz val="9"/>
            <color indexed="81"/>
            <rFont val="Tahoma"/>
            <family val="2"/>
          </rPr>
          <t xml:space="preserve"> 50%) 
 - (</t>
        </r>
        <r>
          <rPr>
            <b/>
            <sz val="9"/>
            <color indexed="81"/>
            <rFont val="돋움"/>
            <family val="3"/>
            <charset val="129"/>
          </rPr>
          <t>총급여액</t>
        </r>
        <r>
          <rPr>
            <b/>
            <sz val="9"/>
            <color indexed="81"/>
            <rFont val="Tahoma"/>
            <family val="2"/>
          </rPr>
          <t xml:space="preserve"> 5</t>
        </r>
        <r>
          <rPr>
            <b/>
            <sz val="9"/>
            <color indexed="81"/>
            <rFont val="돋움"/>
            <family val="3"/>
            <charset val="129"/>
          </rPr>
          <t>천</t>
        </r>
        <r>
          <rPr>
            <b/>
            <sz val="9"/>
            <color indexed="81"/>
            <rFont val="Tahoma"/>
            <family val="2"/>
          </rPr>
          <t>5</t>
        </r>
        <r>
          <rPr>
            <b/>
            <sz val="9"/>
            <color indexed="81"/>
            <rFont val="돋움"/>
            <family val="3"/>
            <charset val="129"/>
          </rPr>
          <t>백만원</t>
        </r>
        <r>
          <rPr>
            <b/>
            <sz val="9"/>
            <color indexed="81"/>
            <rFont val="Tahoma"/>
            <family val="2"/>
          </rPr>
          <t xml:space="preserve"> </t>
        </r>
        <r>
          <rPr>
            <b/>
            <sz val="9"/>
            <color indexed="81"/>
            <rFont val="돋움"/>
            <family val="3"/>
            <charset val="129"/>
          </rPr>
          <t>이하</t>
        </r>
        <r>
          <rPr>
            <b/>
            <sz val="9"/>
            <color indexed="81"/>
            <rFont val="Tahoma"/>
            <family val="2"/>
          </rPr>
          <t>)50〜63</t>
        </r>
        <r>
          <rPr>
            <b/>
            <sz val="9"/>
            <color indexed="81"/>
            <rFont val="돋움"/>
            <family val="3"/>
            <charset val="129"/>
          </rPr>
          <t>만원</t>
        </r>
        <r>
          <rPr>
            <b/>
            <sz val="9"/>
            <color indexed="81"/>
            <rFont val="Tahoma"/>
            <family val="2"/>
          </rPr>
          <t>*
    *63</t>
        </r>
        <r>
          <rPr>
            <b/>
            <sz val="9"/>
            <color indexed="81"/>
            <rFont val="돋움"/>
            <family val="3"/>
            <charset val="129"/>
          </rPr>
          <t>만원</t>
        </r>
        <r>
          <rPr>
            <b/>
            <sz val="9"/>
            <color indexed="81"/>
            <rFont val="Tahoma"/>
            <family val="2"/>
          </rPr>
          <t xml:space="preserve"> - (7,000</t>
        </r>
        <r>
          <rPr>
            <b/>
            <sz val="9"/>
            <color indexed="81"/>
            <rFont val="돋움"/>
            <family val="3"/>
            <charset val="129"/>
          </rPr>
          <t>만원</t>
        </r>
        <r>
          <rPr>
            <b/>
            <sz val="9"/>
            <color indexed="81"/>
            <rFont val="Tahoma"/>
            <family val="2"/>
          </rPr>
          <t xml:space="preserve"> </t>
        </r>
        <r>
          <rPr>
            <b/>
            <sz val="9"/>
            <color indexed="81"/>
            <rFont val="돋움"/>
            <family val="3"/>
            <charset val="129"/>
          </rPr>
          <t>초과</t>
        </r>
        <r>
          <rPr>
            <b/>
            <sz val="9"/>
            <color indexed="81"/>
            <rFont val="Tahoma"/>
            <family val="2"/>
          </rPr>
          <t xml:space="preserve"> </t>
        </r>
        <r>
          <rPr>
            <b/>
            <sz val="9"/>
            <color indexed="81"/>
            <rFont val="돋움"/>
            <family val="3"/>
            <charset val="129"/>
          </rPr>
          <t>급여액</t>
        </r>
        <r>
          <rPr>
            <b/>
            <sz val="9"/>
            <color indexed="81"/>
            <rFont val="Tahoma"/>
            <family val="2"/>
          </rPr>
          <t xml:space="preserve"> </t>
        </r>
        <r>
          <rPr>
            <b/>
            <sz val="9"/>
            <color indexed="81"/>
            <rFont val="돋움"/>
            <family val="3"/>
            <charset val="129"/>
          </rPr>
          <t>×</t>
        </r>
        <r>
          <rPr>
            <b/>
            <sz val="9"/>
            <color indexed="81"/>
            <rFont val="Tahoma"/>
            <family val="2"/>
          </rPr>
          <t xml:space="preserve"> 50%) </t>
        </r>
      </text>
    </comment>
    <comment ref="W101" authorId="1" shapeId="0" xr:uid="{6653D4FF-A67B-493A-B7D0-F8DA7CCE63D0}">
      <text>
        <r>
          <rPr>
            <b/>
            <sz val="9"/>
            <color indexed="81"/>
            <rFont val="돋움"/>
            <family val="3"/>
            <charset val="129"/>
          </rPr>
          <t xml:space="preserve">소득세법 제59조  [ 근로소득세액공제 ]
① 근로소득에 대한 종합소득산출세액 
    130만원 이하 : 산출세액의 100분의 55
    130만원 초과 : 71만5천원 + (130만원을 초과하는 금액의 100분의 30)
② 제1항에도 불구하고 공제세액이 다음 각 호의 구분에 따른 금액을 초과하는 경우에 그 초과하는 금액은 없는 것으로 한다.(2014.01.01 신설)
1. 총급여액이 3천 300만원 이하인 경우: 74만원(2015.05.13 개정)
2. 총급여액이 3천 300만원 초과 7천만원 이하인 경우: 74만원 - [(총급여액 - 3천 300만원) × 8/1000]. 다만, 위 금액이 66만원보다 적은 경우에는 66만원으로 한다.(2015.05.13 개정)
3. 총급여액이 7천만원을 초과하는 경우: 66만원-[(총급여액-7천만원)×1/2]. 다만, 위 금액이 50만원보다 적은 경우에는 50만원으로 한다.(2015.05.13 개정)
③ 일용근로자의 근로소득에 대해서 제134조 제3항에 따른 원천징수를 하는 경우에는 해당 근로소득에 대한 산출세액의 100분의 55에 해당하는 금액을 그 산출세액에서 공제한다.(2014.01.01 항번개정)
</t>
        </r>
      </text>
    </comment>
    <comment ref="AG101" authorId="1" shapeId="0" xr:uid="{8C754107-E2AB-41AC-9312-D1B7793C8ED9}">
      <text>
        <r>
          <rPr>
            <b/>
            <sz val="9"/>
            <color indexed="81"/>
            <rFont val="돋움"/>
            <family val="3"/>
            <charset val="129"/>
          </rPr>
          <t>근로소득 세액공제
공제금액 한도 :  50만원(63만원, 66만원) 한도
산출세액                     공제금액
50만원 이하                    55%
50만원 초과                    27만5천원 + 50만원 초과금액의 30%
&lt;공제한도&gt;
ㆍ총급여액이 5천5백만원 이하 : 66만원
ㆍ총급여액이 5천5백만원 초과 7천만원 이하  
  : 66만원 - [(총급여액 - 5천5백만원)×1/2] 
    → 63만원보다 적은 경우 63만원
ㆍ총급여액이 7천만원 초과
  : 63만원 - [(총급여액 - 7천만원)×1/2]
    → 50만원보다 적은 경우 50만원</t>
        </r>
      </text>
    </comment>
    <comment ref="D103" authorId="1" shapeId="0" xr:uid="{A389731E-6DED-499A-B8C2-824BB7F0320F}">
      <text>
        <r>
          <rPr>
            <b/>
            <sz val="9"/>
            <color indexed="81"/>
            <rFont val="돋움"/>
            <family val="3"/>
            <charset val="129"/>
          </rPr>
          <t xml:space="preserve">(1) 공적연금법에 따른 기여금 또는 개인부담금
○ 「국민연금법」에 따라 본인이 부담하는 연금보험료(사용자부담금은 제외)
○ 「공무원연금법」 · 「군인연금법」 · 「사립학교교직원연금법」 또는 「별정우체국법」에 
     따라 근로자 본인이 부담하는 기여금 또는 부담금
근로자 본인의 국민연금보험료․공무원연금법 등(공적연금관련법)에 따라 부담한 부담금․기여금 </t>
        </r>
      </text>
    </comment>
    <comment ref="V103" authorId="1" shapeId="0" xr:uid="{1A018775-340C-4485-AE2D-C81059C1626F}">
      <text>
        <r>
          <rPr>
            <b/>
            <sz val="9"/>
            <color indexed="81"/>
            <rFont val="돋움"/>
            <family val="3"/>
            <charset val="129"/>
          </rPr>
          <t>자녀</t>
        </r>
        <r>
          <rPr>
            <b/>
            <sz val="9"/>
            <color indexed="81"/>
            <rFont val="Tahoma"/>
            <family val="2"/>
          </rPr>
          <t xml:space="preserve"> </t>
        </r>
        <r>
          <rPr>
            <b/>
            <sz val="9"/>
            <color indexed="81"/>
            <rFont val="돋움"/>
            <family val="3"/>
            <charset val="129"/>
          </rPr>
          <t>세액공제</t>
        </r>
        <r>
          <rPr>
            <b/>
            <sz val="9"/>
            <color indexed="81"/>
            <rFont val="Tahoma"/>
            <family val="2"/>
          </rPr>
          <t xml:space="preserve">
1</t>
        </r>
        <r>
          <rPr>
            <b/>
            <sz val="9"/>
            <color indexed="81"/>
            <rFont val="돋움"/>
            <family val="3"/>
            <charset val="129"/>
          </rPr>
          <t>명</t>
        </r>
        <r>
          <rPr>
            <b/>
            <sz val="9"/>
            <color indexed="81"/>
            <rFont val="Tahoma"/>
            <family val="2"/>
          </rPr>
          <t xml:space="preserve"> : </t>
        </r>
        <r>
          <rPr>
            <b/>
            <sz val="9"/>
            <color indexed="81"/>
            <rFont val="돋움"/>
            <family val="3"/>
            <charset val="129"/>
          </rPr>
          <t>연</t>
        </r>
        <r>
          <rPr>
            <b/>
            <sz val="9"/>
            <color indexed="81"/>
            <rFont val="Tahoma"/>
            <family val="2"/>
          </rPr>
          <t xml:space="preserve"> 15</t>
        </r>
        <r>
          <rPr>
            <b/>
            <sz val="9"/>
            <color indexed="81"/>
            <rFont val="돋움"/>
            <family val="3"/>
            <charset val="129"/>
          </rPr>
          <t xml:space="preserve">만원
</t>
        </r>
        <r>
          <rPr>
            <b/>
            <sz val="9"/>
            <color indexed="81"/>
            <rFont val="Tahoma"/>
            <family val="2"/>
          </rPr>
          <t>2</t>
        </r>
        <r>
          <rPr>
            <b/>
            <sz val="9"/>
            <color indexed="81"/>
            <rFont val="돋움"/>
            <family val="3"/>
            <charset val="129"/>
          </rPr>
          <t>명</t>
        </r>
        <r>
          <rPr>
            <b/>
            <sz val="9"/>
            <color indexed="81"/>
            <rFont val="Tahoma"/>
            <family val="2"/>
          </rPr>
          <t xml:space="preserve"> : </t>
        </r>
        <r>
          <rPr>
            <b/>
            <sz val="9"/>
            <color indexed="81"/>
            <rFont val="돋움"/>
            <family val="3"/>
            <charset val="129"/>
          </rPr>
          <t>연</t>
        </r>
        <r>
          <rPr>
            <b/>
            <sz val="9"/>
            <color indexed="81"/>
            <rFont val="Tahoma"/>
            <family val="2"/>
          </rPr>
          <t xml:space="preserve"> 30</t>
        </r>
        <r>
          <rPr>
            <b/>
            <sz val="9"/>
            <color indexed="81"/>
            <rFont val="돋움"/>
            <family val="3"/>
            <charset val="129"/>
          </rPr>
          <t xml:space="preserve">만원
</t>
        </r>
        <r>
          <rPr>
            <b/>
            <sz val="9"/>
            <color indexed="81"/>
            <rFont val="Tahoma"/>
            <family val="2"/>
          </rPr>
          <t>3</t>
        </r>
        <r>
          <rPr>
            <b/>
            <sz val="9"/>
            <color indexed="81"/>
            <rFont val="돋움"/>
            <family val="3"/>
            <charset val="129"/>
          </rPr>
          <t>명</t>
        </r>
        <r>
          <rPr>
            <b/>
            <sz val="9"/>
            <color indexed="81"/>
            <rFont val="Tahoma"/>
            <family val="2"/>
          </rPr>
          <t xml:space="preserve"> </t>
        </r>
        <r>
          <rPr>
            <b/>
            <sz val="9"/>
            <color indexed="81"/>
            <rFont val="돋움"/>
            <family val="3"/>
            <charset val="129"/>
          </rPr>
          <t>이상</t>
        </r>
        <r>
          <rPr>
            <b/>
            <sz val="9"/>
            <color indexed="81"/>
            <rFont val="Tahoma"/>
            <family val="2"/>
          </rPr>
          <t xml:space="preserve"> : </t>
        </r>
        <r>
          <rPr>
            <b/>
            <sz val="9"/>
            <color indexed="81"/>
            <rFont val="돋움"/>
            <family val="3"/>
            <charset val="129"/>
          </rPr>
          <t>연</t>
        </r>
        <r>
          <rPr>
            <b/>
            <sz val="9"/>
            <color indexed="81"/>
            <rFont val="Tahoma"/>
            <family val="2"/>
          </rPr>
          <t xml:space="preserve"> 30</t>
        </r>
        <r>
          <rPr>
            <b/>
            <sz val="9"/>
            <color indexed="81"/>
            <rFont val="돋움"/>
            <family val="3"/>
            <charset val="129"/>
          </rPr>
          <t>만원</t>
        </r>
        <r>
          <rPr>
            <b/>
            <sz val="9"/>
            <color indexed="81"/>
            <rFont val="Tahoma"/>
            <family val="2"/>
          </rPr>
          <t xml:space="preserve"> + 2</t>
        </r>
        <r>
          <rPr>
            <b/>
            <sz val="9"/>
            <color indexed="81"/>
            <rFont val="돋움"/>
            <family val="3"/>
            <charset val="129"/>
          </rPr>
          <t>명</t>
        </r>
        <r>
          <rPr>
            <b/>
            <sz val="9"/>
            <color indexed="81"/>
            <rFont val="Tahoma"/>
            <family val="2"/>
          </rPr>
          <t xml:space="preserve"> </t>
        </r>
        <r>
          <rPr>
            <b/>
            <sz val="9"/>
            <color indexed="81"/>
            <rFont val="돋움"/>
            <family val="3"/>
            <charset val="129"/>
          </rPr>
          <t>초과</t>
        </r>
        <r>
          <rPr>
            <b/>
            <sz val="9"/>
            <color indexed="81"/>
            <rFont val="Tahoma"/>
            <family val="2"/>
          </rPr>
          <t xml:space="preserve"> 1</t>
        </r>
        <r>
          <rPr>
            <b/>
            <sz val="9"/>
            <color indexed="81"/>
            <rFont val="돋움"/>
            <family val="3"/>
            <charset val="129"/>
          </rPr>
          <t>명당</t>
        </r>
        <r>
          <rPr>
            <b/>
            <sz val="9"/>
            <color indexed="81"/>
            <rFont val="Tahoma"/>
            <family val="2"/>
          </rPr>
          <t xml:space="preserve"> 20</t>
        </r>
        <r>
          <rPr>
            <b/>
            <sz val="9"/>
            <color indexed="81"/>
            <rFont val="돋움"/>
            <family val="3"/>
            <charset val="129"/>
          </rPr>
          <t>만원</t>
        </r>
      </text>
    </comment>
    <comment ref="W103" authorId="1" shapeId="0" xr:uid="{25A4F45E-CAF5-4390-9664-ED2B40D62D1B}">
      <text>
        <r>
          <rPr>
            <b/>
            <sz val="9"/>
            <color indexed="81"/>
            <rFont val="돋움"/>
            <family val="3"/>
            <charset val="129"/>
          </rPr>
          <t xml:space="preserve">소득세법 제59조의 2 [ 자녀세액공제(2014.01.01 신설) ] [ 부칙 ] 
종합소득이 있는 거주자의 기본공제대상자에 해당하는 자녀(입양자 및 위탁아동을 포함한다)에 대해서는 다음 각 호의 구분에 따른 금액을 종합소득산출세액에서 공제한다.(2014.01.01 신설) 
1. 1명인 경우: 연 15만원(2014.01.01 신설) [ 부칙 ] 
2. 2명인 경우: 연 30만원(2014.01.01 신설) [ 부칙 ] 
3. 3명 이상인 경우: 연 30만원과 2명을 초과하는 1명당 연 30만원을 합한 금액
◦자녀세액공제로 통합(자녀, 입양자, 위탁아동)
 - 자녀 1~2명: 1명당 15만원
   (1명 : 15만원, 2명 : 30만원)
 - 자녀 2명 초과
   : 30만원 + 2명 초과 1명당 30만원
 ※ 손자ㆍ손녀는 자녀세액공제 대상 아님 
 ※ 6세 이하, 출생ㆍ입양, 다자녀추가공제 폐지 </t>
        </r>
      </text>
    </comment>
    <comment ref="Z103" authorId="2" shapeId="0" xr:uid="{DE499EC1-DD3D-4AFC-9296-F8632C8D4808}">
      <text>
        <r>
          <rPr>
            <b/>
            <sz val="9"/>
            <color indexed="81"/>
            <rFont val="돋움"/>
            <family val="3"/>
            <charset val="129"/>
          </rPr>
          <t>소득세법</t>
        </r>
        <r>
          <rPr>
            <b/>
            <sz val="9"/>
            <color indexed="81"/>
            <rFont val="Tahoma"/>
            <family val="2"/>
          </rPr>
          <t xml:space="preserve"> </t>
        </r>
        <r>
          <rPr>
            <b/>
            <sz val="9"/>
            <color indexed="81"/>
            <rFont val="돋움"/>
            <family val="3"/>
            <charset val="129"/>
          </rPr>
          <t>제</t>
        </r>
        <r>
          <rPr>
            <b/>
            <sz val="9"/>
            <color indexed="81"/>
            <rFont val="Tahoma"/>
            <family val="2"/>
          </rPr>
          <t>59</t>
        </r>
        <r>
          <rPr>
            <b/>
            <sz val="9"/>
            <color indexed="81"/>
            <rFont val="돋움"/>
            <family val="3"/>
            <charset val="129"/>
          </rPr>
          <t>조의</t>
        </r>
        <r>
          <rPr>
            <b/>
            <sz val="9"/>
            <color indexed="81"/>
            <rFont val="Tahoma"/>
            <family val="2"/>
          </rPr>
          <t xml:space="preserve"> 2 [ </t>
        </r>
        <r>
          <rPr>
            <b/>
            <sz val="9"/>
            <color indexed="81"/>
            <rFont val="돋움"/>
            <family val="3"/>
            <charset val="129"/>
          </rPr>
          <t>자녀세액공제</t>
        </r>
        <r>
          <rPr>
            <b/>
            <sz val="9"/>
            <color indexed="81"/>
            <rFont val="Tahoma"/>
            <family val="2"/>
          </rPr>
          <t xml:space="preserve">(2014.01.01 </t>
        </r>
        <r>
          <rPr>
            <b/>
            <sz val="9"/>
            <color indexed="81"/>
            <rFont val="돋움"/>
            <family val="3"/>
            <charset val="129"/>
          </rPr>
          <t>신설</t>
        </r>
        <r>
          <rPr>
            <b/>
            <sz val="9"/>
            <color indexed="81"/>
            <rFont val="Tahoma"/>
            <family val="2"/>
          </rPr>
          <t xml:space="preserve">) ]
</t>
        </r>
        <r>
          <rPr>
            <b/>
            <sz val="9"/>
            <color indexed="81"/>
            <rFont val="돋움"/>
            <family val="3"/>
            <charset val="129"/>
          </rPr>
          <t>①</t>
        </r>
        <r>
          <rPr>
            <b/>
            <sz val="9"/>
            <color indexed="81"/>
            <rFont val="Tahoma"/>
            <family val="2"/>
          </rPr>
          <t xml:space="preserve"> </t>
        </r>
        <r>
          <rPr>
            <b/>
            <sz val="9"/>
            <color indexed="81"/>
            <rFont val="돋움"/>
            <family val="3"/>
            <charset val="129"/>
          </rPr>
          <t>종합소득이</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거주자의</t>
        </r>
        <r>
          <rPr>
            <b/>
            <sz val="9"/>
            <color indexed="81"/>
            <rFont val="Tahoma"/>
            <family val="2"/>
          </rPr>
          <t xml:space="preserve"> </t>
        </r>
        <r>
          <rPr>
            <b/>
            <sz val="9"/>
            <color indexed="81"/>
            <rFont val="돋움"/>
            <family val="3"/>
            <charset val="129"/>
          </rPr>
          <t>기본공제대상자에</t>
        </r>
        <r>
          <rPr>
            <b/>
            <sz val="9"/>
            <color indexed="81"/>
            <rFont val="Tahoma"/>
            <family val="2"/>
          </rPr>
          <t xml:space="preserve"> </t>
        </r>
        <r>
          <rPr>
            <b/>
            <sz val="9"/>
            <color indexed="81"/>
            <rFont val="돋움"/>
            <family val="3"/>
            <charset val="129"/>
          </rPr>
          <t>해당하는</t>
        </r>
        <r>
          <rPr>
            <b/>
            <sz val="9"/>
            <color indexed="81"/>
            <rFont val="Tahoma"/>
            <family val="2"/>
          </rPr>
          <t xml:space="preserve"> </t>
        </r>
        <r>
          <rPr>
            <b/>
            <sz val="9"/>
            <color indexed="81"/>
            <rFont val="돋움"/>
            <family val="3"/>
            <charset val="129"/>
          </rPr>
          <t>자녀</t>
        </r>
        <r>
          <rPr>
            <b/>
            <sz val="9"/>
            <color indexed="81"/>
            <rFont val="Tahoma"/>
            <family val="2"/>
          </rPr>
          <t>(</t>
        </r>
        <r>
          <rPr>
            <b/>
            <sz val="9"/>
            <color indexed="81"/>
            <rFont val="돋움"/>
            <family val="3"/>
            <charset val="129"/>
          </rPr>
          <t>입양자</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위탁아동을</t>
        </r>
        <r>
          <rPr>
            <b/>
            <sz val="9"/>
            <color indexed="81"/>
            <rFont val="Tahoma"/>
            <family val="2"/>
          </rPr>
          <t xml:space="preserve"> </t>
        </r>
        <r>
          <rPr>
            <b/>
            <sz val="9"/>
            <color indexed="81"/>
            <rFont val="돋움"/>
            <family val="3"/>
            <charset val="129"/>
          </rPr>
          <t>포함하며</t>
        </r>
        <r>
          <rPr>
            <b/>
            <sz val="9"/>
            <color indexed="81"/>
            <rFont val="Tahoma"/>
            <family val="2"/>
          </rPr>
          <t xml:space="preserve">, </t>
        </r>
        <r>
          <rPr>
            <b/>
            <sz val="9"/>
            <color indexed="81"/>
            <rFont val="돋움"/>
            <family val="3"/>
            <charset val="129"/>
          </rPr>
          <t>이하</t>
        </r>
        <r>
          <rPr>
            <b/>
            <sz val="9"/>
            <color indexed="81"/>
            <rFont val="Tahoma"/>
            <family val="2"/>
          </rPr>
          <t xml:space="preserve"> </t>
        </r>
        <r>
          <rPr>
            <b/>
            <sz val="9"/>
            <color indexed="81"/>
            <rFont val="돋움"/>
            <family val="3"/>
            <charset val="129"/>
          </rPr>
          <t>이</t>
        </r>
        <r>
          <rPr>
            <b/>
            <sz val="9"/>
            <color indexed="81"/>
            <rFont val="Tahoma"/>
            <family val="2"/>
          </rPr>
          <t xml:space="preserve"> </t>
        </r>
        <r>
          <rPr>
            <b/>
            <sz val="9"/>
            <color indexed="81"/>
            <rFont val="돋움"/>
            <family val="3"/>
            <charset val="129"/>
          </rPr>
          <t>조에서</t>
        </r>
        <r>
          <rPr>
            <b/>
            <sz val="9"/>
            <color indexed="81"/>
            <rFont val="Tahoma"/>
            <family val="2"/>
          </rPr>
          <t xml:space="preserve"> "</t>
        </r>
        <r>
          <rPr>
            <b/>
            <sz val="9"/>
            <color indexed="81"/>
            <rFont val="돋움"/>
            <family val="3"/>
            <charset val="129"/>
          </rPr>
          <t>공제대상자녀</t>
        </r>
        <r>
          <rPr>
            <b/>
            <sz val="9"/>
            <color indexed="81"/>
            <rFont val="Tahoma"/>
            <family val="2"/>
          </rPr>
          <t>"</t>
        </r>
        <r>
          <rPr>
            <b/>
            <sz val="9"/>
            <color indexed="81"/>
            <rFont val="돋움"/>
            <family val="3"/>
            <charset val="129"/>
          </rPr>
          <t>라</t>
        </r>
        <r>
          <rPr>
            <b/>
            <sz val="9"/>
            <color indexed="81"/>
            <rFont val="Tahoma"/>
            <family val="2"/>
          </rPr>
          <t xml:space="preserve"> </t>
        </r>
        <r>
          <rPr>
            <b/>
            <sz val="9"/>
            <color indexed="81"/>
            <rFont val="돋움"/>
            <family val="3"/>
            <charset val="129"/>
          </rPr>
          <t>한다</t>
        </r>
        <r>
          <rPr>
            <b/>
            <sz val="9"/>
            <color indexed="81"/>
            <rFont val="Tahoma"/>
            <family val="2"/>
          </rPr>
          <t>)</t>
        </r>
        <r>
          <rPr>
            <b/>
            <sz val="9"/>
            <color indexed="81"/>
            <rFont val="돋움"/>
            <family val="3"/>
            <charset val="129"/>
          </rPr>
          <t>로서</t>
        </r>
        <r>
          <rPr>
            <b/>
            <sz val="9"/>
            <color indexed="81"/>
            <rFont val="Tahoma"/>
            <family val="2"/>
          </rPr>
          <t xml:space="preserve"> 7</t>
        </r>
        <r>
          <rPr>
            <b/>
            <sz val="9"/>
            <color indexed="81"/>
            <rFont val="돋움"/>
            <family val="3"/>
            <charset val="129"/>
          </rPr>
          <t>세</t>
        </r>
        <r>
          <rPr>
            <b/>
            <sz val="9"/>
            <color indexed="81"/>
            <rFont val="Tahoma"/>
            <family val="2"/>
          </rPr>
          <t xml:space="preserve"> </t>
        </r>
        <r>
          <rPr>
            <b/>
            <sz val="9"/>
            <color indexed="81"/>
            <rFont val="돋움"/>
            <family val="3"/>
            <charset val="129"/>
          </rPr>
          <t>이상의</t>
        </r>
        <r>
          <rPr>
            <b/>
            <sz val="9"/>
            <color indexed="81"/>
            <rFont val="Tahoma"/>
            <family val="2"/>
          </rPr>
          <t xml:space="preserve"> </t>
        </r>
        <r>
          <rPr>
            <b/>
            <sz val="9"/>
            <color indexed="81"/>
            <rFont val="돋움"/>
            <family val="3"/>
            <charset val="129"/>
          </rPr>
          <t>사람에</t>
        </r>
        <r>
          <rPr>
            <b/>
            <sz val="9"/>
            <color indexed="81"/>
            <rFont val="Tahoma"/>
            <family val="2"/>
          </rPr>
          <t xml:space="preserve"> </t>
        </r>
        <r>
          <rPr>
            <b/>
            <sz val="9"/>
            <color indexed="81"/>
            <rFont val="돋움"/>
            <family val="3"/>
            <charset val="129"/>
          </rPr>
          <t>대해서는</t>
        </r>
        <r>
          <rPr>
            <b/>
            <sz val="9"/>
            <color indexed="81"/>
            <rFont val="Tahoma"/>
            <family val="2"/>
          </rPr>
          <t xml:space="preserve"> </t>
        </r>
        <r>
          <rPr>
            <b/>
            <sz val="9"/>
            <color indexed="81"/>
            <rFont val="돋움"/>
            <family val="3"/>
            <charset val="129"/>
          </rPr>
          <t>다음</t>
        </r>
        <r>
          <rPr>
            <b/>
            <sz val="9"/>
            <color indexed="81"/>
            <rFont val="Tahoma"/>
            <family val="2"/>
          </rPr>
          <t xml:space="preserve"> </t>
        </r>
        <r>
          <rPr>
            <b/>
            <sz val="9"/>
            <color indexed="81"/>
            <rFont val="돋움"/>
            <family val="3"/>
            <charset val="129"/>
          </rPr>
          <t>각</t>
        </r>
        <r>
          <rPr>
            <b/>
            <sz val="9"/>
            <color indexed="81"/>
            <rFont val="Tahoma"/>
            <family val="2"/>
          </rPr>
          <t xml:space="preserve"> </t>
        </r>
        <r>
          <rPr>
            <b/>
            <sz val="9"/>
            <color indexed="81"/>
            <rFont val="돋움"/>
            <family val="3"/>
            <charset val="129"/>
          </rPr>
          <t>호의</t>
        </r>
        <r>
          <rPr>
            <b/>
            <sz val="9"/>
            <color indexed="81"/>
            <rFont val="Tahoma"/>
            <family val="2"/>
          </rPr>
          <t xml:space="preserve"> </t>
        </r>
        <r>
          <rPr>
            <b/>
            <sz val="9"/>
            <color indexed="81"/>
            <rFont val="돋움"/>
            <family val="3"/>
            <charset val="129"/>
          </rPr>
          <t>구분에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종합소득산출세액에서</t>
        </r>
        <r>
          <rPr>
            <b/>
            <sz val="9"/>
            <color indexed="81"/>
            <rFont val="Tahoma"/>
            <family val="2"/>
          </rPr>
          <t xml:space="preserve"> </t>
        </r>
        <r>
          <rPr>
            <b/>
            <sz val="9"/>
            <color indexed="81"/>
            <rFont val="돋움"/>
            <family val="3"/>
            <charset val="129"/>
          </rPr>
          <t>공제한다</t>
        </r>
        <r>
          <rPr>
            <b/>
            <sz val="9"/>
            <color indexed="81"/>
            <rFont val="Tahoma"/>
            <family val="2"/>
          </rPr>
          <t xml:space="preserve">.(2019.12.31 </t>
        </r>
        <r>
          <rPr>
            <b/>
            <sz val="9"/>
            <color indexed="81"/>
            <rFont val="돋움"/>
            <family val="3"/>
            <charset val="129"/>
          </rPr>
          <t>개정</t>
        </r>
        <r>
          <rPr>
            <b/>
            <sz val="9"/>
            <color indexed="81"/>
            <rFont val="Tahoma"/>
            <family val="2"/>
          </rPr>
          <t>)
1. 1</t>
        </r>
        <r>
          <rPr>
            <b/>
            <sz val="9"/>
            <color indexed="81"/>
            <rFont val="돋움"/>
            <family val="3"/>
            <charset val="129"/>
          </rPr>
          <t>명인</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연</t>
        </r>
        <r>
          <rPr>
            <b/>
            <sz val="9"/>
            <color indexed="81"/>
            <rFont val="Tahoma"/>
            <family val="2"/>
          </rPr>
          <t xml:space="preserve"> 15</t>
        </r>
        <r>
          <rPr>
            <b/>
            <sz val="9"/>
            <color indexed="81"/>
            <rFont val="돋움"/>
            <family val="3"/>
            <charset val="129"/>
          </rPr>
          <t>만원</t>
        </r>
        <r>
          <rPr>
            <b/>
            <sz val="9"/>
            <color indexed="81"/>
            <rFont val="Tahoma"/>
            <family val="2"/>
          </rPr>
          <t xml:space="preserve">(2014.01.01 </t>
        </r>
        <r>
          <rPr>
            <b/>
            <sz val="9"/>
            <color indexed="81"/>
            <rFont val="돋움"/>
            <family val="3"/>
            <charset val="129"/>
          </rPr>
          <t>신설</t>
        </r>
        <r>
          <rPr>
            <b/>
            <sz val="9"/>
            <color indexed="81"/>
            <rFont val="Tahoma"/>
            <family val="2"/>
          </rPr>
          <t>) 
2. 2</t>
        </r>
        <r>
          <rPr>
            <b/>
            <sz val="9"/>
            <color indexed="81"/>
            <rFont val="돋움"/>
            <family val="3"/>
            <charset val="129"/>
          </rPr>
          <t>명인</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연</t>
        </r>
        <r>
          <rPr>
            <b/>
            <sz val="9"/>
            <color indexed="81"/>
            <rFont val="Tahoma"/>
            <family val="2"/>
          </rPr>
          <t xml:space="preserve"> 30</t>
        </r>
        <r>
          <rPr>
            <b/>
            <sz val="9"/>
            <color indexed="81"/>
            <rFont val="돋움"/>
            <family val="3"/>
            <charset val="129"/>
          </rPr>
          <t>만원</t>
        </r>
        <r>
          <rPr>
            <b/>
            <sz val="9"/>
            <color indexed="81"/>
            <rFont val="Tahoma"/>
            <family val="2"/>
          </rPr>
          <t xml:space="preserve">(2014.01.01 </t>
        </r>
        <r>
          <rPr>
            <b/>
            <sz val="9"/>
            <color indexed="81"/>
            <rFont val="돋움"/>
            <family val="3"/>
            <charset val="129"/>
          </rPr>
          <t>신설</t>
        </r>
        <r>
          <rPr>
            <b/>
            <sz val="9"/>
            <color indexed="81"/>
            <rFont val="Tahoma"/>
            <family val="2"/>
          </rPr>
          <t>) 
3. 3</t>
        </r>
        <r>
          <rPr>
            <b/>
            <sz val="9"/>
            <color indexed="81"/>
            <rFont val="돋움"/>
            <family val="3"/>
            <charset val="129"/>
          </rPr>
          <t>명</t>
        </r>
        <r>
          <rPr>
            <b/>
            <sz val="9"/>
            <color indexed="81"/>
            <rFont val="Tahoma"/>
            <family val="2"/>
          </rPr>
          <t xml:space="preserve"> </t>
        </r>
        <r>
          <rPr>
            <b/>
            <sz val="9"/>
            <color indexed="81"/>
            <rFont val="돋움"/>
            <family val="3"/>
            <charset val="129"/>
          </rPr>
          <t>이상인</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연</t>
        </r>
        <r>
          <rPr>
            <b/>
            <sz val="9"/>
            <color indexed="81"/>
            <rFont val="Tahoma"/>
            <family val="2"/>
          </rPr>
          <t xml:space="preserve"> 30</t>
        </r>
        <r>
          <rPr>
            <b/>
            <sz val="9"/>
            <color indexed="81"/>
            <rFont val="돋움"/>
            <family val="3"/>
            <charset val="129"/>
          </rPr>
          <t>만원과</t>
        </r>
        <r>
          <rPr>
            <b/>
            <sz val="9"/>
            <color indexed="81"/>
            <rFont val="Tahoma"/>
            <family val="2"/>
          </rPr>
          <t xml:space="preserve"> 2</t>
        </r>
        <r>
          <rPr>
            <b/>
            <sz val="9"/>
            <color indexed="81"/>
            <rFont val="돋움"/>
            <family val="3"/>
            <charset val="129"/>
          </rPr>
          <t>명을</t>
        </r>
        <r>
          <rPr>
            <b/>
            <sz val="9"/>
            <color indexed="81"/>
            <rFont val="Tahoma"/>
            <family val="2"/>
          </rPr>
          <t xml:space="preserve"> </t>
        </r>
        <r>
          <rPr>
            <b/>
            <sz val="9"/>
            <color indexed="81"/>
            <rFont val="돋움"/>
            <family val="3"/>
            <charset val="129"/>
          </rPr>
          <t>초과하는</t>
        </r>
        <r>
          <rPr>
            <b/>
            <sz val="9"/>
            <color indexed="81"/>
            <rFont val="Tahoma"/>
            <family val="2"/>
          </rPr>
          <t xml:space="preserve"> 1</t>
        </r>
        <r>
          <rPr>
            <b/>
            <sz val="9"/>
            <color indexed="81"/>
            <rFont val="돋움"/>
            <family val="3"/>
            <charset val="129"/>
          </rPr>
          <t>명당</t>
        </r>
        <r>
          <rPr>
            <b/>
            <sz val="9"/>
            <color indexed="81"/>
            <rFont val="Tahoma"/>
            <family val="2"/>
          </rPr>
          <t xml:space="preserve"> </t>
        </r>
        <r>
          <rPr>
            <b/>
            <sz val="9"/>
            <color indexed="81"/>
            <rFont val="돋움"/>
            <family val="3"/>
            <charset val="129"/>
          </rPr>
          <t>연</t>
        </r>
        <r>
          <rPr>
            <b/>
            <sz val="9"/>
            <color indexed="81"/>
            <rFont val="Tahoma"/>
            <family val="2"/>
          </rPr>
          <t xml:space="preserve"> 30</t>
        </r>
        <r>
          <rPr>
            <b/>
            <sz val="9"/>
            <color indexed="81"/>
            <rFont val="돋움"/>
            <family val="3"/>
            <charset val="129"/>
          </rPr>
          <t>만원을</t>
        </r>
        <r>
          <rPr>
            <b/>
            <sz val="9"/>
            <color indexed="81"/>
            <rFont val="Tahoma"/>
            <family val="2"/>
          </rPr>
          <t xml:space="preserve"> </t>
        </r>
        <r>
          <rPr>
            <b/>
            <sz val="9"/>
            <color indexed="81"/>
            <rFont val="돋움"/>
            <family val="3"/>
            <charset val="129"/>
          </rPr>
          <t>합한</t>
        </r>
        <r>
          <rPr>
            <b/>
            <sz val="9"/>
            <color indexed="81"/>
            <rFont val="Tahoma"/>
            <family val="2"/>
          </rPr>
          <t xml:space="preserve"> </t>
        </r>
        <r>
          <rPr>
            <b/>
            <sz val="9"/>
            <color indexed="81"/>
            <rFont val="돋움"/>
            <family val="3"/>
            <charset val="129"/>
          </rPr>
          <t>금액</t>
        </r>
        <r>
          <rPr>
            <b/>
            <sz val="9"/>
            <color indexed="81"/>
            <rFont val="Tahoma"/>
            <family val="2"/>
          </rPr>
          <t xml:space="preserve">(2015.05.13 </t>
        </r>
        <r>
          <rPr>
            <b/>
            <sz val="9"/>
            <color indexed="81"/>
            <rFont val="돋움"/>
            <family val="3"/>
            <charset val="129"/>
          </rPr>
          <t>개정</t>
        </r>
        <r>
          <rPr>
            <b/>
            <sz val="9"/>
            <color indexed="81"/>
            <rFont val="Tahoma"/>
            <family val="2"/>
          </rPr>
          <t>)</t>
        </r>
      </text>
    </comment>
    <comment ref="Z104" authorId="2" shapeId="0" xr:uid="{2BBEA808-8527-4F49-BA05-C1E305A3C178}">
      <text>
        <r>
          <rPr>
            <b/>
            <sz val="9"/>
            <color indexed="81"/>
            <rFont val="돋움"/>
            <family val="3"/>
            <charset val="129"/>
          </rPr>
          <t>소득세법</t>
        </r>
        <r>
          <rPr>
            <b/>
            <sz val="9"/>
            <color indexed="81"/>
            <rFont val="Tahoma"/>
            <family val="2"/>
          </rPr>
          <t xml:space="preserve"> </t>
        </r>
        <r>
          <rPr>
            <b/>
            <sz val="9"/>
            <color indexed="81"/>
            <rFont val="돋움"/>
            <family val="3"/>
            <charset val="129"/>
          </rPr>
          <t>제</t>
        </r>
        <r>
          <rPr>
            <b/>
            <sz val="9"/>
            <color indexed="81"/>
            <rFont val="Tahoma"/>
            <family val="2"/>
          </rPr>
          <t>59</t>
        </r>
        <r>
          <rPr>
            <b/>
            <sz val="9"/>
            <color indexed="81"/>
            <rFont val="돋움"/>
            <family val="3"/>
            <charset val="129"/>
          </rPr>
          <t>조의</t>
        </r>
        <r>
          <rPr>
            <b/>
            <sz val="9"/>
            <color indexed="81"/>
            <rFont val="Tahoma"/>
            <family val="2"/>
          </rPr>
          <t xml:space="preserve"> 2 [ </t>
        </r>
        <r>
          <rPr>
            <b/>
            <sz val="9"/>
            <color indexed="81"/>
            <rFont val="돋움"/>
            <family val="3"/>
            <charset val="129"/>
          </rPr>
          <t>자녀세액공제</t>
        </r>
        <r>
          <rPr>
            <b/>
            <sz val="9"/>
            <color indexed="81"/>
            <rFont val="Tahoma"/>
            <family val="2"/>
          </rPr>
          <t xml:space="preserve">(2014.01.01 </t>
        </r>
        <r>
          <rPr>
            <b/>
            <sz val="9"/>
            <color indexed="81"/>
            <rFont val="돋움"/>
            <family val="3"/>
            <charset val="129"/>
          </rPr>
          <t>신설</t>
        </r>
        <r>
          <rPr>
            <b/>
            <sz val="9"/>
            <color indexed="81"/>
            <rFont val="Tahoma"/>
            <family val="2"/>
          </rPr>
          <t xml:space="preserve">) ]
</t>
        </r>
        <r>
          <rPr>
            <b/>
            <sz val="9"/>
            <color indexed="81"/>
            <rFont val="돋움"/>
            <family val="3"/>
            <charset val="129"/>
          </rPr>
          <t>③</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과세기간에</t>
        </r>
        <r>
          <rPr>
            <b/>
            <sz val="9"/>
            <color indexed="81"/>
            <rFont val="Tahoma"/>
            <family val="2"/>
          </rPr>
          <t xml:space="preserve"> </t>
        </r>
        <r>
          <rPr>
            <b/>
            <sz val="9"/>
            <color indexed="81"/>
            <rFont val="돋움"/>
            <family val="3"/>
            <charset val="129"/>
          </rPr>
          <t>출산하거나</t>
        </r>
        <r>
          <rPr>
            <b/>
            <sz val="9"/>
            <color indexed="81"/>
            <rFont val="Tahoma"/>
            <family val="2"/>
          </rPr>
          <t xml:space="preserve"> </t>
        </r>
        <r>
          <rPr>
            <b/>
            <sz val="9"/>
            <color indexed="81"/>
            <rFont val="돋움"/>
            <family val="3"/>
            <charset val="129"/>
          </rPr>
          <t>입양</t>
        </r>
        <r>
          <rPr>
            <b/>
            <sz val="9"/>
            <color indexed="81"/>
            <rFont val="Tahoma"/>
            <family val="2"/>
          </rPr>
          <t xml:space="preserve"> </t>
        </r>
        <r>
          <rPr>
            <b/>
            <sz val="9"/>
            <color indexed="81"/>
            <rFont val="돋움"/>
            <family val="3"/>
            <charset val="129"/>
          </rPr>
          <t>신고한</t>
        </r>
        <r>
          <rPr>
            <b/>
            <sz val="9"/>
            <color indexed="81"/>
            <rFont val="Tahoma"/>
            <family val="2"/>
          </rPr>
          <t xml:space="preserve"> </t>
        </r>
        <r>
          <rPr>
            <b/>
            <sz val="9"/>
            <color indexed="81"/>
            <rFont val="돋움"/>
            <family val="3"/>
            <charset val="129"/>
          </rPr>
          <t>공제대상자녀가</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다음</t>
        </r>
        <r>
          <rPr>
            <b/>
            <sz val="9"/>
            <color indexed="81"/>
            <rFont val="Tahoma"/>
            <family val="2"/>
          </rPr>
          <t xml:space="preserve"> </t>
        </r>
        <r>
          <rPr>
            <b/>
            <sz val="9"/>
            <color indexed="81"/>
            <rFont val="돋움"/>
            <family val="3"/>
            <charset val="129"/>
          </rPr>
          <t>각</t>
        </r>
        <r>
          <rPr>
            <b/>
            <sz val="9"/>
            <color indexed="81"/>
            <rFont val="Tahoma"/>
            <family val="2"/>
          </rPr>
          <t xml:space="preserve"> </t>
        </r>
        <r>
          <rPr>
            <b/>
            <sz val="9"/>
            <color indexed="81"/>
            <rFont val="돋움"/>
            <family val="3"/>
            <charset val="129"/>
          </rPr>
          <t>호의</t>
        </r>
        <r>
          <rPr>
            <b/>
            <sz val="9"/>
            <color indexed="81"/>
            <rFont val="Tahoma"/>
            <family val="2"/>
          </rPr>
          <t xml:space="preserve"> </t>
        </r>
        <r>
          <rPr>
            <b/>
            <sz val="9"/>
            <color indexed="81"/>
            <rFont val="돋움"/>
            <family val="3"/>
            <charset val="129"/>
          </rPr>
          <t>구분에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종합소득산출세액에서</t>
        </r>
        <r>
          <rPr>
            <b/>
            <sz val="9"/>
            <color indexed="81"/>
            <rFont val="Tahoma"/>
            <family val="2"/>
          </rPr>
          <t xml:space="preserve"> </t>
        </r>
        <r>
          <rPr>
            <b/>
            <sz val="9"/>
            <color indexed="81"/>
            <rFont val="돋움"/>
            <family val="3"/>
            <charset val="129"/>
          </rPr>
          <t>공제한다</t>
        </r>
        <r>
          <rPr>
            <b/>
            <sz val="9"/>
            <color indexed="81"/>
            <rFont val="Tahoma"/>
            <family val="2"/>
          </rPr>
          <t xml:space="preserve">.(2016.12.20 </t>
        </r>
        <r>
          <rPr>
            <b/>
            <sz val="9"/>
            <color indexed="81"/>
            <rFont val="돋움"/>
            <family val="3"/>
            <charset val="129"/>
          </rPr>
          <t>개정</t>
        </r>
        <r>
          <rPr>
            <b/>
            <sz val="9"/>
            <color indexed="81"/>
            <rFont val="Tahoma"/>
            <family val="2"/>
          </rPr>
          <t xml:space="preserve">) 
1. </t>
        </r>
        <r>
          <rPr>
            <b/>
            <sz val="9"/>
            <color indexed="81"/>
            <rFont val="돋움"/>
            <family val="3"/>
            <charset val="129"/>
          </rPr>
          <t>출산하거나</t>
        </r>
        <r>
          <rPr>
            <b/>
            <sz val="9"/>
            <color indexed="81"/>
            <rFont val="Tahoma"/>
            <family val="2"/>
          </rPr>
          <t xml:space="preserve"> </t>
        </r>
        <r>
          <rPr>
            <b/>
            <sz val="9"/>
            <color indexed="81"/>
            <rFont val="돋움"/>
            <family val="3"/>
            <charset val="129"/>
          </rPr>
          <t>입양</t>
        </r>
        <r>
          <rPr>
            <b/>
            <sz val="9"/>
            <color indexed="81"/>
            <rFont val="Tahoma"/>
            <family val="2"/>
          </rPr>
          <t xml:space="preserve"> </t>
        </r>
        <r>
          <rPr>
            <b/>
            <sz val="9"/>
            <color indexed="81"/>
            <rFont val="돋움"/>
            <family val="3"/>
            <charset val="129"/>
          </rPr>
          <t>신고한</t>
        </r>
        <r>
          <rPr>
            <b/>
            <sz val="9"/>
            <color indexed="81"/>
            <rFont val="Tahoma"/>
            <family val="2"/>
          </rPr>
          <t xml:space="preserve"> </t>
        </r>
        <r>
          <rPr>
            <b/>
            <sz val="9"/>
            <color indexed="81"/>
            <rFont val="돋움"/>
            <family val="3"/>
            <charset val="129"/>
          </rPr>
          <t>공제대상자녀가</t>
        </r>
        <r>
          <rPr>
            <b/>
            <sz val="9"/>
            <color indexed="81"/>
            <rFont val="Tahoma"/>
            <family val="2"/>
          </rPr>
          <t xml:space="preserve"> </t>
        </r>
        <r>
          <rPr>
            <b/>
            <sz val="9"/>
            <color indexed="81"/>
            <rFont val="돋움"/>
            <family val="3"/>
            <charset val="129"/>
          </rPr>
          <t>첫째인</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연</t>
        </r>
        <r>
          <rPr>
            <b/>
            <sz val="9"/>
            <color indexed="81"/>
            <rFont val="Tahoma"/>
            <family val="2"/>
          </rPr>
          <t xml:space="preserve"> 30</t>
        </r>
        <r>
          <rPr>
            <b/>
            <sz val="9"/>
            <color indexed="81"/>
            <rFont val="돋움"/>
            <family val="3"/>
            <charset val="129"/>
          </rPr>
          <t>만원</t>
        </r>
        <r>
          <rPr>
            <b/>
            <sz val="9"/>
            <color indexed="81"/>
            <rFont val="Tahoma"/>
            <family val="2"/>
          </rPr>
          <t xml:space="preserve">(2016.12.20 </t>
        </r>
        <r>
          <rPr>
            <b/>
            <sz val="9"/>
            <color indexed="81"/>
            <rFont val="돋움"/>
            <family val="3"/>
            <charset val="129"/>
          </rPr>
          <t>신설</t>
        </r>
        <r>
          <rPr>
            <b/>
            <sz val="9"/>
            <color indexed="81"/>
            <rFont val="Tahoma"/>
            <family val="2"/>
          </rPr>
          <t xml:space="preserve">)
2. </t>
        </r>
        <r>
          <rPr>
            <b/>
            <sz val="9"/>
            <color indexed="81"/>
            <rFont val="돋움"/>
            <family val="3"/>
            <charset val="129"/>
          </rPr>
          <t>출산하거나</t>
        </r>
        <r>
          <rPr>
            <b/>
            <sz val="9"/>
            <color indexed="81"/>
            <rFont val="Tahoma"/>
            <family val="2"/>
          </rPr>
          <t xml:space="preserve"> </t>
        </r>
        <r>
          <rPr>
            <b/>
            <sz val="9"/>
            <color indexed="81"/>
            <rFont val="돋움"/>
            <family val="3"/>
            <charset val="129"/>
          </rPr>
          <t>입양</t>
        </r>
        <r>
          <rPr>
            <b/>
            <sz val="9"/>
            <color indexed="81"/>
            <rFont val="Tahoma"/>
            <family val="2"/>
          </rPr>
          <t xml:space="preserve"> </t>
        </r>
        <r>
          <rPr>
            <b/>
            <sz val="9"/>
            <color indexed="81"/>
            <rFont val="돋움"/>
            <family val="3"/>
            <charset val="129"/>
          </rPr>
          <t>신고한</t>
        </r>
        <r>
          <rPr>
            <b/>
            <sz val="9"/>
            <color indexed="81"/>
            <rFont val="Tahoma"/>
            <family val="2"/>
          </rPr>
          <t xml:space="preserve"> </t>
        </r>
        <r>
          <rPr>
            <b/>
            <sz val="9"/>
            <color indexed="81"/>
            <rFont val="돋움"/>
            <family val="3"/>
            <charset val="129"/>
          </rPr>
          <t>공제대상자녀가</t>
        </r>
        <r>
          <rPr>
            <b/>
            <sz val="9"/>
            <color indexed="81"/>
            <rFont val="Tahoma"/>
            <family val="2"/>
          </rPr>
          <t xml:space="preserve"> </t>
        </r>
        <r>
          <rPr>
            <b/>
            <sz val="9"/>
            <color indexed="81"/>
            <rFont val="돋움"/>
            <family val="3"/>
            <charset val="129"/>
          </rPr>
          <t>둘째인</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연</t>
        </r>
        <r>
          <rPr>
            <b/>
            <sz val="9"/>
            <color indexed="81"/>
            <rFont val="Tahoma"/>
            <family val="2"/>
          </rPr>
          <t xml:space="preserve"> 50</t>
        </r>
        <r>
          <rPr>
            <b/>
            <sz val="9"/>
            <color indexed="81"/>
            <rFont val="돋움"/>
            <family val="3"/>
            <charset val="129"/>
          </rPr>
          <t>만원</t>
        </r>
        <r>
          <rPr>
            <b/>
            <sz val="9"/>
            <color indexed="81"/>
            <rFont val="Tahoma"/>
            <family val="2"/>
          </rPr>
          <t xml:space="preserve">(2016.12.20 </t>
        </r>
        <r>
          <rPr>
            <b/>
            <sz val="9"/>
            <color indexed="81"/>
            <rFont val="돋움"/>
            <family val="3"/>
            <charset val="129"/>
          </rPr>
          <t>신설</t>
        </r>
        <r>
          <rPr>
            <b/>
            <sz val="9"/>
            <color indexed="81"/>
            <rFont val="Tahoma"/>
            <family val="2"/>
          </rPr>
          <t xml:space="preserve">)
3. </t>
        </r>
        <r>
          <rPr>
            <b/>
            <sz val="9"/>
            <color indexed="81"/>
            <rFont val="돋움"/>
            <family val="3"/>
            <charset val="129"/>
          </rPr>
          <t>출산하거나</t>
        </r>
        <r>
          <rPr>
            <b/>
            <sz val="9"/>
            <color indexed="81"/>
            <rFont val="Tahoma"/>
            <family val="2"/>
          </rPr>
          <t xml:space="preserve"> </t>
        </r>
        <r>
          <rPr>
            <b/>
            <sz val="9"/>
            <color indexed="81"/>
            <rFont val="돋움"/>
            <family val="3"/>
            <charset val="129"/>
          </rPr>
          <t>입양</t>
        </r>
        <r>
          <rPr>
            <b/>
            <sz val="9"/>
            <color indexed="81"/>
            <rFont val="Tahoma"/>
            <family val="2"/>
          </rPr>
          <t xml:space="preserve"> </t>
        </r>
        <r>
          <rPr>
            <b/>
            <sz val="9"/>
            <color indexed="81"/>
            <rFont val="돋움"/>
            <family val="3"/>
            <charset val="129"/>
          </rPr>
          <t>신고한</t>
        </r>
        <r>
          <rPr>
            <b/>
            <sz val="9"/>
            <color indexed="81"/>
            <rFont val="Tahoma"/>
            <family val="2"/>
          </rPr>
          <t xml:space="preserve"> </t>
        </r>
        <r>
          <rPr>
            <b/>
            <sz val="9"/>
            <color indexed="81"/>
            <rFont val="돋움"/>
            <family val="3"/>
            <charset val="129"/>
          </rPr>
          <t>공제대상자녀가</t>
        </r>
        <r>
          <rPr>
            <b/>
            <sz val="9"/>
            <color indexed="81"/>
            <rFont val="Tahoma"/>
            <family val="2"/>
          </rPr>
          <t xml:space="preserve"> </t>
        </r>
        <r>
          <rPr>
            <b/>
            <sz val="9"/>
            <color indexed="81"/>
            <rFont val="돋움"/>
            <family val="3"/>
            <charset val="129"/>
          </rPr>
          <t>셋째</t>
        </r>
        <r>
          <rPr>
            <b/>
            <sz val="9"/>
            <color indexed="81"/>
            <rFont val="Tahoma"/>
            <family val="2"/>
          </rPr>
          <t xml:space="preserve"> </t>
        </r>
        <r>
          <rPr>
            <b/>
            <sz val="9"/>
            <color indexed="81"/>
            <rFont val="돋움"/>
            <family val="3"/>
            <charset val="129"/>
          </rPr>
          <t>이상인</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연</t>
        </r>
        <r>
          <rPr>
            <b/>
            <sz val="9"/>
            <color indexed="81"/>
            <rFont val="Tahoma"/>
            <family val="2"/>
          </rPr>
          <t xml:space="preserve"> 70</t>
        </r>
        <r>
          <rPr>
            <b/>
            <sz val="9"/>
            <color indexed="81"/>
            <rFont val="돋움"/>
            <family val="3"/>
            <charset val="129"/>
          </rPr>
          <t>만원</t>
        </r>
        <r>
          <rPr>
            <b/>
            <sz val="9"/>
            <color indexed="81"/>
            <rFont val="Tahoma"/>
            <family val="2"/>
          </rPr>
          <t xml:space="preserve">(2016.12.20 </t>
        </r>
        <r>
          <rPr>
            <b/>
            <sz val="9"/>
            <color indexed="81"/>
            <rFont val="돋움"/>
            <family val="3"/>
            <charset val="129"/>
          </rPr>
          <t>신설</t>
        </r>
        <r>
          <rPr>
            <b/>
            <sz val="9"/>
            <color indexed="81"/>
            <rFont val="Tahoma"/>
            <family val="2"/>
          </rPr>
          <t xml:space="preserve">)
</t>
        </r>
      </text>
    </comment>
    <comment ref="V105" authorId="1" shapeId="0" xr:uid="{78FC5A88-6F31-46A4-866E-B043F8943D81}">
      <text>
        <r>
          <rPr>
            <b/>
            <sz val="9"/>
            <color indexed="81"/>
            <rFont val="돋움"/>
            <family val="3"/>
            <charset val="129"/>
          </rPr>
          <t>※</t>
        </r>
        <r>
          <rPr>
            <b/>
            <sz val="9"/>
            <color indexed="81"/>
            <rFont val="Tahoma"/>
            <family val="2"/>
          </rPr>
          <t xml:space="preserve"> </t>
        </r>
        <r>
          <rPr>
            <b/>
            <sz val="9"/>
            <color indexed="81"/>
            <rFont val="돋움"/>
            <family val="3"/>
            <charset val="129"/>
          </rPr>
          <t xml:space="preserve">공제한도
</t>
        </r>
        <r>
          <rPr>
            <b/>
            <sz val="9"/>
            <color indexed="81"/>
            <rFont val="Tahoma"/>
            <family val="2"/>
          </rPr>
          <t>Min [(</t>
        </r>
        <r>
          <rPr>
            <b/>
            <sz val="9"/>
            <color indexed="81"/>
            <rFont val="돋움"/>
            <family val="3"/>
            <charset val="129"/>
          </rPr>
          <t>근로자퇴직급여</t>
        </r>
        <r>
          <rPr>
            <b/>
            <sz val="9"/>
            <color indexed="81"/>
            <rFont val="Tahoma"/>
            <family val="2"/>
          </rPr>
          <t xml:space="preserve"> + </t>
        </r>
        <r>
          <rPr>
            <b/>
            <sz val="9"/>
            <color indexed="81"/>
            <rFont val="돋움"/>
            <family val="3"/>
            <charset val="129"/>
          </rPr>
          <t>과학기술인공제회</t>
        </r>
        <r>
          <rPr>
            <b/>
            <sz val="9"/>
            <color indexed="81"/>
            <rFont val="Tahoma"/>
            <family val="2"/>
          </rPr>
          <t xml:space="preserve"> + </t>
        </r>
        <r>
          <rPr>
            <b/>
            <sz val="9"/>
            <color indexed="81"/>
            <rFont val="돋움"/>
            <family val="3"/>
            <charset val="129"/>
          </rPr>
          <t>연금저축</t>
        </r>
        <r>
          <rPr>
            <b/>
            <sz val="9"/>
            <color indexed="81"/>
            <rFont val="Tahoma"/>
            <family val="2"/>
          </rPr>
          <t>) , 400</t>
        </r>
        <r>
          <rPr>
            <b/>
            <sz val="9"/>
            <color indexed="81"/>
            <rFont val="돋움"/>
            <family val="3"/>
            <charset val="129"/>
          </rPr>
          <t>만원</t>
        </r>
        <r>
          <rPr>
            <b/>
            <sz val="9"/>
            <color indexed="81"/>
            <rFont val="Tahoma"/>
            <family val="2"/>
          </rPr>
          <t xml:space="preserve">]
</t>
        </r>
        <r>
          <rPr>
            <b/>
            <sz val="9"/>
            <color indexed="81"/>
            <rFont val="돋움"/>
            <family val="3"/>
            <charset val="129"/>
          </rPr>
          <t>세액공제액</t>
        </r>
        <r>
          <rPr>
            <b/>
            <sz val="9"/>
            <color indexed="81"/>
            <rFont val="Tahoma"/>
            <family val="2"/>
          </rPr>
          <t xml:space="preserve"> = </t>
        </r>
        <r>
          <rPr>
            <b/>
            <sz val="9"/>
            <color indexed="81"/>
            <rFont val="돋움"/>
            <family val="3"/>
            <charset val="129"/>
          </rPr>
          <t>공제대상액</t>
        </r>
        <r>
          <rPr>
            <b/>
            <sz val="9"/>
            <color indexed="81"/>
            <rFont val="Tahoma"/>
            <family val="2"/>
          </rPr>
          <t xml:space="preserve"> x 12%
  - 12% </t>
        </r>
        <r>
          <rPr>
            <b/>
            <sz val="9"/>
            <color indexed="81"/>
            <rFont val="돋움"/>
            <family val="3"/>
            <charset val="129"/>
          </rPr>
          <t>적용대상</t>
        </r>
        <r>
          <rPr>
            <b/>
            <sz val="9"/>
            <color indexed="81"/>
            <rFont val="Tahoma"/>
            <family val="2"/>
          </rPr>
          <t xml:space="preserve"> </t>
        </r>
        <r>
          <rPr>
            <b/>
            <sz val="9"/>
            <color indexed="81"/>
            <rFont val="돋움"/>
            <family val="3"/>
            <charset val="129"/>
          </rPr>
          <t>세액공제</t>
        </r>
        <r>
          <rPr>
            <b/>
            <sz val="9"/>
            <color indexed="81"/>
            <rFont val="Tahoma"/>
            <family val="2"/>
          </rPr>
          <t xml:space="preserve">: </t>
        </r>
        <r>
          <rPr>
            <b/>
            <sz val="9"/>
            <color indexed="81"/>
            <rFont val="돋움"/>
            <family val="3"/>
            <charset val="129"/>
          </rPr>
          <t>연금계좌</t>
        </r>
        <r>
          <rPr>
            <b/>
            <sz val="9"/>
            <color indexed="81"/>
            <rFont val="Tahoma"/>
            <family val="2"/>
          </rPr>
          <t xml:space="preserve">, </t>
        </r>
        <r>
          <rPr>
            <b/>
            <sz val="9"/>
            <color indexed="81"/>
            <rFont val="돋움"/>
            <family val="3"/>
            <charset val="129"/>
          </rPr>
          <t>보장성보험료
◦</t>
        </r>
        <r>
          <rPr>
            <b/>
            <sz val="9"/>
            <color indexed="81"/>
            <rFont val="Tahoma"/>
            <family val="2"/>
          </rPr>
          <t xml:space="preserve"> </t>
        </r>
        <r>
          <rPr>
            <b/>
            <sz val="9"/>
            <color indexed="81"/>
            <rFont val="돋움"/>
            <family val="3"/>
            <charset val="129"/>
          </rPr>
          <t>연금계좌</t>
        </r>
        <r>
          <rPr>
            <b/>
            <sz val="9"/>
            <color indexed="81"/>
            <rFont val="Tahoma"/>
            <family val="2"/>
          </rPr>
          <t xml:space="preserve"> </t>
        </r>
        <r>
          <rPr>
            <b/>
            <sz val="9"/>
            <color indexed="81"/>
            <rFont val="돋움"/>
            <family val="3"/>
            <charset val="129"/>
          </rPr>
          <t>납입금</t>
        </r>
        <r>
          <rPr>
            <b/>
            <sz val="9"/>
            <color indexed="81"/>
            <rFont val="Tahoma"/>
            <family val="2"/>
          </rPr>
          <t xml:space="preserve"> </t>
        </r>
        <r>
          <rPr>
            <b/>
            <sz val="9"/>
            <color indexed="81"/>
            <rFont val="돋움"/>
            <family val="3"/>
            <charset val="129"/>
          </rPr>
          <t>납입시기</t>
        </r>
        <r>
          <rPr>
            <b/>
            <sz val="9"/>
            <color indexed="81"/>
            <rFont val="Tahoma"/>
            <family val="2"/>
          </rPr>
          <t xml:space="preserve"> </t>
        </r>
        <r>
          <rPr>
            <b/>
            <sz val="9"/>
            <color indexed="81"/>
            <rFont val="돋움"/>
            <family val="3"/>
            <charset val="129"/>
          </rPr>
          <t xml:space="preserve">전환
</t>
        </r>
        <r>
          <rPr>
            <b/>
            <sz val="9"/>
            <color indexed="81"/>
            <rFont val="Tahoma"/>
            <family val="2"/>
          </rPr>
          <t xml:space="preserve"> - </t>
        </r>
        <r>
          <rPr>
            <b/>
            <sz val="9"/>
            <color indexed="81"/>
            <rFont val="돋움"/>
            <family val="3"/>
            <charset val="129"/>
          </rPr>
          <t>연금계좌</t>
        </r>
        <r>
          <rPr>
            <b/>
            <sz val="9"/>
            <color indexed="81"/>
            <rFont val="Tahoma"/>
            <family val="2"/>
          </rPr>
          <t xml:space="preserve"> </t>
        </r>
        <r>
          <rPr>
            <b/>
            <sz val="9"/>
            <color indexed="81"/>
            <rFont val="돋움"/>
            <family val="3"/>
            <charset val="129"/>
          </rPr>
          <t>세액공제의</t>
        </r>
        <r>
          <rPr>
            <b/>
            <sz val="9"/>
            <color indexed="81"/>
            <rFont val="Tahoma"/>
            <family val="2"/>
          </rPr>
          <t xml:space="preserve"> </t>
        </r>
        <r>
          <rPr>
            <b/>
            <sz val="9"/>
            <color indexed="81"/>
            <rFont val="돋움"/>
            <family val="3"/>
            <charset val="129"/>
          </rPr>
          <t>한도를</t>
        </r>
        <r>
          <rPr>
            <b/>
            <sz val="9"/>
            <color indexed="81"/>
            <rFont val="Tahoma"/>
            <family val="2"/>
          </rPr>
          <t xml:space="preserve"> </t>
        </r>
        <r>
          <rPr>
            <b/>
            <sz val="9"/>
            <color indexed="81"/>
            <rFont val="돋움"/>
            <family val="3"/>
            <charset val="129"/>
          </rPr>
          <t>넘는</t>
        </r>
        <r>
          <rPr>
            <b/>
            <sz val="9"/>
            <color indexed="81"/>
            <rFont val="Tahoma"/>
            <family val="2"/>
          </rPr>
          <t xml:space="preserve"> </t>
        </r>
        <r>
          <rPr>
            <b/>
            <sz val="9"/>
            <color indexed="81"/>
            <rFont val="돋움"/>
            <family val="3"/>
            <charset val="129"/>
          </rPr>
          <t>초과납입금</t>
        </r>
        <r>
          <rPr>
            <b/>
            <sz val="9"/>
            <color indexed="81"/>
            <rFont val="Tahoma"/>
            <family val="2"/>
          </rPr>
          <t xml:space="preserve"> </t>
        </r>
        <r>
          <rPr>
            <b/>
            <sz val="9"/>
            <color indexed="81"/>
            <rFont val="돋움"/>
            <family val="3"/>
            <charset val="129"/>
          </rPr>
          <t>등</t>
        </r>
        <r>
          <rPr>
            <b/>
            <sz val="9"/>
            <color indexed="81"/>
            <rFont val="Tahoma"/>
            <family val="2"/>
          </rPr>
          <t xml:space="preserve"> </t>
        </r>
        <r>
          <rPr>
            <b/>
            <sz val="9"/>
            <color indexed="81"/>
            <rFont val="돋움"/>
            <family val="3"/>
            <charset val="129"/>
          </rPr>
          <t>이전에</t>
        </r>
        <r>
          <rPr>
            <b/>
            <sz val="9"/>
            <color indexed="81"/>
            <rFont val="Tahoma"/>
            <family val="2"/>
          </rPr>
          <t xml:space="preserve"> </t>
        </r>
        <r>
          <rPr>
            <b/>
            <sz val="9"/>
            <color indexed="81"/>
            <rFont val="돋움"/>
            <family val="3"/>
            <charset val="129"/>
          </rPr>
          <t>세액공제를</t>
        </r>
        <r>
          <rPr>
            <b/>
            <sz val="9"/>
            <color indexed="81"/>
            <rFont val="Tahoma"/>
            <family val="2"/>
          </rPr>
          <t xml:space="preserve"> </t>
        </r>
        <r>
          <rPr>
            <b/>
            <sz val="9"/>
            <color indexed="81"/>
            <rFont val="돋움"/>
            <family val="3"/>
            <charset val="129"/>
          </rPr>
          <t>받지</t>
        </r>
        <r>
          <rPr>
            <b/>
            <sz val="9"/>
            <color indexed="81"/>
            <rFont val="Tahoma"/>
            <family val="2"/>
          </rPr>
          <t xml:space="preserve"> </t>
        </r>
        <r>
          <rPr>
            <b/>
            <sz val="9"/>
            <color indexed="81"/>
            <rFont val="돋움"/>
            <family val="3"/>
            <charset val="129"/>
          </rPr>
          <t>못했던</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연도의</t>
        </r>
        <r>
          <rPr>
            <b/>
            <sz val="9"/>
            <color indexed="81"/>
            <rFont val="Tahoma"/>
            <family val="2"/>
          </rPr>
          <t xml:space="preserve"> </t>
        </r>
        <r>
          <rPr>
            <b/>
            <sz val="9"/>
            <color indexed="81"/>
            <rFont val="돋움"/>
            <family val="3"/>
            <charset val="129"/>
          </rPr>
          <t>납입금으로</t>
        </r>
        <r>
          <rPr>
            <b/>
            <sz val="9"/>
            <color indexed="81"/>
            <rFont val="Tahoma"/>
            <family val="2"/>
          </rPr>
          <t xml:space="preserve"> </t>
        </r>
        <r>
          <rPr>
            <b/>
            <sz val="9"/>
            <color indexed="81"/>
            <rFont val="돋움"/>
            <family val="3"/>
            <charset val="129"/>
          </rPr>
          <t>전환하여</t>
        </r>
        <r>
          <rPr>
            <b/>
            <sz val="9"/>
            <color indexed="81"/>
            <rFont val="Tahoma"/>
            <family val="2"/>
          </rPr>
          <t xml:space="preserve"> </t>
        </r>
        <r>
          <rPr>
            <b/>
            <sz val="9"/>
            <color indexed="81"/>
            <rFont val="돋움"/>
            <family val="3"/>
            <charset val="129"/>
          </rPr>
          <t>세액공제</t>
        </r>
        <r>
          <rPr>
            <b/>
            <sz val="9"/>
            <color indexed="81"/>
            <rFont val="Tahoma"/>
            <family val="2"/>
          </rPr>
          <t xml:space="preserve"> </t>
        </r>
        <r>
          <rPr>
            <b/>
            <sz val="9"/>
            <color indexed="81"/>
            <rFont val="돋움"/>
            <family val="3"/>
            <charset val="129"/>
          </rPr>
          <t>가능
◦</t>
        </r>
        <r>
          <rPr>
            <b/>
            <sz val="9"/>
            <color indexed="81"/>
            <rFont val="Tahoma"/>
            <family val="2"/>
          </rPr>
          <t xml:space="preserve"> </t>
        </r>
        <r>
          <rPr>
            <b/>
            <sz val="9"/>
            <color indexed="81"/>
            <rFont val="돋움"/>
            <family val="3"/>
            <charset val="129"/>
          </rPr>
          <t>연금수령</t>
        </r>
        <r>
          <rPr>
            <b/>
            <sz val="9"/>
            <color indexed="81"/>
            <rFont val="Tahoma"/>
            <family val="2"/>
          </rPr>
          <t xml:space="preserve"> </t>
        </r>
        <r>
          <rPr>
            <b/>
            <sz val="9"/>
            <color indexed="81"/>
            <rFont val="돋움"/>
            <family val="3"/>
            <charset val="129"/>
          </rPr>
          <t>개시신청</t>
        </r>
        <r>
          <rPr>
            <b/>
            <sz val="9"/>
            <color indexed="81"/>
            <rFont val="Tahoma"/>
            <family val="2"/>
          </rPr>
          <t xml:space="preserve"> </t>
        </r>
        <r>
          <rPr>
            <b/>
            <sz val="9"/>
            <color indexed="81"/>
            <rFont val="돋움"/>
            <family val="3"/>
            <charset val="129"/>
          </rPr>
          <t>후</t>
        </r>
        <r>
          <rPr>
            <b/>
            <sz val="9"/>
            <color indexed="81"/>
            <rFont val="Tahoma"/>
            <family val="2"/>
          </rPr>
          <t xml:space="preserve"> </t>
        </r>
        <r>
          <rPr>
            <b/>
            <sz val="9"/>
            <color indexed="81"/>
            <rFont val="돋움"/>
            <family val="3"/>
            <charset val="129"/>
          </rPr>
          <t xml:space="preserve">연금수령
</t>
        </r>
        <r>
          <rPr>
            <b/>
            <sz val="9"/>
            <color indexed="81"/>
            <rFont val="Tahoma"/>
            <family val="2"/>
          </rPr>
          <t xml:space="preserve"> - </t>
        </r>
        <r>
          <rPr>
            <b/>
            <sz val="9"/>
            <color indexed="81"/>
            <rFont val="돋움"/>
            <family val="3"/>
            <charset val="129"/>
          </rPr>
          <t>연금수령을</t>
        </r>
        <r>
          <rPr>
            <b/>
            <sz val="9"/>
            <color indexed="81"/>
            <rFont val="Tahoma"/>
            <family val="2"/>
          </rPr>
          <t xml:space="preserve"> </t>
        </r>
        <r>
          <rPr>
            <b/>
            <sz val="9"/>
            <color indexed="81"/>
            <rFont val="돋움"/>
            <family val="3"/>
            <charset val="129"/>
          </rPr>
          <t>시작한</t>
        </r>
        <r>
          <rPr>
            <b/>
            <sz val="9"/>
            <color indexed="81"/>
            <rFont val="Tahoma"/>
            <family val="2"/>
          </rPr>
          <t xml:space="preserve"> </t>
        </r>
        <r>
          <rPr>
            <b/>
            <sz val="9"/>
            <color indexed="81"/>
            <rFont val="돋움"/>
            <family val="3"/>
            <charset val="129"/>
          </rPr>
          <t>해에는</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해에</t>
        </r>
        <r>
          <rPr>
            <b/>
            <sz val="9"/>
            <color indexed="81"/>
            <rFont val="Tahoma"/>
            <family val="2"/>
          </rPr>
          <t xml:space="preserve"> </t>
        </r>
        <r>
          <rPr>
            <b/>
            <sz val="9"/>
            <color indexed="81"/>
            <rFont val="돋움"/>
            <family val="3"/>
            <charset val="129"/>
          </rPr>
          <t>연금계좌에</t>
        </r>
        <r>
          <rPr>
            <b/>
            <sz val="9"/>
            <color indexed="81"/>
            <rFont val="Tahoma"/>
            <family val="2"/>
          </rPr>
          <t xml:space="preserve"> </t>
        </r>
        <r>
          <rPr>
            <b/>
            <sz val="9"/>
            <color indexed="81"/>
            <rFont val="돋움"/>
            <family val="3"/>
            <charset val="129"/>
          </rPr>
          <t>납입한</t>
        </r>
        <r>
          <rPr>
            <b/>
            <sz val="9"/>
            <color indexed="81"/>
            <rFont val="Tahoma"/>
            <family val="2"/>
          </rPr>
          <t xml:space="preserve"> </t>
        </r>
        <r>
          <rPr>
            <b/>
            <sz val="9"/>
            <color indexed="81"/>
            <rFont val="돋움"/>
            <family val="3"/>
            <charset val="129"/>
          </rPr>
          <t>금액에</t>
        </r>
        <r>
          <rPr>
            <b/>
            <sz val="9"/>
            <color indexed="81"/>
            <rFont val="Tahoma"/>
            <family val="2"/>
          </rPr>
          <t xml:space="preserve"> </t>
        </r>
        <r>
          <rPr>
            <b/>
            <sz val="9"/>
            <color indexed="81"/>
            <rFont val="돋움"/>
            <family val="3"/>
            <charset val="129"/>
          </rPr>
          <t>대하여</t>
        </r>
        <r>
          <rPr>
            <b/>
            <sz val="9"/>
            <color indexed="81"/>
            <rFont val="Tahoma"/>
            <family val="2"/>
          </rPr>
          <t xml:space="preserve"> </t>
        </r>
        <r>
          <rPr>
            <b/>
            <sz val="9"/>
            <color indexed="81"/>
            <rFont val="돋움"/>
            <family val="3"/>
            <charset val="129"/>
          </rPr>
          <t>세액공제</t>
        </r>
        <r>
          <rPr>
            <b/>
            <sz val="9"/>
            <color indexed="81"/>
            <rFont val="Tahoma"/>
            <family val="2"/>
          </rPr>
          <t xml:space="preserve"> </t>
        </r>
        <r>
          <rPr>
            <b/>
            <sz val="9"/>
            <color indexed="81"/>
            <rFont val="돋움"/>
            <family val="3"/>
            <charset val="129"/>
          </rPr>
          <t>가능</t>
        </r>
        <r>
          <rPr>
            <b/>
            <sz val="9"/>
            <color indexed="81"/>
            <rFont val="Tahoma"/>
            <family val="2"/>
          </rPr>
          <t>(</t>
        </r>
        <r>
          <rPr>
            <b/>
            <sz val="9"/>
            <color indexed="81"/>
            <rFont val="돋움"/>
            <family val="3"/>
            <charset val="129"/>
          </rPr>
          <t>연금수령액을</t>
        </r>
        <r>
          <rPr>
            <b/>
            <sz val="9"/>
            <color indexed="81"/>
            <rFont val="Tahoma"/>
            <family val="2"/>
          </rPr>
          <t xml:space="preserve"> </t>
        </r>
        <r>
          <rPr>
            <b/>
            <sz val="9"/>
            <color indexed="81"/>
            <rFont val="돋움"/>
            <family val="3"/>
            <charset val="129"/>
          </rPr>
          <t>차감하지</t>
        </r>
        <r>
          <rPr>
            <b/>
            <sz val="9"/>
            <color indexed="81"/>
            <rFont val="Tahoma"/>
            <family val="2"/>
          </rPr>
          <t xml:space="preserve"> </t>
        </r>
        <r>
          <rPr>
            <b/>
            <sz val="9"/>
            <color indexed="81"/>
            <rFont val="돋움"/>
            <family val="3"/>
            <charset val="129"/>
          </rPr>
          <t>않고</t>
        </r>
        <r>
          <rPr>
            <b/>
            <sz val="9"/>
            <color indexed="81"/>
            <rFont val="Tahoma"/>
            <family val="2"/>
          </rPr>
          <t xml:space="preserve"> </t>
        </r>
        <r>
          <rPr>
            <b/>
            <sz val="9"/>
            <color indexed="81"/>
            <rFont val="돋움"/>
            <family val="3"/>
            <charset val="129"/>
          </rPr>
          <t>세액공제</t>
        </r>
        <r>
          <rPr>
            <b/>
            <sz val="9"/>
            <color indexed="81"/>
            <rFont val="Tahoma"/>
            <family val="2"/>
          </rPr>
          <t xml:space="preserve">)
</t>
        </r>
        <r>
          <rPr>
            <b/>
            <sz val="9"/>
            <color indexed="81"/>
            <rFont val="돋움"/>
            <family val="3"/>
            <charset val="129"/>
          </rPr>
          <t>연금계좌
공제금액</t>
        </r>
        <r>
          <rPr>
            <b/>
            <sz val="9"/>
            <color indexed="81"/>
            <rFont val="Tahoma"/>
            <family val="2"/>
          </rPr>
          <t xml:space="preserve"> </t>
        </r>
        <r>
          <rPr>
            <b/>
            <sz val="9"/>
            <color indexed="81"/>
            <rFont val="돋움"/>
            <family val="3"/>
            <charset val="129"/>
          </rPr>
          <t>한도</t>
        </r>
        <r>
          <rPr>
            <b/>
            <sz val="9"/>
            <color indexed="81"/>
            <rFont val="Tahoma"/>
            <family val="2"/>
          </rPr>
          <t xml:space="preserve"> : </t>
        </r>
        <r>
          <rPr>
            <b/>
            <sz val="9"/>
            <color indexed="81"/>
            <rFont val="돋움"/>
            <family val="3"/>
            <charset val="129"/>
          </rPr>
          <t>연금계좌</t>
        </r>
        <r>
          <rPr>
            <b/>
            <sz val="9"/>
            <color indexed="81"/>
            <rFont val="Tahoma"/>
            <family val="2"/>
          </rPr>
          <t xml:space="preserve"> </t>
        </r>
        <r>
          <rPr>
            <b/>
            <sz val="9"/>
            <color indexed="81"/>
            <rFont val="돋움"/>
            <family val="3"/>
            <charset val="129"/>
          </rPr>
          <t>납입액</t>
        </r>
        <r>
          <rPr>
            <b/>
            <sz val="9"/>
            <color indexed="81"/>
            <rFont val="Tahoma"/>
            <family val="2"/>
          </rPr>
          <t xml:space="preserve"> (</t>
        </r>
        <r>
          <rPr>
            <b/>
            <sz val="9"/>
            <color indexed="81"/>
            <rFont val="돋움"/>
            <family val="3"/>
            <charset val="129"/>
          </rPr>
          <t>연</t>
        </r>
        <r>
          <rPr>
            <b/>
            <sz val="9"/>
            <color indexed="81"/>
            <rFont val="Tahoma"/>
            <family val="2"/>
          </rPr>
          <t xml:space="preserve"> 400</t>
        </r>
        <r>
          <rPr>
            <b/>
            <sz val="9"/>
            <color indexed="81"/>
            <rFont val="돋움"/>
            <family val="3"/>
            <charset val="129"/>
          </rPr>
          <t>만원</t>
        </r>
        <r>
          <rPr>
            <b/>
            <sz val="9"/>
            <color indexed="81"/>
            <rFont val="Tahoma"/>
            <family val="2"/>
          </rPr>
          <t xml:space="preserve"> </t>
        </r>
        <r>
          <rPr>
            <b/>
            <sz val="9"/>
            <color indexed="81"/>
            <rFont val="돋움"/>
            <family val="3"/>
            <charset val="129"/>
          </rPr>
          <t>한도</t>
        </r>
        <r>
          <rPr>
            <b/>
            <sz val="9"/>
            <color indexed="81"/>
            <rFont val="Tahoma"/>
            <family val="2"/>
          </rPr>
          <t xml:space="preserve">) × 12%
</t>
        </r>
        <r>
          <rPr>
            <b/>
            <sz val="9"/>
            <color indexed="81"/>
            <rFont val="돋움"/>
            <family val="3"/>
            <charset val="129"/>
          </rPr>
          <t>과학기술인공제</t>
        </r>
        <r>
          <rPr>
            <b/>
            <sz val="9"/>
            <color indexed="81"/>
            <rFont val="Tahoma"/>
            <family val="2"/>
          </rPr>
          <t xml:space="preserve"> : </t>
        </r>
        <r>
          <rPr>
            <b/>
            <sz val="9"/>
            <color indexed="81"/>
            <rFont val="돋움"/>
            <family val="3"/>
            <charset val="129"/>
          </rPr>
          <t>과학기술인공제회법에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퇴직연금</t>
        </r>
        <r>
          <rPr>
            <b/>
            <sz val="9"/>
            <color indexed="81"/>
            <rFont val="Tahoma"/>
            <family val="2"/>
          </rPr>
          <t xml:space="preserve"> </t>
        </r>
        <r>
          <rPr>
            <b/>
            <sz val="9"/>
            <color indexed="81"/>
            <rFont val="돋움"/>
            <family val="3"/>
            <charset val="129"/>
          </rPr>
          <t>근로자</t>
        </r>
        <r>
          <rPr>
            <b/>
            <sz val="9"/>
            <color indexed="81"/>
            <rFont val="Tahoma"/>
            <family val="2"/>
          </rPr>
          <t xml:space="preserve"> </t>
        </r>
        <r>
          <rPr>
            <b/>
            <sz val="9"/>
            <color indexed="81"/>
            <rFont val="돋움"/>
            <family val="3"/>
            <charset val="129"/>
          </rPr>
          <t>납입액
퇴직연금</t>
        </r>
        <r>
          <rPr>
            <b/>
            <sz val="9"/>
            <color indexed="81"/>
            <rFont val="Tahoma"/>
            <family val="2"/>
          </rPr>
          <t xml:space="preserve"> : </t>
        </r>
        <r>
          <rPr>
            <b/>
            <sz val="9"/>
            <color indexed="81"/>
            <rFont val="돋움"/>
            <family val="3"/>
            <charset val="129"/>
          </rPr>
          <t>근로자퇴직급여보장법에</t>
        </r>
        <r>
          <rPr>
            <b/>
            <sz val="9"/>
            <color indexed="81"/>
            <rFont val="Tahoma"/>
            <family val="2"/>
          </rPr>
          <t xml:space="preserve"> </t>
        </r>
        <r>
          <rPr>
            <b/>
            <sz val="9"/>
            <color indexed="81"/>
            <rFont val="돋움"/>
            <family val="3"/>
            <charset val="129"/>
          </rPr>
          <t>따른</t>
        </r>
        <r>
          <rPr>
            <b/>
            <sz val="9"/>
            <color indexed="81"/>
            <rFont val="Tahoma"/>
            <family val="2"/>
          </rPr>
          <t xml:space="preserve"> DC</t>
        </r>
        <r>
          <rPr>
            <b/>
            <sz val="9"/>
            <color indexed="81"/>
            <rFont val="돋움"/>
            <family val="3"/>
            <charset val="129"/>
          </rPr>
          <t>형</t>
        </r>
        <r>
          <rPr>
            <b/>
            <sz val="9"/>
            <color indexed="81"/>
            <rFont val="Tahoma"/>
            <family val="2"/>
          </rPr>
          <t xml:space="preserve"> </t>
        </r>
        <r>
          <rPr>
            <b/>
            <sz val="9"/>
            <color indexed="81"/>
            <rFont val="돋움"/>
            <family val="3"/>
            <charset val="129"/>
          </rPr>
          <t>퇴직연금ㆍ개인형퇴직연금</t>
        </r>
        <r>
          <rPr>
            <b/>
            <sz val="9"/>
            <color indexed="81"/>
            <rFont val="Tahoma"/>
            <family val="2"/>
          </rPr>
          <t xml:space="preserve">(IRP) </t>
        </r>
        <r>
          <rPr>
            <b/>
            <sz val="9"/>
            <color indexed="81"/>
            <rFont val="돋움"/>
            <family val="3"/>
            <charset val="129"/>
          </rPr>
          <t>근로자</t>
        </r>
        <r>
          <rPr>
            <b/>
            <sz val="9"/>
            <color indexed="81"/>
            <rFont val="Tahoma"/>
            <family val="2"/>
          </rPr>
          <t xml:space="preserve"> </t>
        </r>
        <r>
          <rPr>
            <b/>
            <sz val="9"/>
            <color indexed="81"/>
            <rFont val="돋움"/>
            <family val="3"/>
            <charset val="129"/>
          </rPr>
          <t>납입액
연금저축</t>
        </r>
        <r>
          <rPr>
            <b/>
            <sz val="9"/>
            <color indexed="81"/>
            <rFont val="Tahoma"/>
            <family val="2"/>
          </rPr>
          <t xml:space="preserve"> : </t>
        </r>
        <r>
          <rPr>
            <b/>
            <sz val="9"/>
            <color indexed="81"/>
            <rFont val="돋움"/>
            <family val="3"/>
            <charset val="129"/>
          </rPr>
          <t>연금저축계좌</t>
        </r>
        <r>
          <rPr>
            <b/>
            <sz val="9"/>
            <color indexed="81"/>
            <rFont val="Tahoma"/>
            <family val="2"/>
          </rPr>
          <t xml:space="preserve"> </t>
        </r>
        <r>
          <rPr>
            <b/>
            <sz val="9"/>
            <color indexed="81"/>
            <rFont val="돋움"/>
            <family val="3"/>
            <charset val="129"/>
          </rPr>
          <t>근로자</t>
        </r>
        <r>
          <rPr>
            <b/>
            <sz val="9"/>
            <color indexed="81"/>
            <rFont val="Tahoma"/>
            <family val="2"/>
          </rPr>
          <t xml:space="preserve"> </t>
        </r>
        <r>
          <rPr>
            <b/>
            <sz val="9"/>
            <color indexed="81"/>
            <rFont val="돋움"/>
            <family val="3"/>
            <charset val="129"/>
          </rPr>
          <t>납입액
소득세법</t>
        </r>
        <r>
          <rPr>
            <b/>
            <sz val="9"/>
            <color indexed="81"/>
            <rFont val="Tahoma"/>
            <family val="2"/>
          </rPr>
          <t xml:space="preserve"> </t>
        </r>
        <r>
          <rPr>
            <b/>
            <sz val="9"/>
            <color indexed="81"/>
            <rFont val="돋움"/>
            <family val="3"/>
            <charset val="129"/>
          </rPr>
          <t>제</t>
        </r>
        <r>
          <rPr>
            <b/>
            <sz val="9"/>
            <color indexed="81"/>
            <rFont val="Tahoma"/>
            <family val="2"/>
          </rPr>
          <t>59</t>
        </r>
        <r>
          <rPr>
            <b/>
            <sz val="9"/>
            <color indexed="81"/>
            <rFont val="돋움"/>
            <family val="3"/>
            <charset val="129"/>
          </rPr>
          <t>조의</t>
        </r>
        <r>
          <rPr>
            <b/>
            <sz val="9"/>
            <color indexed="81"/>
            <rFont val="Tahoma"/>
            <family val="2"/>
          </rPr>
          <t xml:space="preserve"> 3 [ </t>
        </r>
        <r>
          <rPr>
            <b/>
            <sz val="9"/>
            <color indexed="81"/>
            <rFont val="돋움"/>
            <family val="3"/>
            <charset val="129"/>
          </rPr>
          <t>연금계좌세액공제</t>
        </r>
        <r>
          <rPr>
            <b/>
            <sz val="9"/>
            <color indexed="81"/>
            <rFont val="Tahoma"/>
            <family val="2"/>
          </rPr>
          <t xml:space="preserve">(2014.01.01 </t>
        </r>
        <r>
          <rPr>
            <b/>
            <sz val="9"/>
            <color indexed="81"/>
            <rFont val="돋움"/>
            <family val="3"/>
            <charset val="129"/>
          </rPr>
          <t>신설</t>
        </r>
        <r>
          <rPr>
            <b/>
            <sz val="9"/>
            <color indexed="81"/>
            <rFont val="Tahoma"/>
            <family val="2"/>
          </rPr>
          <t xml:space="preserve">) ]
</t>
        </r>
        <r>
          <rPr>
            <b/>
            <sz val="9"/>
            <color indexed="81"/>
            <rFont val="돋움"/>
            <family val="3"/>
            <charset val="129"/>
          </rPr>
          <t>①</t>
        </r>
        <r>
          <rPr>
            <b/>
            <sz val="9"/>
            <color indexed="81"/>
            <rFont val="Tahoma"/>
            <family val="2"/>
          </rPr>
          <t xml:space="preserve"> </t>
        </r>
        <r>
          <rPr>
            <b/>
            <sz val="9"/>
            <color indexed="81"/>
            <rFont val="돋움"/>
            <family val="3"/>
            <charset val="129"/>
          </rPr>
          <t>종합소득이</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거주자가</t>
        </r>
        <r>
          <rPr>
            <b/>
            <sz val="9"/>
            <color indexed="81"/>
            <rFont val="Tahoma"/>
            <family val="2"/>
          </rPr>
          <t xml:space="preserve"> </t>
        </r>
        <r>
          <rPr>
            <b/>
            <sz val="9"/>
            <color indexed="81"/>
            <rFont val="돋움"/>
            <family val="3"/>
            <charset val="129"/>
          </rPr>
          <t>연금계좌에</t>
        </r>
        <r>
          <rPr>
            <b/>
            <sz val="9"/>
            <color indexed="81"/>
            <rFont val="Tahoma"/>
            <family val="2"/>
          </rPr>
          <t xml:space="preserve"> </t>
        </r>
        <r>
          <rPr>
            <b/>
            <sz val="9"/>
            <color indexed="81"/>
            <rFont val="돋움"/>
            <family val="3"/>
            <charset val="129"/>
          </rPr>
          <t>납입한</t>
        </r>
        <r>
          <rPr>
            <b/>
            <sz val="9"/>
            <color indexed="81"/>
            <rFont val="Tahoma"/>
            <family val="2"/>
          </rPr>
          <t xml:space="preserve"> </t>
        </r>
        <r>
          <rPr>
            <b/>
            <sz val="9"/>
            <color indexed="81"/>
            <rFont val="돋움"/>
            <family val="3"/>
            <charset val="129"/>
          </rPr>
          <t>금액</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다음</t>
        </r>
        <r>
          <rPr>
            <b/>
            <sz val="9"/>
            <color indexed="81"/>
            <rFont val="Tahoma"/>
            <family val="2"/>
          </rPr>
          <t xml:space="preserve"> </t>
        </r>
        <r>
          <rPr>
            <b/>
            <sz val="9"/>
            <color indexed="81"/>
            <rFont val="돋움"/>
            <family val="3"/>
            <charset val="129"/>
          </rPr>
          <t>각</t>
        </r>
        <r>
          <rPr>
            <b/>
            <sz val="9"/>
            <color indexed="81"/>
            <rFont val="Tahoma"/>
            <family val="2"/>
          </rPr>
          <t xml:space="preserve"> </t>
        </r>
        <r>
          <rPr>
            <b/>
            <sz val="9"/>
            <color indexed="81"/>
            <rFont val="돋움"/>
            <family val="3"/>
            <charset val="129"/>
          </rPr>
          <t>호에</t>
        </r>
        <r>
          <rPr>
            <b/>
            <sz val="9"/>
            <color indexed="81"/>
            <rFont val="Tahoma"/>
            <family val="2"/>
          </rPr>
          <t xml:space="preserve"> </t>
        </r>
        <r>
          <rPr>
            <b/>
            <sz val="9"/>
            <color indexed="81"/>
            <rFont val="돋움"/>
            <family val="3"/>
            <charset val="129"/>
          </rPr>
          <t>해당하는</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제외한</t>
        </r>
        <r>
          <rPr>
            <b/>
            <sz val="9"/>
            <color indexed="81"/>
            <rFont val="Tahoma"/>
            <family val="2"/>
          </rPr>
          <t xml:space="preserve"> </t>
        </r>
        <r>
          <rPr>
            <b/>
            <sz val="9"/>
            <color indexed="81"/>
            <rFont val="돋움"/>
            <family val="3"/>
            <charset val="129"/>
          </rPr>
          <t>금액</t>
        </r>
        <r>
          <rPr>
            <b/>
            <sz val="9"/>
            <color indexed="81"/>
            <rFont val="Tahoma"/>
            <family val="2"/>
          </rPr>
          <t>(</t>
        </r>
        <r>
          <rPr>
            <b/>
            <sz val="9"/>
            <color indexed="81"/>
            <rFont val="돋움"/>
            <family val="3"/>
            <charset val="129"/>
          </rPr>
          <t>이하</t>
        </r>
        <r>
          <rPr>
            <b/>
            <sz val="9"/>
            <color indexed="81"/>
            <rFont val="Tahoma"/>
            <family val="2"/>
          </rPr>
          <t xml:space="preserve"> "</t>
        </r>
        <r>
          <rPr>
            <b/>
            <sz val="9"/>
            <color indexed="81"/>
            <rFont val="돋움"/>
            <family val="3"/>
            <charset val="129"/>
          </rPr>
          <t>연금계좌</t>
        </r>
        <r>
          <rPr>
            <b/>
            <sz val="9"/>
            <color indexed="81"/>
            <rFont val="Tahoma"/>
            <family val="2"/>
          </rPr>
          <t xml:space="preserve"> </t>
        </r>
        <r>
          <rPr>
            <b/>
            <sz val="9"/>
            <color indexed="81"/>
            <rFont val="돋움"/>
            <family val="3"/>
            <charset val="129"/>
          </rPr>
          <t>납입액</t>
        </r>
        <r>
          <rPr>
            <b/>
            <sz val="9"/>
            <color indexed="81"/>
            <rFont val="Tahoma"/>
            <family val="2"/>
          </rPr>
          <t xml:space="preserve">" </t>
        </r>
        <r>
          <rPr>
            <b/>
            <sz val="9"/>
            <color indexed="81"/>
            <rFont val="돋움"/>
            <family val="3"/>
            <charset val="129"/>
          </rPr>
          <t>이라</t>
        </r>
        <r>
          <rPr>
            <b/>
            <sz val="9"/>
            <color indexed="81"/>
            <rFont val="Tahoma"/>
            <family val="2"/>
          </rPr>
          <t xml:space="preserve"> </t>
        </r>
        <r>
          <rPr>
            <b/>
            <sz val="9"/>
            <color indexed="81"/>
            <rFont val="돋움"/>
            <family val="3"/>
            <charset val="129"/>
          </rPr>
          <t>한다</t>
        </r>
        <r>
          <rPr>
            <b/>
            <sz val="9"/>
            <color indexed="81"/>
            <rFont val="Tahoma"/>
            <family val="2"/>
          </rPr>
          <t>)</t>
        </r>
        <r>
          <rPr>
            <b/>
            <sz val="9"/>
            <color indexed="81"/>
            <rFont val="돋움"/>
            <family val="3"/>
            <charset val="129"/>
          </rPr>
          <t>의</t>
        </r>
        <r>
          <rPr>
            <b/>
            <sz val="9"/>
            <color indexed="81"/>
            <rFont val="Tahoma"/>
            <family val="2"/>
          </rPr>
          <t xml:space="preserve"> 100</t>
        </r>
        <r>
          <rPr>
            <b/>
            <sz val="9"/>
            <color indexed="81"/>
            <rFont val="돋움"/>
            <family val="3"/>
            <charset val="129"/>
          </rPr>
          <t>분의</t>
        </r>
        <r>
          <rPr>
            <b/>
            <sz val="9"/>
            <color indexed="81"/>
            <rFont val="Tahoma"/>
            <family val="2"/>
          </rPr>
          <t xml:space="preserve"> 12[</t>
        </r>
        <r>
          <rPr>
            <b/>
            <sz val="9"/>
            <color indexed="81"/>
            <rFont val="돋움"/>
            <family val="3"/>
            <charset val="129"/>
          </rPr>
          <t>해당</t>
        </r>
        <r>
          <rPr>
            <b/>
            <sz val="9"/>
            <color indexed="81"/>
            <rFont val="Tahoma"/>
            <family val="2"/>
          </rPr>
          <t xml:space="preserve"> </t>
        </r>
        <r>
          <rPr>
            <b/>
            <sz val="9"/>
            <color indexed="81"/>
            <rFont val="돋움"/>
            <family val="3"/>
            <charset val="129"/>
          </rPr>
          <t>과세기간의</t>
        </r>
        <r>
          <rPr>
            <b/>
            <sz val="9"/>
            <color indexed="81"/>
            <rFont val="Tahoma"/>
            <family val="2"/>
          </rPr>
          <t xml:space="preserve"> </t>
        </r>
        <r>
          <rPr>
            <b/>
            <sz val="9"/>
            <color indexed="81"/>
            <rFont val="돋움"/>
            <family val="3"/>
            <charset val="129"/>
          </rPr>
          <t>종합소득과세표준을</t>
        </r>
        <r>
          <rPr>
            <b/>
            <sz val="9"/>
            <color indexed="81"/>
            <rFont val="Tahoma"/>
            <family val="2"/>
          </rPr>
          <t xml:space="preserve"> </t>
        </r>
        <r>
          <rPr>
            <b/>
            <sz val="9"/>
            <color indexed="81"/>
            <rFont val="돋움"/>
            <family val="3"/>
            <charset val="129"/>
          </rPr>
          <t>계산할</t>
        </r>
        <r>
          <rPr>
            <b/>
            <sz val="9"/>
            <color indexed="81"/>
            <rFont val="Tahoma"/>
            <family val="2"/>
          </rPr>
          <t xml:space="preserve"> </t>
        </r>
        <r>
          <rPr>
            <b/>
            <sz val="9"/>
            <color indexed="81"/>
            <rFont val="돋움"/>
            <family val="3"/>
            <charset val="129"/>
          </rPr>
          <t>때</t>
        </r>
        <r>
          <rPr>
            <b/>
            <sz val="9"/>
            <color indexed="81"/>
            <rFont val="Tahoma"/>
            <family val="2"/>
          </rPr>
          <t xml:space="preserve"> </t>
        </r>
        <r>
          <rPr>
            <b/>
            <sz val="9"/>
            <color indexed="81"/>
            <rFont val="돋움"/>
            <family val="3"/>
            <charset val="129"/>
          </rPr>
          <t>합산하는</t>
        </r>
        <r>
          <rPr>
            <b/>
            <sz val="9"/>
            <color indexed="81"/>
            <rFont val="Tahoma"/>
            <family val="2"/>
          </rPr>
          <t xml:space="preserve"> </t>
        </r>
        <r>
          <rPr>
            <b/>
            <sz val="9"/>
            <color indexed="81"/>
            <rFont val="돋움"/>
            <family val="3"/>
            <charset val="129"/>
          </rPr>
          <t>종합소득금액이</t>
        </r>
        <r>
          <rPr>
            <b/>
            <sz val="9"/>
            <color indexed="81"/>
            <rFont val="Tahoma"/>
            <family val="2"/>
          </rPr>
          <t xml:space="preserve"> 4</t>
        </r>
        <r>
          <rPr>
            <b/>
            <sz val="9"/>
            <color indexed="81"/>
            <rFont val="돋움"/>
            <family val="3"/>
            <charset val="129"/>
          </rPr>
          <t>천만원</t>
        </r>
        <r>
          <rPr>
            <b/>
            <sz val="9"/>
            <color indexed="81"/>
            <rFont val="Tahoma"/>
            <family val="2"/>
          </rPr>
          <t xml:space="preserve"> </t>
        </r>
        <r>
          <rPr>
            <b/>
            <sz val="9"/>
            <color indexed="81"/>
            <rFont val="돋움"/>
            <family val="3"/>
            <charset val="129"/>
          </rPr>
          <t>이하</t>
        </r>
        <r>
          <rPr>
            <b/>
            <sz val="9"/>
            <color indexed="81"/>
            <rFont val="Tahoma"/>
            <family val="2"/>
          </rPr>
          <t>(</t>
        </r>
        <r>
          <rPr>
            <b/>
            <sz val="9"/>
            <color indexed="81"/>
            <rFont val="돋움"/>
            <family val="3"/>
            <charset val="129"/>
          </rPr>
          <t>근로소득만</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총급여액</t>
        </r>
        <r>
          <rPr>
            <b/>
            <sz val="9"/>
            <color indexed="81"/>
            <rFont val="Tahoma"/>
            <family val="2"/>
          </rPr>
          <t xml:space="preserve"> 5</t>
        </r>
        <r>
          <rPr>
            <b/>
            <sz val="9"/>
            <color indexed="81"/>
            <rFont val="돋움"/>
            <family val="3"/>
            <charset val="129"/>
          </rPr>
          <t>천</t>
        </r>
        <r>
          <rPr>
            <b/>
            <sz val="9"/>
            <color indexed="81"/>
            <rFont val="Tahoma"/>
            <family val="2"/>
          </rPr>
          <t xml:space="preserve"> 500</t>
        </r>
        <r>
          <rPr>
            <b/>
            <sz val="9"/>
            <color indexed="81"/>
            <rFont val="돋움"/>
            <family val="3"/>
            <charset val="129"/>
          </rPr>
          <t>만원</t>
        </r>
        <r>
          <rPr>
            <b/>
            <sz val="9"/>
            <color indexed="81"/>
            <rFont val="Tahoma"/>
            <family val="2"/>
          </rPr>
          <t xml:space="preserve"> </t>
        </r>
        <r>
          <rPr>
            <b/>
            <sz val="9"/>
            <color indexed="81"/>
            <rFont val="돋움"/>
            <family val="3"/>
            <charset val="129"/>
          </rPr>
          <t>이하</t>
        </r>
        <r>
          <rPr>
            <b/>
            <sz val="9"/>
            <color indexed="81"/>
            <rFont val="Tahoma"/>
            <family val="2"/>
          </rPr>
          <t>)</t>
        </r>
        <r>
          <rPr>
            <b/>
            <sz val="9"/>
            <color indexed="81"/>
            <rFont val="돋움"/>
            <family val="3"/>
            <charset val="129"/>
          </rPr>
          <t>인</t>
        </r>
        <r>
          <rPr>
            <b/>
            <sz val="9"/>
            <color indexed="81"/>
            <rFont val="Tahoma"/>
            <family val="2"/>
          </rPr>
          <t xml:space="preserve"> </t>
        </r>
        <r>
          <rPr>
            <b/>
            <sz val="9"/>
            <color indexed="81"/>
            <rFont val="돋움"/>
            <family val="3"/>
            <charset val="129"/>
          </rPr>
          <t>거주자에</t>
        </r>
        <r>
          <rPr>
            <b/>
            <sz val="9"/>
            <color indexed="81"/>
            <rFont val="Tahoma"/>
            <family val="2"/>
          </rPr>
          <t xml:space="preserve"> </t>
        </r>
        <r>
          <rPr>
            <b/>
            <sz val="9"/>
            <color indexed="81"/>
            <rFont val="돋움"/>
            <family val="3"/>
            <charset val="129"/>
          </rPr>
          <t>대해서는</t>
        </r>
        <r>
          <rPr>
            <b/>
            <sz val="9"/>
            <color indexed="81"/>
            <rFont val="Tahoma"/>
            <family val="2"/>
          </rPr>
          <t xml:space="preserve"> 100</t>
        </r>
        <r>
          <rPr>
            <b/>
            <sz val="9"/>
            <color indexed="81"/>
            <rFont val="돋움"/>
            <family val="3"/>
            <charset val="129"/>
          </rPr>
          <t>분의</t>
        </r>
        <r>
          <rPr>
            <b/>
            <sz val="9"/>
            <color indexed="81"/>
            <rFont val="Tahoma"/>
            <family val="2"/>
          </rPr>
          <t xml:space="preserve"> 15]</t>
        </r>
        <r>
          <rPr>
            <b/>
            <sz val="9"/>
            <color indexed="81"/>
            <rFont val="돋움"/>
            <family val="3"/>
            <charset val="129"/>
          </rPr>
          <t>에</t>
        </r>
        <r>
          <rPr>
            <b/>
            <sz val="9"/>
            <color indexed="81"/>
            <rFont val="Tahoma"/>
            <family val="2"/>
          </rPr>
          <t xml:space="preserve"> </t>
        </r>
        <r>
          <rPr>
            <b/>
            <sz val="9"/>
            <color indexed="81"/>
            <rFont val="돋움"/>
            <family val="3"/>
            <charset val="129"/>
          </rPr>
          <t>해당하는</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과세기간의</t>
        </r>
        <r>
          <rPr>
            <b/>
            <sz val="9"/>
            <color indexed="81"/>
            <rFont val="Tahoma"/>
            <family val="2"/>
          </rPr>
          <t xml:space="preserve"> </t>
        </r>
        <r>
          <rPr>
            <b/>
            <sz val="9"/>
            <color indexed="81"/>
            <rFont val="돋움"/>
            <family val="3"/>
            <charset val="129"/>
          </rPr>
          <t>종합소득산출세액에서</t>
        </r>
        <r>
          <rPr>
            <b/>
            <sz val="9"/>
            <color indexed="81"/>
            <rFont val="Tahoma"/>
            <family val="2"/>
          </rPr>
          <t xml:space="preserve"> </t>
        </r>
        <r>
          <rPr>
            <b/>
            <sz val="9"/>
            <color indexed="81"/>
            <rFont val="돋움"/>
            <family val="3"/>
            <charset val="129"/>
          </rPr>
          <t>공제한다</t>
        </r>
        <r>
          <rPr>
            <b/>
            <sz val="9"/>
            <color indexed="81"/>
            <rFont val="Tahoma"/>
            <family val="2"/>
          </rPr>
          <t xml:space="preserve">. </t>
        </r>
        <r>
          <rPr>
            <b/>
            <sz val="9"/>
            <color indexed="81"/>
            <rFont val="돋움"/>
            <family val="3"/>
            <charset val="129"/>
          </rPr>
          <t>다만</t>
        </r>
        <r>
          <rPr>
            <b/>
            <sz val="9"/>
            <color indexed="81"/>
            <rFont val="Tahoma"/>
            <family val="2"/>
          </rPr>
          <t xml:space="preserve">, </t>
        </r>
        <r>
          <rPr>
            <b/>
            <sz val="9"/>
            <color indexed="81"/>
            <rFont val="돋움"/>
            <family val="3"/>
            <charset val="129"/>
          </rPr>
          <t>연금계좌</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연금저축계좌에</t>
        </r>
        <r>
          <rPr>
            <b/>
            <sz val="9"/>
            <color indexed="81"/>
            <rFont val="Tahoma"/>
            <family val="2"/>
          </rPr>
          <t xml:space="preserve"> </t>
        </r>
        <r>
          <rPr>
            <b/>
            <sz val="9"/>
            <color indexed="81"/>
            <rFont val="돋움"/>
            <family val="3"/>
            <charset val="129"/>
          </rPr>
          <t>납입한</t>
        </r>
        <r>
          <rPr>
            <b/>
            <sz val="9"/>
            <color indexed="81"/>
            <rFont val="Tahoma"/>
            <family val="2"/>
          </rPr>
          <t xml:space="preserve"> </t>
        </r>
        <r>
          <rPr>
            <b/>
            <sz val="9"/>
            <color indexed="81"/>
            <rFont val="돋움"/>
            <family val="3"/>
            <charset val="129"/>
          </rPr>
          <t>금액이</t>
        </r>
        <r>
          <rPr>
            <b/>
            <sz val="9"/>
            <color indexed="81"/>
            <rFont val="Tahoma"/>
            <family val="2"/>
          </rPr>
          <t xml:space="preserve"> </t>
        </r>
        <r>
          <rPr>
            <b/>
            <sz val="9"/>
            <color indexed="81"/>
            <rFont val="돋움"/>
            <family val="3"/>
            <charset val="129"/>
          </rPr>
          <t>연</t>
        </r>
        <r>
          <rPr>
            <b/>
            <sz val="9"/>
            <color indexed="81"/>
            <rFont val="Tahoma"/>
            <family val="2"/>
          </rPr>
          <t xml:space="preserve"> 400</t>
        </r>
        <r>
          <rPr>
            <b/>
            <sz val="9"/>
            <color indexed="81"/>
            <rFont val="돋움"/>
            <family val="3"/>
            <charset val="129"/>
          </rPr>
          <t>만원을</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금액은</t>
        </r>
        <r>
          <rPr>
            <b/>
            <sz val="9"/>
            <color indexed="81"/>
            <rFont val="Tahoma"/>
            <family val="2"/>
          </rPr>
          <t xml:space="preserve"> </t>
        </r>
        <r>
          <rPr>
            <b/>
            <sz val="9"/>
            <color indexed="81"/>
            <rFont val="돋움"/>
            <family val="3"/>
            <charset val="129"/>
          </rPr>
          <t>없는</t>
        </r>
        <r>
          <rPr>
            <b/>
            <sz val="9"/>
            <color indexed="81"/>
            <rFont val="Tahoma"/>
            <family val="2"/>
          </rPr>
          <t xml:space="preserve"> </t>
        </r>
        <r>
          <rPr>
            <b/>
            <sz val="9"/>
            <color indexed="81"/>
            <rFont val="돋움"/>
            <family val="3"/>
            <charset val="129"/>
          </rPr>
          <t>것으로</t>
        </r>
        <r>
          <rPr>
            <b/>
            <sz val="9"/>
            <color indexed="81"/>
            <rFont val="Tahoma"/>
            <family val="2"/>
          </rPr>
          <t xml:space="preserve"> </t>
        </r>
        <r>
          <rPr>
            <b/>
            <sz val="9"/>
            <color indexed="81"/>
            <rFont val="돋움"/>
            <family val="3"/>
            <charset val="129"/>
          </rPr>
          <t>하고</t>
        </r>
        <r>
          <rPr>
            <b/>
            <sz val="9"/>
            <color indexed="81"/>
            <rFont val="Tahoma"/>
            <family val="2"/>
          </rPr>
          <t xml:space="preserve">, </t>
        </r>
        <r>
          <rPr>
            <b/>
            <sz val="9"/>
            <color indexed="81"/>
            <rFont val="돋움"/>
            <family val="3"/>
            <charset val="129"/>
          </rPr>
          <t>연금저축계좌에</t>
        </r>
        <r>
          <rPr>
            <b/>
            <sz val="9"/>
            <color indexed="81"/>
            <rFont val="Tahoma"/>
            <family val="2"/>
          </rPr>
          <t xml:space="preserve"> </t>
        </r>
        <r>
          <rPr>
            <b/>
            <sz val="9"/>
            <color indexed="81"/>
            <rFont val="돋움"/>
            <family val="3"/>
            <charset val="129"/>
          </rPr>
          <t>납입한</t>
        </r>
        <r>
          <rPr>
            <b/>
            <sz val="9"/>
            <color indexed="81"/>
            <rFont val="Tahoma"/>
            <family val="2"/>
          </rPr>
          <t xml:space="preserve"> </t>
        </r>
        <r>
          <rPr>
            <b/>
            <sz val="9"/>
            <color indexed="81"/>
            <rFont val="돋움"/>
            <family val="3"/>
            <charset val="129"/>
          </rPr>
          <t>금액</t>
        </r>
        <r>
          <rPr>
            <b/>
            <sz val="9"/>
            <color indexed="81"/>
            <rFont val="Tahoma"/>
            <family val="2"/>
          </rPr>
          <t xml:space="preserve"> </t>
        </r>
        <r>
          <rPr>
            <b/>
            <sz val="9"/>
            <color indexed="81"/>
            <rFont val="돋움"/>
            <family val="3"/>
            <charset val="129"/>
          </rPr>
          <t>중</t>
        </r>
        <r>
          <rPr>
            <b/>
            <sz val="9"/>
            <color indexed="81"/>
            <rFont val="Tahoma"/>
            <family val="2"/>
          </rPr>
          <t xml:space="preserve"> 400</t>
        </r>
        <r>
          <rPr>
            <b/>
            <sz val="9"/>
            <color indexed="81"/>
            <rFont val="돋움"/>
            <family val="3"/>
            <charset val="129"/>
          </rPr>
          <t>만원</t>
        </r>
        <r>
          <rPr>
            <b/>
            <sz val="9"/>
            <color indexed="81"/>
            <rFont val="Tahoma"/>
            <family val="2"/>
          </rPr>
          <t xml:space="preserve"> </t>
        </r>
        <r>
          <rPr>
            <b/>
            <sz val="9"/>
            <color indexed="81"/>
            <rFont val="돋움"/>
            <family val="3"/>
            <charset val="129"/>
          </rPr>
          <t>이내의</t>
        </r>
        <r>
          <rPr>
            <b/>
            <sz val="9"/>
            <color indexed="81"/>
            <rFont val="Tahoma"/>
            <family val="2"/>
          </rPr>
          <t xml:space="preserve"> </t>
        </r>
        <r>
          <rPr>
            <b/>
            <sz val="9"/>
            <color indexed="81"/>
            <rFont val="돋움"/>
            <family val="3"/>
            <charset val="129"/>
          </rPr>
          <t>금액과</t>
        </r>
        <r>
          <rPr>
            <b/>
            <sz val="9"/>
            <color indexed="81"/>
            <rFont val="Tahoma"/>
            <family val="2"/>
          </rPr>
          <t xml:space="preserve"> </t>
        </r>
        <r>
          <rPr>
            <b/>
            <sz val="9"/>
            <color indexed="81"/>
            <rFont val="돋움"/>
            <family val="3"/>
            <charset val="129"/>
          </rPr>
          <t>퇴직연금계좌에</t>
        </r>
        <r>
          <rPr>
            <b/>
            <sz val="9"/>
            <color indexed="81"/>
            <rFont val="Tahoma"/>
            <family val="2"/>
          </rPr>
          <t xml:space="preserve"> </t>
        </r>
        <r>
          <rPr>
            <b/>
            <sz val="9"/>
            <color indexed="81"/>
            <rFont val="돋움"/>
            <family val="3"/>
            <charset val="129"/>
          </rPr>
          <t>납입한</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합한</t>
        </r>
        <r>
          <rPr>
            <b/>
            <sz val="9"/>
            <color indexed="81"/>
            <rFont val="Tahoma"/>
            <family val="2"/>
          </rPr>
          <t xml:space="preserve"> </t>
        </r>
        <r>
          <rPr>
            <b/>
            <sz val="9"/>
            <color indexed="81"/>
            <rFont val="돋움"/>
            <family val="3"/>
            <charset val="129"/>
          </rPr>
          <t>금액이</t>
        </r>
        <r>
          <rPr>
            <b/>
            <sz val="9"/>
            <color indexed="81"/>
            <rFont val="Tahoma"/>
            <family val="2"/>
          </rPr>
          <t xml:space="preserve"> </t>
        </r>
        <r>
          <rPr>
            <b/>
            <sz val="9"/>
            <color indexed="81"/>
            <rFont val="돋움"/>
            <family val="3"/>
            <charset val="129"/>
          </rPr>
          <t>연</t>
        </r>
        <r>
          <rPr>
            <b/>
            <sz val="9"/>
            <color indexed="81"/>
            <rFont val="Tahoma"/>
            <family val="2"/>
          </rPr>
          <t xml:space="preserve"> 700</t>
        </r>
        <r>
          <rPr>
            <b/>
            <sz val="9"/>
            <color indexed="81"/>
            <rFont val="돋움"/>
            <family val="3"/>
            <charset val="129"/>
          </rPr>
          <t>만원을</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금액은</t>
        </r>
        <r>
          <rPr>
            <b/>
            <sz val="9"/>
            <color indexed="81"/>
            <rFont val="Tahoma"/>
            <family val="2"/>
          </rPr>
          <t xml:space="preserve"> </t>
        </r>
        <r>
          <rPr>
            <b/>
            <sz val="9"/>
            <color indexed="81"/>
            <rFont val="돋움"/>
            <family val="3"/>
            <charset val="129"/>
          </rPr>
          <t>없는</t>
        </r>
        <r>
          <rPr>
            <b/>
            <sz val="9"/>
            <color indexed="81"/>
            <rFont val="Tahoma"/>
            <family val="2"/>
          </rPr>
          <t xml:space="preserve"> </t>
        </r>
        <r>
          <rPr>
            <b/>
            <sz val="9"/>
            <color indexed="81"/>
            <rFont val="돋움"/>
            <family val="3"/>
            <charset val="129"/>
          </rPr>
          <t>것으로</t>
        </r>
        <r>
          <rPr>
            <b/>
            <sz val="9"/>
            <color indexed="81"/>
            <rFont val="Tahoma"/>
            <family val="2"/>
          </rPr>
          <t xml:space="preserve"> </t>
        </r>
        <r>
          <rPr>
            <b/>
            <sz val="9"/>
            <color indexed="81"/>
            <rFont val="돋움"/>
            <family val="3"/>
            <charset val="129"/>
          </rPr>
          <t>하되</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과세기간에</t>
        </r>
        <r>
          <rPr>
            <b/>
            <sz val="9"/>
            <color indexed="81"/>
            <rFont val="Tahoma"/>
            <family val="2"/>
          </rPr>
          <t xml:space="preserve"> </t>
        </r>
        <r>
          <rPr>
            <b/>
            <sz val="9"/>
            <color indexed="81"/>
            <rFont val="돋움"/>
            <family val="3"/>
            <charset val="129"/>
          </rPr>
          <t>종합소득과세표준을</t>
        </r>
        <r>
          <rPr>
            <b/>
            <sz val="9"/>
            <color indexed="81"/>
            <rFont val="Tahoma"/>
            <family val="2"/>
          </rPr>
          <t xml:space="preserve"> </t>
        </r>
        <r>
          <rPr>
            <b/>
            <sz val="9"/>
            <color indexed="81"/>
            <rFont val="돋움"/>
            <family val="3"/>
            <charset val="129"/>
          </rPr>
          <t>계산할</t>
        </r>
        <r>
          <rPr>
            <b/>
            <sz val="9"/>
            <color indexed="81"/>
            <rFont val="Tahoma"/>
            <family val="2"/>
          </rPr>
          <t xml:space="preserve"> </t>
        </r>
        <r>
          <rPr>
            <b/>
            <sz val="9"/>
            <color indexed="81"/>
            <rFont val="돋움"/>
            <family val="3"/>
            <charset val="129"/>
          </rPr>
          <t>때</t>
        </r>
        <r>
          <rPr>
            <b/>
            <sz val="9"/>
            <color indexed="81"/>
            <rFont val="Tahoma"/>
            <family val="2"/>
          </rPr>
          <t xml:space="preserve"> </t>
        </r>
        <r>
          <rPr>
            <b/>
            <sz val="9"/>
            <color indexed="81"/>
            <rFont val="돋움"/>
            <family val="3"/>
            <charset val="129"/>
          </rPr>
          <t>합산하는</t>
        </r>
        <r>
          <rPr>
            <b/>
            <sz val="9"/>
            <color indexed="81"/>
            <rFont val="Tahoma"/>
            <family val="2"/>
          </rPr>
          <t xml:space="preserve"> </t>
        </r>
        <r>
          <rPr>
            <b/>
            <sz val="9"/>
            <color indexed="81"/>
            <rFont val="돋움"/>
            <family val="3"/>
            <charset val="129"/>
          </rPr>
          <t>종합소득금액이</t>
        </r>
        <r>
          <rPr>
            <b/>
            <sz val="9"/>
            <color indexed="81"/>
            <rFont val="Tahoma"/>
            <family val="2"/>
          </rPr>
          <t xml:space="preserve"> 1</t>
        </r>
        <r>
          <rPr>
            <b/>
            <sz val="9"/>
            <color indexed="81"/>
            <rFont val="돋움"/>
            <family val="3"/>
            <charset val="129"/>
          </rPr>
          <t>억원</t>
        </r>
        <r>
          <rPr>
            <b/>
            <sz val="9"/>
            <color indexed="81"/>
            <rFont val="Tahoma"/>
            <family val="2"/>
          </rPr>
          <t xml:space="preserve"> </t>
        </r>
        <r>
          <rPr>
            <b/>
            <sz val="9"/>
            <color indexed="81"/>
            <rFont val="돋움"/>
            <family val="3"/>
            <charset val="129"/>
          </rPr>
          <t>초과</t>
        </r>
        <r>
          <rPr>
            <b/>
            <sz val="9"/>
            <color indexed="81"/>
            <rFont val="Tahoma"/>
            <family val="2"/>
          </rPr>
          <t>(</t>
        </r>
        <r>
          <rPr>
            <b/>
            <sz val="9"/>
            <color indexed="81"/>
            <rFont val="돋움"/>
            <family val="3"/>
            <charset val="129"/>
          </rPr>
          <t>근로소득만</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총급여액</t>
        </r>
        <r>
          <rPr>
            <b/>
            <sz val="9"/>
            <color indexed="81"/>
            <rFont val="Tahoma"/>
            <family val="2"/>
          </rPr>
          <t xml:space="preserve"> 1</t>
        </r>
        <r>
          <rPr>
            <b/>
            <sz val="9"/>
            <color indexed="81"/>
            <rFont val="돋움"/>
            <family val="3"/>
            <charset val="129"/>
          </rPr>
          <t>억</t>
        </r>
        <r>
          <rPr>
            <b/>
            <sz val="9"/>
            <color indexed="81"/>
            <rFont val="Tahoma"/>
            <family val="2"/>
          </rPr>
          <t>2</t>
        </r>
        <r>
          <rPr>
            <b/>
            <sz val="9"/>
            <color indexed="81"/>
            <rFont val="돋움"/>
            <family val="3"/>
            <charset val="129"/>
          </rPr>
          <t>천만원</t>
        </r>
        <r>
          <rPr>
            <b/>
            <sz val="9"/>
            <color indexed="81"/>
            <rFont val="Tahoma"/>
            <family val="2"/>
          </rPr>
          <t xml:space="preserve"> </t>
        </r>
        <r>
          <rPr>
            <b/>
            <sz val="9"/>
            <color indexed="81"/>
            <rFont val="돋움"/>
            <family val="3"/>
            <charset val="129"/>
          </rPr>
          <t>초과</t>
        </r>
        <r>
          <rPr>
            <b/>
            <sz val="9"/>
            <color indexed="81"/>
            <rFont val="Tahoma"/>
            <family val="2"/>
          </rPr>
          <t>)</t>
        </r>
        <r>
          <rPr>
            <b/>
            <sz val="9"/>
            <color indexed="81"/>
            <rFont val="돋움"/>
            <family val="3"/>
            <charset val="129"/>
          </rPr>
          <t>인</t>
        </r>
        <r>
          <rPr>
            <b/>
            <sz val="9"/>
            <color indexed="81"/>
            <rFont val="Tahoma"/>
            <family val="2"/>
          </rPr>
          <t xml:space="preserve"> </t>
        </r>
        <r>
          <rPr>
            <b/>
            <sz val="9"/>
            <color indexed="81"/>
            <rFont val="돋움"/>
            <family val="3"/>
            <charset val="129"/>
          </rPr>
          <t>거주자에</t>
        </r>
        <r>
          <rPr>
            <b/>
            <sz val="9"/>
            <color indexed="81"/>
            <rFont val="Tahoma"/>
            <family val="2"/>
          </rPr>
          <t xml:space="preserve"> </t>
        </r>
        <r>
          <rPr>
            <b/>
            <sz val="9"/>
            <color indexed="81"/>
            <rFont val="돋움"/>
            <family val="3"/>
            <charset val="129"/>
          </rPr>
          <t>대해서는</t>
        </r>
        <r>
          <rPr>
            <b/>
            <sz val="9"/>
            <color indexed="81"/>
            <rFont val="Tahoma"/>
            <family val="2"/>
          </rPr>
          <t xml:space="preserve"> </t>
        </r>
        <r>
          <rPr>
            <b/>
            <sz val="9"/>
            <color indexed="81"/>
            <rFont val="돋움"/>
            <family val="3"/>
            <charset val="129"/>
          </rPr>
          <t>연금계좌</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연금저축계좌에</t>
        </r>
        <r>
          <rPr>
            <b/>
            <sz val="9"/>
            <color indexed="81"/>
            <rFont val="Tahoma"/>
            <family val="2"/>
          </rPr>
          <t xml:space="preserve"> </t>
        </r>
        <r>
          <rPr>
            <b/>
            <sz val="9"/>
            <color indexed="81"/>
            <rFont val="돋움"/>
            <family val="3"/>
            <charset val="129"/>
          </rPr>
          <t>납입한</t>
        </r>
        <r>
          <rPr>
            <b/>
            <sz val="9"/>
            <color indexed="81"/>
            <rFont val="Tahoma"/>
            <family val="2"/>
          </rPr>
          <t xml:space="preserve"> </t>
        </r>
        <r>
          <rPr>
            <b/>
            <sz val="9"/>
            <color indexed="81"/>
            <rFont val="돋움"/>
            <family val="3"/>
            <charset val="129"/>
          </rPr>
          <t>금액이</t>
        </r>
        <r>
          <rPr>
            <b/>
            <sz val="9"/>
            <color indexed="81"/>
            <rFont val="Tahoma"/>
            <family val="2"/>
          </rPr>
          <t xml:space="preserve"> </t>
        </r>
        <r>
          <rPr>
            <b/>
            <sz val="9"/>
            <color indexed="81"/>
            <rFont val="돋움"/>
            <family val="3"/>
            <charset val="129"/>
          </rPr>
          <t>연</t>
        </r>
        <r>
          <rPr>
            <b/>
            <sz val="9"/>
            <color indexed="81"/>
            <rFont val="Tahoma"/>
            <family val="2"/>
          </rPr>
          <t xml:space="preserve"> 300</t>
        </r>
        <r>
          <rPr>
            <b/>
            <sz val="9"/>
            <color indexed="81"/>
            <rFont val="돋움"/>
            <family val="3"/>
            <charset val="129"/>
          </rPr>
          <t>만원을</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금액은</t>
        </r>
        <r>
          <rPr>
            <b/>
            <sz val="9"/>
            <color indexed="81"/>
            <rFont val="Tahoma"/>
            <family val="2"/>
          </rPr>
          <t xml:space="preserve"> </t>
        </r>
        <r>
          <rPr>
            <b/>
            <sz val="9"/>
            <color indexed="81"/>
            <rFont val="돋움"/>
            <family val="3"/>
            <charset val="129"/>
          </rPr>
          <t>없는</t>
        </r>
        <r>
          <rPr>
            <b/>
            <sz val="9"/>
            <color indexed="81"/>
            <rFont val="Tahoma"/>
            <family val="2"/>
          </rPr>
          <t xml:space="preserve"> </t>
        </r>
        <r>
          <rPr>
            <b/>
            <sz val="9"/>
            <color indexed="81"/>
            <rFont val="돋움"/>
            <family val="3"/>
            <charset val="129"/>
          </rPr>
          <t>것으로</t>
        </r>
        <r>
          <rPr>
            <b/>
            <sz val="9"/>
            <color indexed="81"/>
            <rFont val="Tahoma"/>
            <family val="2"/>
          </rPr>
          <t xml:space="preserve"> </t>
        </r>
        <r>
          <rPr>
            <b/>
            <sz val="9"/>
            <color indexed="81"/>
            <rFont val="돋움"/>
            <family val="3"/>
            <charset val="129"/>
          </rPr>
          <t>하고</t>
        </r>
        <r>
          <rPr>
            <b/>
            <sz val="9"/>
            <color indexed="81"/>
            <rFont val="Tahoma"/>
            <family val="2"/>
          </rPr>
          <t xml:space="preserve">, </t>
        </r>
        <r>
          <rPr>
            <b/>
            <sz val="9"/>
            <color indexed="81"/>
            <rFont val="돋움"/>
            <family val="3"/>
            <charset val="129"/>
          </rPr>
          <t>연금저축계좌에</t>
        </r>
        <r>
          <rPr>
            <b/>
            <sz val="9"/>
            <color indexed="81"/>
            <rFont val="Tahoma"/>
            <family val="2"/>
          </rPr>
          <t xml:space="preserve"> </t>
        </r>
        <r>
          <rPr>
            <b/>
            <sz val="9"/>
            <color indexed="81"/>
            <rFont val="돋움"/>
            <family val="3"/>
            <charset val="129"/>
          </rPr>
          <t>납입한</t>
        </r>
        <r>
          <rPr>
            <b/>
            <sz val="9"/>
            <color indexed="81"/>
            <rFont val="Tahoma"/>
            <family val="2"/>
          </rPr>
          <t xml:space="preserve"> </t>
        </r>
        <r>
          <rPr>
            <b/>
            <sz val="9"/>
            <color indexed="81"/>
            <rFont val="돋움"/>
            <family val="3"/>
            <charset val="129"/>
          </rPr>
          <t>금액</t>
        </r>
        <r>
          <rPr>
            <b/>
            <sz val="9"/>
            <color indexed="81"/>
            <rFont val="Tahoma"/>
            <family val="2"/>
          </rPr>
          <t xml:space="preserve"> </t>
        </r>
        <r>
          <rPr>
            <b/>
            <sz val="9"/>
            <color indexed="81"/>
            <rFont val="돋움"/>
            <family val="3"/>
            <charset val="129"/>
          </rPr>
          <t>중</t>
        </r>
        <r>
          <rPr>
            <b/>
            <sz val="9"/>
            <color indexed="81"/>
            <rFont val="Tahoma"/>
            <family val="2"/>
          </rPr>
          <t xml:space="preserve"> 300</t>
        </r>
        <r>
          <rPr>
            <b/>
            <sz val="9"/>
            <color indexed="81"/>
            <rFont val="돋움"/>
            <family val="3"/>
            <charset val="129"/>
          </rPr>
          <t>만원</t>
        </r>
        <r>
          <rPr>
            <b/>
            <sz val="9"/>
            <color indexed="81"/>
            <rFont val="Tahoma"/>
            <family val="2"/>
          </rPr>
          <t xml:space="preserve"> </t>
        </r>
        <r>
          <rPr>
            <b/>
            <sz val="9"/>
            <color indexed="81"/>
            <rFont val="돋움"/>
            <family val="3"/>
            <charset val="129"/>
          </rPr>
          <t>이내의</t>
        </r>
        <r>
          <rPr>
            <b/>
            <sz val="9"/>
            <color indexed="81"/>
            <rFont val="Tahoma"/>
            <family val="2"/>
          </rPr>
          <t xml:space="preserve"> </t>
        </r>
        <r>
          <rPr>
            <b/>
            <sz val="9"/>
            <color indexed="81"/>
            <rFont val="돋움"/>
            <family val="3"/>
            <charset val="129"/>
          </rPr>
          <t>금액과</t>
        </r>
        <r>
          <rPr>
            <b/>
            <sz val="9"/>
            <color indexed="81"/>
            <rFont val="Tahoma"/>
            <family val="2"/>
          </rPr>
          <t xml:space="preserve"> </t>
        </r>
        <r>
          <rPr>
            <b/>
            <sz val="9"/>
            <color indexed="81"/>
            <rFont val="돋움"/>
            <family val="3"/>
            <charset val="129"/>
          </rPr>
          <t>퇴직연금계좌에</t>
        </r>
        <r>
          <rPr>
            <b/>
            <sz val="9"/>
            <color indexed="81"/>
            <rFont val="Tahoma"/>
            <family val="2"/>
          </rPr>
          <t xml:space="preserve"> </t>
        </r>
        <r>
          <rPr>
            <b/>
            <sz val="9"/>
            <color indexed="81"/>
            <rFont val="돋움"/>
            <family val="3"/>
            <charset val="129"/>
          </rPr>
          <t>납입한</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합한</t>
        </r>
        <r>
          <rPr>
            <b/>
            <sz val="9"/>
            <color indexed="81"/>
            <rFont val="Tahoma"/>
            <family val="2"/>
          </rPr>
          <t xml:space="preserve"> </t>
        </r>
        <r>
          <rPr>
            <b/>
            <sz val="9"/>
            <color indexed="81"/>
            <rFont val="돋움"/>
            <family val="3"/>
            <charset val="129"/>
          </rPr>
          <t>금액이</t>
        </r>
        <r>
          <rPr>
            <b/>
            <sz val="9"/>
            <color indexed="81"/>
            <rFont val="Tahoma"/>
            <family val="2"/>
          </rPr>
          <t xml:space="preserve"> </t>
        </r>
        <r>
          <rPr>
            <b/>
            <sz val="9"/>
            <color indexed="81"/>
            <rFont val="돋움"/>
            <family val="3"/>
            <charset val="129"/>
          </rPr>
          <t>연</t>
        </r>
        <r>
          <rPr>
            <b/>
            <sz val="9"/>
            <color indexed="81"/>
            <rFont val="Tahoma"/>
            <family val="2"/>
          </rPr>
          <t xml:space="preserve"> 700</t>
        </r>
        <r>
          <rPr>
            <b/>
            <sz val="9"/>
            <color indexed="81"/>
            <rFont val="돋움"/>
            <family val="3"/>
            <charset val="129"/>
          </rPr>
          <t>만원을</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금액은</t>
        </r>
        <r>
          <rPr>
            <b/>
            <sz val="9"/>
            <color indexed="81"/>
            <rFont val="Tahoma"/>
            <family val="2"/>
          </rPr>
          <t xml:space="preserve"> </t>
        </r>
        <r>
          <rPr>
            <b/>
            <sz val="9"/>
            <color indexed="81"/>
            <rFont val="돋움"/>
            <family val="3"/>
            <charset val="129"/>
          </rPr>
          <t>없는</t>
        </r>
        <r>
          <rPr>
            <b/>
            <sz val="9"/>
            <color indexed="81"/>
            <rFont val="Tahoma"/>
            <family val="2"/>
          </rPr>
          <t xml:space="preserve"> </t>
        </r>
        <r>
          <rPr>
            <b/>
            <sz val="9"/>
            <color indexed="81"/>
            <rFont val="돋움"/>
            <family val="3"/>
            <charset val="129"/>
          </rPr>
          <t>것으로</t>
        </r>
        <r>
          <rPr>
            <b/>
            <sz val="9"/>
            <color indexed="81"/>
            <rFont val="Tahoma"/>
            <family val="2"/>
          </rPr>
          <t xml:space="preserve"> </t>
        </r>
        <r>
          <rPr>
            <b/>
            <sz val="9"/>
            <color indexed="81"/>
            <rFont val="돋움"/>
            <family val="3"/>
            <charset val="129"/>
          </rPr>
          <t>한다</t>
        </r>
        <r>
          <rPr>
            <b/>
            <sz val="9"/>
            <color indexed="81"/>
            <rFont val="Tahoma"/>
            <family val="2"/>
          </rPr>
          <t xml:space="preserve">.(2016.12.20 </t>
        </r>
        <r>
          <rPr>
            <b/>
            <sz val="9"/>
            <color indexed="81"/>
            <rFont val="돋움"/>
            <family val="3"/>
            <charset val="129"/>
          </rPr>
          <t>단서개정</t>
        </r>
        <r>
          <rPr>
            <b/>
            <sz val="9"/>
            <color indexed="81"/>
            <rFont val="Tahoma"/>
            <family val="2"/>
          </rPr>
          <t xml:space="preserve">) 
1. </t>
        </r>
        <r>
          <rPr>
            <b/>
            <sz val="9"/>
            <color indexed="81"/>
            <rFont val="돋움"/>
            <family val="3"/>
            <charset val="129"/>
          </rPr>
          <t>제</t>
        </r>
        <r>
          <rPr>
            <b/>
            <sz val="9"/>
            <color indexed="81"/>
            <rFont val="Tahoma"/>
            <family val="2"/>
          </rPr>
          <t>146</t>
        </r>
        <r>
          <rPr>
            <b/>
            <sz val="9"/>
            <color indexed="81"/>
            <rFont val="돋움"/>
            <family val="3"/>
            <charset val="129"/>
          </rPr>
          <t>조</t>
        </r>
        <r>
          <rPr>
            <b/>
            <sz val="9"/>
            <color indexed="81"/>
            <rFont val="Tahoma"/>
            <family val="2"/>
          </rPr>
          <t xml:space="preserve"> </t>
        </r>
        <r>
          <rPr>
            <b/>
            <sz val="9"/>
            <color indexed="81"/>
            <rFont val="돋움"/>
            <family val="3"/>
            <charset val="129"/>
          </rPr>
          <t>제</t>
        </r>
        <r>
          <rPr>
            <b/>
            <sz val="9"/>
            <color indexed="81"/>
            <rFont val="Tahoma"/>
            <family val="2"/>
          </rPr>
          <t>2</t>
        </r>
        <r>
          <rPr>
            <b/>
            <sz val="9"/>
            <color indexed="81"/>
            <rFont val="돋움"/>
            <family val="3"/>
            <charset val="129"/>
          </rPr>
          <t>항에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소득세가</t>
        </r>
        <r>
          <rPr>
            <b/>
            <sz val="9"/>
            <color indexed="81"/>
            <rFont val="Tahoma"/>
            <family val="2"/>
          </rPr>
          <t xml:space="preserve"> </t>
        </r>
        <r>
          <rPr>
            <b/>
            <sz val="9"/>
            <color indexed="81"/>
            <rFont val="돋움"/>
            <family val="3"/>
            <charset val="129"/>
          </rPr>
          <t>원천징수되지</t>
        </r>
        <r>
          <rPr>
            <b/>
            <sz val="9"/>
            <color indexed="81"/>
            <rFont val="Tahoma"/>
            <family val="2"/>
          </rPr>
          <t xml:space="preserve"> </t>
        </r>
        <r>
          <rPr>
            <b/>
            <sz val="9"/>
            <color indexed="81"/>
            <rFont val="돋움"/>
            <family val="3"/>
            <charset val="129"/>
          </rPr>
          <t>아니한</t>
        </r>
        <r>
          <rPr>
            <b/>
            <sz val="9"/>
            <color indexed="81"/>
            <rFont val="Tahoma"/>
            <family val="2"/>
          </rPr>
          <t xml:space="preserve"> </t>
        </r>
        <r>
          <rPr>
            <b/>
            <sz val="9"/>
            <color indexed="81"/>
            <rFont val="돋움"/>
            <family val="3"/>
            <charset val="129"/>
          </rPr>
          <t>퇴직소득</t>
        </r>
        <r>
          <rPr>
            <b/>
            <sz val="9"/>
            <color indexed="81"/>
            <rFont val="Tahoma"/>
            <family val="2"/>
          </rPr>
          <t xml:space="preserve"> </t>
        </r>
        <r>
          <rPr>
            <b/>
            <sz val="9"/>
            <color indexed="81"/>
            <rFont val="돋움"/>
            <family val="3"/>
            <charset val="129"/>
          </rPr>
          <t>등</t>
        </r>
        <r>
          <rPr>
            <b/>
            <sz val="9"/>
            <color indexed="81"/>
            <rFont val="Tahoma"/>
            <family val="2"/>
          </rPr>
          <t xml:space="preserve"> </t>
        </r>
        <r>
          <rPr>
            <b/>
            <sz val="9"/>
            <color indexed="81"/>
            <rFont val="돋움"/>
            <family val="3"/>
            <charset val="129"/>
          </rPr>
          <t>과세가</t>
        </r>
        <r>
          <rPr>
            <b/>
            <sz val="9"/>
            <color indexed="81"/>
            <rFont val="Tahoma"/>
            <family val="2"/>
          </rPr>
          <t xml:space="preserve"> </t>
        </r>
        <r>
          <rPr>
            <b/>
            <sz val="9"/>
            <color indexed="81"/>
            <rFont val="돋움"/>
            <family val="3"/>
            <charset val="129"/>
          </rPr>
          <t>이연된</t>
        </r>
        <r>
          <rPr>
            <b/>
            <sz val="9"/>
            <color indexed="81"/>
            <rFont val="Tahoma"/>
            <family val="2"/>
          </rPr>
          <t xml:space="preserve"> </t>
        </r>
        <r>
          <rPr>
            <b/>
            <sz val="9"/>
            <color indexed="81"/>
            <rFont val="돋움"/>
            <family val="3"/>
            <charset val="129"/>
          </rPr>
          <t>소득</t>
        </r>
        <r>
          <rPr>
            <b/>
            <sz val="9"/>
            <color indexed="81"/>
            <rFont val="Tahoma"/>
            <family val="2"/>
          </rPr>
          <t xml:space="preserve">(2014.01.01 </t>
        </r>
        <r>
          <rPr>
            <b/>
            <sz val="9"/>
            <color indexed="81"/>
            <rFont val="돋움"/>
            <family val="3"/>
            <charset val="129"/>
          </rPr>
          <t>신설</t>
        </r>
        <r>
          <rPr>
            <b/>
            <sz val="9"/>
            <color indexed="81"/>
            <rFont val="Tahoma"/>
            <family val="2"/>
          </rPr>
          <t xml:space="preserve">) 
2. </t>
        </r>
        <r>
          <rPr>
            <b/>
            <sz val="9"/>
            <color indexed="81"/>
            <rFont val="돋움"/>
            <family val="3"/>
            <charset val="129"/>
          </rPr>
          <t>연금계좌에서</t>
        </r>
        <r>
          <rPr>
            <b/>
            <sz val="9"/>
            <color indexed="81"/>
            <rFont val="Tahoma"/>
            <family val="2"/>
          </rPr>
          <t xml:space="preserve"> </t>
        </r>
        <r>
          <rPr>
            <b/>
            <sz val="9"/>
            <color indexed="81"/>
            <rFont val="돋움"/>
            <family val="3"/>
            <charset val="129"/>
          </rPr>
          <t>다른</t>
        </r>
        <r>
          <rPr>
            <b/>
            <sz val="9"/>
            <color indexed="81"/>
            <rFont val="Tahoma"/>
            <family val="2"/>
          </rPr>
          <t xml:space="preserve"> </t>
        </r>
        <r>
          <rPr>
            <b/>
            <sz val="9"/>
            <color indexed="81"/>
            <rFont val="돋움"/>
            <family val="3"/>
            <charset val="129"/>
          </rPr>
          <t>연금계좌로</t>
        </r>
        <r>
          <rPr>
            <b/>
            <sz val="9"/>
            <color indexed="81"/>
            <rFont val="Tahoma"/>
            <family val="2"/>
          </rPr>
          <t xml:space="preserve"> </t>
        </r>
        <r>
          <rPr>
            <b/>
            <sz val="9"/>
            <color indexed="81"/>
            <rFont val="돋움"/>
            <family val="3"/>
            <charset val="129"/>
          </rPr>
          <t>계약을</t>
        </r>
        <r>
          <rPr>
            <b/>
            <sz val="9"/>
            <color indexed="81"/>
            <rFont val="Tahoma"/>
            <family val="2"/>
          </rPr>
          <t xml:space="preserve"> </t>
        </r>
        <r>
          <rPr>
            <b/>
            <sz val="9"/>
            <color indexed="81"/>
            <rFont val="돋움"/>
            <family val="3"/>
            <charset val="129"/>
          </rPr>
          <t>이전함으로써</t>
        </r>
        <r>
          <rPr>
            <b/>
            <sz val="9"/>
            <color indexed="81"/>
            <rFont val="Tahoma"/>
            <family val="2"/>
          </rPr>
          <t xml:space="preserve"> </t>
        </r>
        <r>
          <rPr>
            <b/>
            <sz val="9"/>
            <color indexed="81"/>
            <rFont val="돋움"/>
            <family val="3"/>
            <charset val="129"/>
          </rPr>
          <t>납입되는</t>
        </r>
        <r>
          <rPr>
            <b/>
            <sz val="9"/>
            <color indexed="81"/>
            <rFont val="Tahoma"/>
            <family val="2"/>
          </rPr>
          <t xml:space="preserve"> </t>
        </r>
        <r>
          <rPr>
            <b/>
            <sz val="9"/>
            <color indexed="81"/>
            <rFont val="돋움"/>
            <family val="3"/>
            <charset val="129"/>
          </rPr>
          <t>금액</t>
        </r>
        <r>
          <rPr>
            <b/>
            <sz val="9"/>
            <color indexed="81"/>
            <rFont val="Tahoma"/>
            <family val="2"/>
          </rPr>
          <t xml:space="preserve">(2014.01.01 </t>
        </r>
        <r>
          <rPr>
            <b/>
            <sz val="9"/>
            <color indexed="81"/>
            <rFont val="돋움"/>
            <family val="3"/>
            <charset val="129"/>
          </rPr>
          <t>신설</t>
        </r>
        <r>
          <rPr>
            <b/>
            <sz val="9"/>
            <color indexed="81"/>
            <rFont val="Tahoma"/>
            <family val="2"/>
          </rPr>
          <t xml:space="preserve">) 
</t>
        </r>
        <r>
          <rPr>
            <b/>
            <sz val="9"/>
            <color indexed="81"/>
            <rFont val="돋움"/>
            <family val="3"/>
            <charset val="129"/>
          </rPr>
          <t>②</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공제를</t>
        </r>
        <r>
          <rPr>
            <b/>
            <sz val="9"/>
            <color indexed="81"/>
            <rFont val="Tahoma"/>
            <family val="2"/>
          </rPr>
          <t xml:space="preserve"> "</t>
        </r>
        <r>
          <rPr>
            <b/>
            <sz val="9"/>
            <color indexed="81"/>
            <rFont val="돋움"/>
            <family val="3"/>
            <charset val="129"/>
          </rPr>
          <t>연금계좌세액공제</t>
        </r>
        <r>
          <rPr>
            <b/>
            <sz val="9"/>
            <color indexed="81"/>
            <rFont val="Tahoma"/>
            <family val="2"/>
          </rPr>
          <t>"</t>
        </r>
        <r>
          <rPr>
            <b/>
            <sz val="9"/>
            <color indexed="81"/>
            <rFont val="돋움"/>
            <family val="3"/>
            <charset val="129"/>
          </rPr>
          <t>라</t>
        </r>
        <r>
          <rPr>
            <b/>
            <sz val="9"/>
            <color indexed="81"/>
            <rFont val="Tahoma"/>
            <family val="2"/>
          </rPr>
          <t xml:space="preserve"> </t>
        </r>
        <r>
          <rPr>
            <b/>
            <sz val="9"/>
            <color indexed="81"/>
            <rFont val="돋움"/>
            <family val="3"/>
            <charset val="129"/>
          </rPr>
          <t>한다</t>
        </r>
        <r>
          <rPr>
            <b/>
            <sz val="9"/>
            <color indexed="81"/>
            <rFont val="Tahoma"/>
            <family val="2"/>
          </rPr>
          <t xml:space="preserve">.(2014.01.01 </t>
        </r>
        <r>
          <rPr>
            <b/>
            <sz val="9"/>
            <color indexed="81"/>
            <rFont val="돋움"/>
            <family val="3"/>
            <charset val="129"/>
          </rPr>
          <t>신설</t>
        </r>
        <r>
          <rPr>
            <b/>
            <sz val="9"/>
            <color indexed="81"/>
            <rFont val="Tahoma"/>
            <family val="2"/>
          </rPr>
          <t xml:space="preserve">) 
</t>
        </r>
        <r>
          <rPr>
            <b/>
            <sz val="9"/>
            <color indexed="81"/>
            <rFont val="돋움"/>
            <family val="3"/>
            <charset val="129"/>
          </rPr>
          <t>③</t>
        </r>
        <r>
          <rPr>
            <b/>
            <sz val="9"/>
            <color indexed="81"/>
            <rFont val="Tahoma"/>
            <family val="2"/>
          </rPr>
          <t xml:space="preserve"> </t>
        </r>
        <r>
          <rPr>
            <b/>
            <sz val="9"/>
            <color indexed="81"/>
            <rFont val="돋움"/>
            <family val="3"/>
            <charset val="129"/>
          </rPr>
          <t>「조세특례제한법」</t>
        </r>
        <r>
          <rPr>
            <b/>
            <sz val="9"/>
            <color indexed="81"/>
            <rFont val="Tahoma"/>
            <family val="2"/>
          </rPr>
          <t xml:space="preserve"> </t>
        </r>
        <r>
          <rPr>
            <b/>
            <sz val="9"/>
            <color indexed="81"/>
            <rFont val="돋움"/>
            <family val="3"/>
            <charset val="129"/>
          </rPr>
          <t>제</t>
        </r>
        <r>
          <rPr>
            <b/>
            <sz val="9"/>
            <color indexed="81"/>
            <rFont val="Tahoma"/>
            <family val="2"/>
          </rPr>
          <t>91</t>
        </r>
        <r>
          <rPr>
            <b/>
            <sz val="9"/>
            <color indexed="81"/>
            <rFont val="돋움"/>
            <family val="3"/>
            <charset val="129"/>
          </rPr>
          <t>조의</t>
        </r>
        <r>
          <rPr>
            <b/>
            <sz val="9"/>
            <color indexed="81"/>
            <rFont val="Tahoma"/>
            <family val="2"/>
          </rPr>
          <t>18</t>
        </r>
        <r>
          <rPr>
            <b/>
            <sz val="9"/>
            <color indexed="81"/>
            <rFont val="돋움"/>
            <family val="3"/>
            <charset val="129"/>
          </rPr>
          <t>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개인종합자산관리계좌의</t>
        </r>
        <r>
          <rPr>
            <b/>
            <sz val="9"/>
            <color indexed="81"/>
            <rFont val="Tahoma"/>
            <family val="2"/>
          </rPr>
          <t xml:space="preserve"> </t>
        </r>
        <r>
          <rPr>
            <b/>
            <sz val="9"/>
            <color indexed="81"/>
            <rFont val="돋움"/>
            <family val="3"/>
            <charset val="129"/>
          </rPr>
          <t>계약기간이</t>
        </r>
        <r>
          <rPr>
            <b/>
            <sz val="9"/>
            <color indexed="81"/>
            <rFont val="Tahoma"/>
            <family val="2"/>
          </rPr>
          <t xml:space="preserve"> </t>
        </r>
        <r>
          <rPr>
            <b/>
            <sz val="9"/>
            <color indexed="81"/>
            <rFont val="돋움"/>
            <family val="3"/>
            <charset val="129"/>
          </rPr>
          <t>만료되고</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계좌</t>
        </r>
        <r>
          <rPr>
            <b/>
            <sz val="9"/>
            <color indexed="81"/>
            <rFont val="Tahoma"/>
            <family val="2"/>
          </rPr>
          <t xml:space="preserve"> </t>
        </r>
        <r>
          <rPr>
            <b/>
            <sz val="9"/>
            <color indexed="81"/>
            <rFont val="돋움"/>
            <family val="3"/>
            <charset val="129"/>
          </rPr>
          <t>잔액의</t>
        </r>
        <r>
          <rPr>
            <b/>
            <sz val="9"/>
            <color indexed="81"/>
            <rFont val="Tahoma"/>
            <family val="2"/>
          </rPr>
          <t xml:space="preserve"> </t>
        </r>
        <r>
          <rPr>
            <b/>
            <sz val="9"/>
            <color indexed="81"/>
            <rFont val="돋움"/>
            <family val="3"/>
            <charset val="129"/>
          </rPr>
          <t>전부</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일부를</t>
        </r>
        <r>
          <rPr>
            <b/>
            <sz val="9"/>
            <color indexed="81"/>
            <rFont val="Tahoma"/>
            <family val="2"/>
          </rPr>
          <t xml:space="preserve"> </t>
        </r>
        <r>
          <rPr>
            <b/>
            <sz val="9"/>
            <color indexed="81"/>
            <rFont val="돋움"/>
            <family val="3"/>
            <charset val="129"/>
          </rPr>
          <t>대통령령으로</t>
        </r>
        <r>
          <rPr>
            <b/>
            <sz val="9"/>
            <color indexed="81"/>
            <rFont val="Tahoma"/>
            <family val="2"/>
          </rPr>
          <t xml:space="preserve"> </t>
        </r>
        <r>
          <rPr>
            <b/>
            <sz val="9"/>
            <color indexed="81"/>
            <rFont val="돋움"/>
            <family val="3"/>
            <charset val="129"/>
          </rPr>
          <t>정하는</t>
        </r>
        <r>
          <rPr>
            <b/>
            <sz val="9"/>
            <color indexed="81"/>
            <rFont val="Tahoma"/>
            <family val="2"/>
          </rPr>
          <t xml:space="preserve"> </t>
        </r>
        <r>
          <rPr>
            <b/>
            <sz val="9"/>
            <color indexed="81"/>
            <rFont val="돋움"/>
            <family val="3"/>
            <charset val="129"/>
          </rPr>
          <t>방법으로</t>
        </r>
        <r>
          <rPr>
            <b/>
            <sz val="9"/>
            <color indexed="81"/>
            <rFont val="Tahoma"/>
            <family val="2"/>
          </rPr>
          <t xml:space="preserve"> </t>
        </r>
        <r>
          <rPr>
            <b/>
            <sz val="9"/>
            <color indexed="81"/>
            <rFont val="돋움"/>
            <family val="3"/>
            <charset val="129"/>
          </rPr>
          <t>연금계좌로</t>
        </r>
        <r>
          <rPr>
            <b/>
            <sz val="9"/>
            <color indexed="81"/>
            <rFont val="Tahoma"/>
            <family val="2"/>
          </rPr>
          <t xml:space="preserve"> </t>
        </r>
        <r>
          <rPr>
            <b/>
            <sz val="9"/>
            <color indexed="81"/>
            <rFont val="돋움"/>
            <family val="3"/>
            <charset val="129"/>
          </rPr>
          <t>납입한</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납입한</t>
        </r>
        <r>
          <rPr>
            <b/>
            <sz val="9"/>
            <color indexed="81"/>
            <rFont val="Tahoma"/>
            <family val="2"/>
          </rPr>
          <t xml:space="preserve"> </t>
        </r>
        <r>
          <rPr>
            <b/>
            <sz val="9"/>
            <color indexed="81"/>
            <rFont val="돋움"/>
            <family val="3"/>
            <charset val="129"/>
          </rPr>
          <t>금액</t>
        </r>
        <r>
          <rPr>
            <b/>
            <sz val="9"/>
            <color indexed="81"/>
            <rFont val="Tahoma"/>
            <family val="2"/>
          </rPr>
          <t>(</t>
        </r>
        <r>
          <rPr>
            <b/>
            <sz val="9"/>
            <color indexed="81"/>
            <rFont val="돋움"/>
            <family val="3"/>
            <charset val="129"/>
          </rPr>
          <t>이하</t>
        </r>
        <r>
          <rPr>
            <b/>
            <sz val="9"/>
            <color indexed="81"/>
            <rFont val="Tahoma"/>
            <family val="2"/>
          </rPr>
          <t xml:space="preserve"> </t>
        </r>
        <r>
          <rPr>
            <b/>
            <sz val="9"/>
            <color indexed="81"/>
            <rFont val="돋움"/>
            <family val="3"/>
            <charset val="129"/>
          </rPr>
          <t>이</t>
        </r>
        <r>
          <rPr>
            <b/>
            <sz val="9"/>
            <color indexed="81"/>
            <rFont val="Tahoma"/>
            <family val="2"/>
          </rPr>
          <t xml:space="preserve"> </t>
        </r>
        <r>
          <rPr>
            <b/>
            <sz val="9"/>
            <color indexed="81"/>
            <rFont val="돋움"/>
            <family val="3"/>
            <charset val="129"/>
          </rPr>
          <t>조에서</t>
        </r>
        <r>
          <rPr>
            <b/>
            <sz val="9"/>
            <color indexed="81"/>
            <rFont val="Tahoma"/>
            <family val="2"/>
          </rPr>
          <t xml:space="preserve"> "</t>
        </r>
        <r>
          <rPr>
            <b/>
            <sz val="9"/>
            <color indexed="81"/>
            <rFont val="돋움"/>
            <family val="3"/>
            <charset val="129"/>
          </rPr>
          <t>전환금액</t>
        </r>
        <r>
          <rPr>
            <b/>
            <sz val="9"/>
            <color indexed="81"/>
            <rFont val="Tahoma"/>
            <family val="2"/>
          </rPr>
          <t>"</t>
        </r>
        <r>
          <rPr>
            <b/>
            <sz val="9"/>
            <color indexed="81"/>
            <rFont val="돋움"/>
            <family val="3"/>
            <charset val="129"/>
          </rPr>
          <t>이라</t>
        </r>
        <r>
          <rPr>
            <b/>
            <sz val="9"/>
            <color indexed="81"/>
            <rFont val="Tahoma"/>
            <family val="2"/>
          </rPr>
          <t xml:space="preserve"> </t>
        </r>
        <r>
          <rPr>
            <b/>
            <sz val="9"/>
            <color indexed="81"/>
            <rFont val="돋움"/>
            <family val="3"/>
            <charset val="129"/>
          </rPr>
          <t>한다</t>
        </r>
        <r>
          <rPr>
            <b/>
            <sz val="9"/>
            <color indexed="81"/>
            <rFont val="Tahoma"/>
            <family val="2"/>
          </rPr>
          <t>)</t>
        </r>
        <r>
          <rPr>
            <b/>
            <sz val="9"/>
            <color indexed="81"/>
            <rFont val="돋움"/>
            <family val="3"/>
            <charset val="129"/>
          </rPr>
          <t>을</t>
        </r>
        <r>
          <rPr>
            <b/>
            <sz val="9"/>
            <color indexed="81"/>
            <rFont val="Tahoma"/>
            <family val="2"/>
          </rPr>
          <t xml:space="preserve"> </t>
        </r>
        <r>
          <rPr>
            <b/>
            <sz val="9"/>
            <color indexed="81"/>
            <rFont val="돋움"/>
            <family val="3"/>
            <charset val="129"/>
          </rPr>
          <t>납입한</t>
        </r>
        <r>
          <rPr>
            <b/>
            <sz val="9"/>
            <color indexed="81"/>
            <rFont val="Tahoma"/>
            <family val="2"/>
          </rPr>
          <t xml:space="preserve"> </t>
        </r>
        <r>
          <rPr>
            <b/>
            <sz val="9"/>
            <color indexed="81"/>
            <rFont val="돋움"/>
            <family val="3"/>
            <charset val="129"/>
          </rPr>
          <t>날이</t>
        </r>
        <r>
          <rPr>
            <b/>
            <sz val="9"/>
            <color indexed="81"/>
            <rFont val="Tahoma"/>
            <family val="2"/>
          </rPr>
          <t xml:space="preserve"> </t>
        </r>
        <r>
          <rPr>
            <b/>
            <sz val="9"/>
            <color indexed="81"/>
            <rFont val="돋움"/>
            <family val="3"/>
            <charset val="129"/>
          </rPr>
          <t>속하는</t>
        </r>
        <r>
          <rPr>
            <b/>
            <sz val="9"/>
            <color indexed="81"/>
            <rFont val="Tahoma"/>
            <family val="2"/>
          </rPr>
          <t xml:space="preserve"> </t>
        </r>
        <r>
          <rPr>
            <b/>
            <sz val="9"/>
            <color indexed="81"/>
            <rFont val="돋움"/>
            <family val="3"/>
            <charset val="129"/>
          </rPr>
          <t>과세기간의</t>
        </r>
        <r>
          <rPr>
            <b/>
            <sz val="9"/>
            <color indexed="81"/>
            <rFont val="Tahoma"/>
            <family val="2"/>
          </rPr>
          <t xml:space="preserve"> </t>
        </r>
        <r>
          <rPr>
            <b/>
            <sz val="9"/>
            <color indexed="81"/>
            <rFont val="돋움"/>
            <family val="3"/>
            <charset val="129"/>
          </rPr>
          <t>연금계좌</t>
        </r>
        <r>
          <rPr>
            <b/>
            <sz val="9"/>
            <color indexed="81"/>
            <rFont val="Tahoma"/>
            <family val="2"/>
          </rPr>
          <t xml:space="preserve"> </t>
        </r>
        <r>
          <rPr>
            <b/>
            <sz val="9"/>
            <color indexed="81"/>
            <rFont val="돋움"/>
            <family val="3"/>
            <charset val="129"/>
          </rPr>
          <t>납입액에</t>
        </r>
        <r>
          <rPr>
            <b/>
            <sz val="9"/>
            <color indexed="81"/>
            <rFont val="Tahoma"/>
            <family val="2"/>
          </rPr>
          <t xml:space="preserve"> </t>
        </r>
        <r>
          <rPr>
            <b/>
            <sz val="9"/>
            <color indexed="81"/>
            <rFont val="돋움"/>
            <family val="3"/>
            <charset val="129"/>
          </rPr>
          <t>포함한다</t>
        </r>
        <r>
          <rPr>
            <b/>
            <sz val="9"/>
            <color indexed="81"/>
            <rFont val="Tahoma"/>
            <family val="2"/>
          </rPr>
          <t xml:space="preserve">.(2019.12.31 </t>
        </r>
        <r>
          <rPr>
            <b/>
            <sz val="9"/>
            <color indexed="81"/>
            <rFont val="돋움"/>
            <family val="3"/>
            <charset val="129"/>
          </rPr>
          <t>신설</t>
        </r>
        <r>
          <rPr>
            <b/>
            <sz val="9"/>
            <color indexed="81"/>
            <rFont val="Tahoma"/>
            <family val="2"/>
          </rPr>
          <t xml:space="preserve">) 
</t>
        </r>
        <r>
          <rPr>
            <b/>
            <sz val="9"/>
            <color indexed="81"/>
            <rFont val="돋움"/>
            <family val="3"/>
            <charset val="129"/>
          </rPr>
          <t>④</t>
        </r>
        <r>
          <rPr>
            <b/>
            <sz val="9"/>
            <color indexed="81"/>
            <rFont val="Tahoma"/>
            <family val="2"/>
          </rPr>
          <t xml:space="preserve"> </t>
        </r>
        <r>
          <rPr>
            <b/>
            <sz val="9"/>
            <color indexed="81"/>
            <rFont val="돋움"/>
            <family val="3"/>
            <charset val="129"/>
          </rPr>
          <t>전환금액이</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t>
        </r>
        <r>
          <rPr>
            <b/>
            <sz val="9"/>
            <color indexed="81"/>
            <rFont val="Tahoma"/>
            <family val="2"/>
          </rPr>
          <t xml:space="preserve"> </t>
        </r>
        <r>
          <rPr>
            <b/>
            <sz val="9"/>
            <color indexed="81"/>
            <rFont val="돋움"/>
            <family val="3"/>
            <charset val="129"/>
          </rPr>
          <t>각</t>
        </r>
        <r>
          <rPr>
            <b/>
            <sz val="9"/>
            <color indexed="81"/>
            <rFont val="Tahoma"/>
            <family val="2"/>
          </rPr>
          <t xml:space="preserve"> </t>
        </r>
        <r>
          <rPr>
            <b/>
            <sz val="9"/>
            <color indexed="81"/>
            <rFont val="돋움"/>
            <family val="3"/>
            <charset val="129"/>
          </rPr>
          <t>호</t>
        </r>
        <r>
          <rPr>
            <b/>
            <sz val="9"/>
            <color indexed="81"/>
            <rFont val="Tahoma"/>
            <family val="2"/>
          </rPr>
          <t xml:space="preserve"> </t>
        </r>
        <r>
          <rPr>
            <b/>
            <sz val="9"/>
            <color indexed="81"/>
            <rFont val="돋움"/>
            <family val="3"/>
            <charset val="129"/>
          </rPr>
          <t>외의</t>
        </r>
        <r>
          <rPr>
            <b/>
            <sz val="9"/>
            <color indexed="81"/>
            <rFont val="Tahoma"/>
            <family val="2"/>
          </rPr>
          <t xml:space="preserve"> </t>
        </r>
        <r>
          <rPr>
            <b/>
            <sz val="9"/>
            <color indexed="81"/>
            <rFont val="돋움"/>
            <family val="3"/>
            <charset val="129"/>
          </rPr>
          <t>부분</t>
        </r>
        <r>
          <rPr>
            <b/>
            <sz val="9"/>
            <color indexed="81"/>
            <rFont val="Tahoma"/>
            <family val="2"/>
          </rPr>
          <t xml:space="preserve"> </t>
        </r>
        <r>
          <rPr>
            <b/>
            <sz val="9"/>
            <color indexed="81"/>
            <rFont val="돋움"/>
            <family val="3"/>
            <charset val="129"/>
          </rPr>
          <t>단서에도</t>
        </r>
        <r>
          <rPr>
            <b/>
            <sz val="9"/>
            <color indexed="81"/>
            <rFont val="Tahoma"/>
            <family val="2"/>
          </rPr>
          <t xml:space="preserve"> </t>
        </r>
        <r>
          <rPr>
            <b/>
            <sz val="9"/>
            <color indexed="81"/>
            <rFont val="돋움"/>
            <family val="3"/>
            <charset val="129"/>
          </rPr>
          <t>불구하고</t>
        </r>
        <r>
          <rPr>
            <b/>
            <sz val="9"/>
            <color indexed="81"/>
            <rFont val="Tahoma"/>
            <family val="2"/>
          </rPr>
          <t xml:space="preserve"> </t>
        </r>
        <r>
          <rPr>
            <b/>
            <sz val="9"/>
            <color indexed="81"/>
            <rFont val="돋움"/>
            <family val="3"/>
            <charset val="129"/>
          </rPr>
          <t>같은</t>
        </r>
        <r>
          <rPr>
            <b/>
            <sz val="9"/>
            <color indexed="81"/>
            <rFont val="Tahoma"/>
            <family val="2"/>
          </rPr>
          <t xml:space="preserve"> </t>
        </r>
        <r>
          <rPr>
            <b/>
            <sz val="9"/>
            <color indexed="81"/>
            <rFont val="돋움"/>
            <family val="3"/>
            <charset val="129"/>
          </rPr>
          <t>항을</t>
        </r>
        <r>
          <rPr>
            <b/>
            <sz val="9"/>
            <color indexed="81"/>
            <rFont val="Tahoma"/>
            <family val="2"/>
          </rPr>
          <t xml:space="preserve"> </t>
        </r>
        <r>
          <rPr>
            <b/>
            <sz val="9"/>
            <color indexed="81"/>
            <rFont val="돋움"/>
            <family val="3"/>
            <charset val="129"/>
          </rPr>
          <t>적용할</t>
        </r>
        <r>
          <rPr>
            <b/>
            <sz val="9"/>
            <color indexed="81"/>
            <rFont val="Tahoma"/>
            <family val="2"/>
          </rPr>
          <t xml:space="preserve"> </t>
        </r>
        <r>
          <rPr>
            <b/>
            <sz val="9"/>
            <color indexed="81"/>
            <rFont val="돋움"/>
            <family val="3"/>
            <charset val="129"/>
          </rPr>
          <t>때</t>
        </r>
        <r>
          <rPr>
            <b/>
            <sz val="9"/>
            <color indexed="81"/>
            <rFont val="Tahoma"/>
            <family val="2"/>
          </rPr>
          <t xml:space="preserve"> </t>
        </r>
        <r>
          <rPr>
            <b/>
            <sz val="9"/>
            <color indexed="81"/>
            <rFont val="돋움"/>
            <family val="3"/>
            <charset val="129"/>
          </rPr>
          <t>전환금액의</t>
        </r>
        <r>
          <rPr>
            <b/>
            <sz val="9"/>
            <color indexed="81"/>
            <rFont val="Tahoma"/>
            <family val="2"/>
          </rPr>
          <t xml:space="preserve"> 100</t>
        </r>
        <r>
          <rPr>
            <b/>
            <sz val="9"/>
            <color indexed="81"/>
            <rFont val="돋움"/>
            <family val="3"/>
            <charset val="129"/>
          </rPr>
          <t>분의</t>
        </r>
        <r>
          <rPr>
            <b/>
            <sz val="9"/>
            <color indexed="81"/>
            <rFont val="Tahoma"/>
            <family val="2"/>
          </rPr>
          <t xml:space="preserve"> 10 </t>
        </r>
        <r>
          <rPr>
            <b/>
            <sz val="9"/>
            <color indexed="81"/>
            <rFont val="돋움"/>
            <family val="3"/>
            <charset val="129"/>
          </rPr>
          <t>또는</t>
        </r>
        <r>
          <rPr>
            <b/>
            <sz val="9"/>
            <color indexed="81"/>
            <rFont val="Tahoma"/>
            <family val="2"/>
          </rPr>
          <t xml:space="preserve"> 300</t>
        </r>
        <r>
          <rPr>
            <b/>
            <sz val="9"/>
            <color indexed="81"/>
            <rFont val="돋움"/>
            <family val="3"/>
            <charset val="129"/>
          </rPr>
          <t>만원</t>
        </r>
        <r>
          <rPr>
            <b/>
            <sz val="9"/>
            <color indexed="81"/>
            <rFont val="Tahoma"/>
            <family val="2"/>
          </rPr>
          <t>(</t>
        </r>
        <r>
          <rPr>
            <b/>
            <sz val="9"/>
            <color indexed="81"/>
            <rFont val="돋움"/>
            <family val="3"/>
            <charset val="129"/>
          </rPr>
          <t>직전</t>
        </r>
        <r>
          <rPr>
            <b/>
            <sz val="9"/>
            <color indexed="81"/>
            <rFont val="Tahoma"/>
            <family val="2"/>
          </rPr>
          <t xml:space="preserve"> </t>
        </r>
        <r>
          <rPr>
            <b/>
            <sz val="9"/>
            <color indexed="81"/>
            <rFont val="돋움"/>
            <family val="3"/>
            <charset val="129"/>
          </rPr>
          <t>과세기간과</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과세기간에</t>
        </r>
        <r>
          <rPr>
            <b/>
            <sz val="9"/>
            <color indexed="81"/>
            <rFont val="Tahoma"/>
            <family val="2"/>
          </rPr>
          <t xml:space="preserve"> </t>
        </r>
        <r>
          <rPr>
            <b/>
            <sz val="9"/>
            <color indexed="81"/>
            <rFont val="돋움"/>
            <family val="3"/>
            <charset val="129"/>
          </rPr>
          <t>걸쳐</t>
        </r>
        <r>
          <rPr>
            <b/>
            <sz val="9"/>
            <color indexed="81"/>
            <rFont val="Tahoma"/>
            <family val="2"/>
          </rPr>
          <t xml:space="preserve"> </t>
        </r>
        <r>
          <rPr>
            <b/>
            <sz val="9"/>
            <color indexed="81"/>
            <rFont val="돋움"/>
            <family val="3"/>
            <charset val="129"/>
          </rPr>
          <t>납입한</t>
        </r>
        <r>
          <rPr>
            <b/>
            <sz val="9"/>
            <color indexed="81"/>
            <rFont val="Tahoma"/>
            <family val="2"/>
          </rPr>
          <t xml:space="preserve"> </t>
        </r>
        <r>
          <rPr>
            <b/>
            <sz val="9"/>
            <color indexed="81"/>
            <rFont val="돋움"/>
            <family val="3"/>
            <charset val="129"/>
          </rPr>
          <t>경우에는</t>
        </r>
        <r>
          <rPr>
            <b/>
            <sz val="9"/>
            <color indexed="81"/>
            <rFont val="Tahoma"/>
            <family val="2"/>
          </rPr>
          <t xml:space="preserve"> 300</t>
        </r>
        <r>
          <rPr>
            <b/>
            <sz val="9"/>
            <color indexed="81"/>
            <rFont val="돋움"/>
            <family val="3"/>
            <charset val="129"/>
          </rPr>
          <t>만원에서</t>
        </r>
        <r>
          <rPr>
            <b/>
            <sz val="9"/>
            <color indexed="81"/>
            <rFont val="Tahoma"/>
            <family val="2"/>
          </rPr>
          <t xml:space="preserve"> </t>
        </r>
        <r>
          <rPr>
            <b/>
            <sz val="9"/>
            <color indexed="81"/>
            <rFont val="돋움"/>
            <family val="3"/>
            <charset val="129"/>
          </rPr>
          <t>직전</t>
        </r>
        <r>
          <rPr>
            <b/>
            <sz val="9"/>
            <color indexed="81"/>
            <rFont val="Tahoma"/>
            <family val="2"/>
          </rPr>
          <t xml:space="preserve"> </t>
        </r>
        <r>
          <rPr>
            <b/>
            <sz val="9"/>
            <color indexed="81"/>
            <rFont val="돋움"/>
            <family val="3"/>
            <charset val="129"/>
          </rPr>
          <t>과세기간에</t>
        </r>
        <r>
          <rPr>
            <b/>
            <sz val="9"/>
            <color indexed="81"/>
            <rFont val="Tahoma"/>
            <family val="2"/>
          </rPr>
          <t xml:space="preserve"> </t>
        </r>
        <r>
          <rPr>
            <b/>
            <sz val="9"/>
            <color indexed="81"/>
            <rFont val="돋움"/>
            <family val="3"/>
            <charset val="129"/>
          </rPr>
          <t>적용된</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차감한</t>
        </r>
        <r>
          <rPr>
            <b/>
            <sz val="9"/>
            <color indexed="81"/>
            <rFont val="Tahoma"/>
            <family val="2"/>
          </rPr>
          <t xml:space="preserve"> </t>
        </r>
        <r>
          <rPr>
            <b/>
            <sz val="9"/>
            <color indexed="81"/>
            <rFont val="돋움"/>
            <family val="3"/>
            <charset val="129"/>
          </rPr>
          <t>금액으로</t>
        </r>
        <r>
          <rPr>
            <b/>
            <sz val="9"/>
            <color indexed="81"/>
            <rFont val="Tahoma"/>
            <family val="2"/>
          </rPr>
          <t xml:space="preserve"> </t>
        </r>
        <r>
          <rPr>
            <b/>
            <sz val="9"/>
            <color indexed="81"/>
            <rFont val="돋움"/>
            <family val="3"/>
            <charset val="129"/>
          </rPr>
          <t>한다</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적은</t>
        </r>
        <r>
          <rPr>
            <b/>
            <sz val="9"/>
            <color indexed="81"/>
            <rFont val="Tahoma"/>
            <family val="2"/>
          </rPr>
          <t xml:space="preserve"> </t>
        </r>
        <r>
          <rPr>
            <b/>
            <sz val="9"/>
            <color indexed="81"/>
            <rFont val="돋움"/>
            <family val="3"/>
            <charset val="129"/>
          </rPr>
          <t>금액과</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t>
        </r>
        <r>
          <rPr>
            <b/>
            <sz val="9"/>
            <color indexed="81"/>
            <rFont val="Tahoma"/>
            <family val="2"/>
          </rPr>
          <t xml:space="preserve"> </t>
        </r>
        <r>
          <rPr>
            <b/>
            <sz val="9"/>
            <color indexed="81"/>
            <rFont val="돋움"/>
            <family val="3"/>
            <charset val="129"/>
          </rPr>
          <t>각</t>
        </r>
        <r>
          <rPr>
            <b/>
            <sz val="9"/>
            <color indexed="81"/>
            <rFont val="Tahoma"/>
            <family val="2"/>
          </rPr>
          <t xml:space="preserve"> </t>
        </r>
        <r>
          <rPr>
            <b/>
            <sz val="9"/>
            <color indexed="81"/>
            <rFont val="돋움"/>
            <family val="3"/>
            <charset val="129"/>
          </rPr>
          <t>호</t>
        </r>
        <r>
          <rPr>
            <b/>
            <sz val="9"/>
            <color indexed="81"/>
            <rFont val="Tahoma"/>
            <family val="2"/>
          </rPr>
          <t xml:space="preserve"> </t>
        </r>
        <r>
          <rPr>
            <b/>
            <sz val="9"/>
            <color indexed="81"/>
            <rFont val="돋움"/>
            <family val="3"/>
            <charset val="129"/>
          </rPr>
          <t>외의</t>
        </r>
        <r>
          <rPr>
            <b/>
            <sz val="9"/>
            <color indexed="81"/>
            <rFont val="Tahoma"/>
            <family val="2"/>
          </rPr>
          <t xml:space="preserve"> </t>
        </r>
        <r>
          <rPr>
            <b/>
            <sz val="9"/>
            <color indexed="81"/>
            <rFont val="돋움"/>
            <family val="3"/>
            <charset val="129"/>
          </rPr>
          <t>부분</t>
        </r>
        <r>
          <rPr>
            <b/>
            <sz val="9"/>
            <color indexed="81"/>
            <rFont val="Tahoma"/>
            <family val="2"/>
          </rPr>
          <t xml:space="preserve"> </t>
        </r>
        <r>
          <rPr>
            <b/>
            <sz val="9"/>
            <color indexed="81"/>
            <rFont val="돋움"/>
            <family val="3"/>
            <charset val="129"/>
          </rPr>
          <t>단서에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연금계좌에</t>
        </r>
        <r>
          <rPr>
            <b/>
            <sz val="9"/>
            <color indexed="81"/>
            <rFont val="Tahoma"/>
            <family val="2"/>
          </rPr>
          <t xml:space="preserve"> </t>
        </r>
        <r>
          <rPr>
            <b/>
            <sz val="9"/>
            <color indexed="81"/>
            <rFont val="돋움"/>
            <family val="3"/>
            <charset val="129"/>
          </rPr>
          <t>납입한</t>
        </r>
        <r>
          <rPr>
            <b/>
            <sz val="9"/>
            <color indexed="81"/>
            <rFont val="Tahoma"/>
            <family val="2"/>
          </rPr>
          <t xml:space="preserve"> </t>
        </r>
        <r>
          <rPr>
            <b/>
            <sz val="9"/>
            <color indexed="81"/>
            <rFont val="돋움"/>
            <family val="3"/>
            <charset val="129"/>
          </rPr>
          <t>금액으로</t>
        </r>
        <r>
          <rPr>
            <b/>
            <sz val="9"/>
            <color indexed="81"/>
            <rFont val="Tahoma"/>
            <family val="2"/>
          </rPr>
          <t xml:space="preserve"> </t>
        </r>
        <r>
          <rPr>
            <b/>
            <sz val="9"/>
            <color indexed="81"/>
            <rFont val="돋움"/>
            <family val="3"/>
            <charset val="129"/>
          </rPr>
          <t>하는</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합한</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금액은</t>
        </r>
        <r>
          <rPr>
            <b/>
            <sz val="9"/>
            <color indexed="81"/>
            <rFont val="Tahoma"/>
            <family val="2"/>
          </rPr>
          <t xml:space="preserve"> </t>
        </r>
        <r>
          <rPr>
            <b/>
            <sz val="9"/>
            <color indexed="81"/>
            <rFont val="돋움"/>
            <family val="3"/>
            <charset val="129"/>
          </rPr>
          <t>없는</t>
        </r>
        <r>
          <rPr>
            <b/>
            <sz val="9"/>
            <color indexed="81"/>
            <rFont val="Tahoma"/>
            <family val="2"/>
          </rPr>
          <t xml:space="preserve"> </t>
        </r>
        <r>
          <rPr>
            <b/>
            <sz val="9"/>
            <color indexed="81"/>
            <rFont val="돋움"/>
            <family val="3"/>
            <charset val="129"/>
          </rPr>
          <t>것으로</t>
        </r>
        <r>
          <rPr>
            <b/>
            <sz val="9"/>
            <color indexed="81"/>
            <rFont val="Tahoma"/>
            <family val="2"/>
          </rPr>
          <t xml:space="preserve"> </t>
        </r>
        <r>
          <rPr>
            <b/>
            <sz val="9"/>
            <color indexed="81"/>
            <rFont val="돋움"/>
            <family val="3"/>
            <charset val="129"/>
          </rPr>
          <t>한다</t>
        </r>
        <r>
          <rPr>
            <b/>
            <sz val="9"/>
            <color indexed="81"/>
            <rFont val="Tahoma"/>
            <family val="2"/>
          </rPr>
          <t xml:space="preserve">.(2019.12.31 </t>
        </r>
        <r>
          <rPr>
            <b/>
            <sz val="9"/>
            <color indexed="81"/>
            <rFont val="돋움"/>
            <family val="3"/>
            <charset val="129"/>
          </rPr>
          <t>신설</t>
        </r>
        <r>
          <rPr>
            <b/>
            <sz val="9"/>
            <color indexed="81"/>
            <rFont val="Tahoma"/>
            <family val="2"/>
          </rPr>
          <t xml:space="preserve">)
</t>
        </r>
        <r>
          <rPr>
            <b/>
            <sz val="9"/>
            <color indexed="81"/>
            <rFont val="돋움"/>
            <family val="3"/>
            <charset val="129"/>
          </rPr>
          <t>⑤</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항부터</t>
        </r>
        <r>
          <rPr>
            <b/>
            <sz val="9"/>
            <color indexed="81"/>
            <rFont val="Tahoma"/>
            <family val="2"/>
          </rPr>
          <t xml:space="preserve"> </t>
        </r>
        <r>
          <rPr>
            <b/>
            <sz val="9"/>
            <color indexed="81"/>
            <rFont val="돋움"/>
            <family val="3"/>
            <charset val="129"/>
          </rPr>
          <t>제</t>
        </r>
        <r>
          <rPr>
            <b/>
            <sz val="9"/>
            <color indexed="81"/>
            <rFont val="Tahoma"/>
            <family val="2"/>
          </rPr>
          <t>4</t>
        </r>
        <r>
          <rPr>
            <b/>
            <sz val="9"/>
            <color indexed="81"/>
            <rFont val="돋움"/>
            <family val="3"/>
            <charset val="129"/>
          </rPr>
          <t>항까지의</t>
        </r>
        <r>
          <rPr>
            <b/>
            <sz val="9"/>
            <color indexed="81"/>
            <rFont val="Tahoma"/>
            <family val="2"/>
          </rPr>
          <t xml:space="preserve"> </t>
        </r>
        <r>
          <rPr>
            <b/>
            <sz val="9"/>
            <color indexed="81"/>
            <rFont val="돋움"/>
            <family val="3"/>
            <charset val="129"/>
          </rPr>
          <t>규정에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연금계좌세액공제의</t>
        </r>
        <r>
          <rPr>
            <b/>
            <sz val="9"/>
            <color indexed="81"/>
            <rFont val="Tahoma"/>
            <family val="2"/>
          </rPr>
          <t xml:space="preserve"> </t>
        </r>
        <r>
          <rPr>
            <b/>
            <sz val="9"/>
            <color indexed="81"/>
            <rFont val="돋움"/>
            <family val="3"/>
            <charset val="129"/>
          </rPr>
          <t>계산방법</t>
        </r>
        <r>
          <rPr>
            <b/>
            <sz val="9"/>
            <color indexed="81"/>
            <rFont val="Tahoma"/>
            <family val="2"/>
          </rPr>
          <t xml:space="preserve">, </t>
        </r>
        <r>
          <rPr>
            <b/>
            <sz val="9"/>
            <color indexed="81"/>
            <rFont val="돋움"/>
            <family val="3"/>
            <charset val="129"/>
          </rPr>
          <t>신청</t>
        </r>
        <r>
          <rPr>
            <b/>
            <sz val="9"/>
            <color indexed="81"/>
            <rFont val="Tahoma"/>
            <family val="2"/>
          </rPr>
          <t xml:space="preserve"> </t>
        </r>
        <r>
          <rPr>
            <b/>
            <sz val="9"/>
            <color indexed="81"/>
            <rFont val="돋움"/>
            <family val="3"/>
            <charset val="129"/>
          </rPr>
          <t>절차</t>
        </r>
        <r>
          <rPr>
            <b/>
            <sz val="9"/>
            <color indexed="81"/>
            <rFont val="Tahoma"/>
            <family val="2"/>
          </rPr>
          <t xml:space="preserve"> </t>
        </r>
        <r>
          <rPr>
            <b/>
            <sz val="9"/>
            <color indexed="81"/>
            <rFont val="돋움"/>
            <family val="3"/>
            <charset val="129"/>
          </rPr>
          <t>등에</t>
        </r>
        <r>
          <rPr>
            <b/>
            <sz val="9"/>
            <color indexed="81"/>
            <rFont val="Tahoma"/>
            <family val="2"/>
          </rPr>
          <t xml:space="preserve"> </t>
        </r>
        <r>
          <rPr>
            <b/>
            <sz val="9"/>
            <color indexed="81"/>
            <rFont val="돋움"/>
            <family val="3"/>
            <charset val="129"/>
          </rPr>
          <t>관하여</t>
        </r>
        <r>
          <rPr>
            <b/>
            <sz val="9"/>
            <color indexed="81"/>
            <rFont val="Tahoma"/>
            <family val="2"/>
          </rPr>
          <t xml:space="preserve"> </t>
        </r>
        <r>
          <rPr>
            <b/>
            <sz val="9"/>
            <color indexed="81"/>
            <rFont val="돋움"/>
            <family val="3"/>
            <charset val="129"/>
          </rPr>
          <t>필요한</t>
        </r>
        <r>
          <rPr>
            <b/>
            <sz val="9"/>
            <color indexed="81"/>
            <rFont val="Tahoma"/>
            <family val="2"/>
          </rPr>
          <t xml:space="preserve"> </t>
        </r>
        <r>
          <rPr>
            <b/>
            <sz val="9"/>
            <color indexed="81"/>
            <rFont val="돋움"/>
            <family val="3"/>
            <charset val="129"/>
          </rPr>
          <t>사항은</t>
        </r>
        <r>
          <rPr>
            <b/>
            <sz val="9"/>
            <color indexed="81"/>
            <rFont val="Tahoma"/>
            <family val="2"/>
          </rPr>
          <t xml:space="preserve"> </t>
        </r>
        <r>
          <rPr>
            <b/>
            <sz val="9"/>
            <color indexed="81"/>
            <rFont val="돋움"/>
            <family val="3"/>
            <charset val="129"/>
          </rPr>
          <t>대통령령으로</t>
        </r>
        <r>
          <rPr>
            <b/>
            <sz val="9"/>
            <color indexed="81"/>
            <rFont val="Tahoma"/>
            <family val="2"/>
          </rPr>
          <t xml:space="preserve"> </t>
        </r>
        <r>
          <rPr>
            <b/>
            <sz val="9"/>
            <color indexed="81"/>
            <rFont val="돋움"/>
            <family val="3"/>
            <charset val="129"/>
          </rPr>
          <t>정한다</t>
        </r>
        <r>
          <rPr>
            <b/>
            <sz val="9"/>
            <color indexed="81"/>
            <rFont val="Tahoma"/>
            <family val="2"/>
          </rPr>
          <t xml:space="preserve">.(2019.12.31 </t>
        </r>
        <r>
          <rPr>
            <b/>
            <sz val="9"/>
            <color indexed="81"/>
            <rFont val="돋움"/>
            <family val="3"/>
            <charset val="129"/>
          </rPr>
          <t>개정</t>
        </r>
        <r>
          <rPr>
            <b/>
            <sz val="9"/>
            <color indexed="81"/>
            <rFont val="Tahoma"/>
            <family val="2"/>
          </rPr>
          <t xml:space="preserve">) 
</t>
        </r>
      </text>
    </comment>
    <comment ref="X107" authorId="1" shapeId="0" xr:uid="{44D5290C-3073-46C2-947D-E8927C40A1A5}">
      <text>
        <r>
          <rPr>
            <b/>
            <sz val="9"/>
            <color indexed="81"/>
            <rFont val="돋움"/>
            <family val="3"/>
            <charset val="129"/>
          </rPr>
          <t>퇴직연금계좌에서</t>
        </r>
        <r>
          <rPr>
            <b/>
            <sz val="9"/>
            <color indexed="81"/>
            <rFont val="Tahoma"/>
            <family val="2"/>
          </rPr>
          <t xml:space="preserve"> </t>
        </r>
        <r>
          <rPr>
            <b/>
            <sz val="9"/>
            <color indexed="81"/>
            <rFont val="돋움"/>
            <family val="3"/>
            <charset val="129"/>
          </rPr>
          <t>퇴직연금구분란은</t>
        </r>
        <r>
          <rPr>
            <b/>
            <sz val="9"/>
            <color indexed="81"/>
            <rFont val="Tahoma"/>
            <family val="2"/>
          </rPr>
          <t xml:space="preserve"> </t>
        </r>
        <r>
          <rPr>
            <b/>
            <sz val="9"/>
            <color indexed="81"/>
            <rFont val="돋움"/>
            <family val="3"/>
            <charset val="129"/>
          </rPr>
          <t>퇴직연금</t>
        </r>
        <r>
          <rPr>
            <b/>
            <sz val="9"/>
            <color indexed="81"/>
            <rFont val="Tahoma"/>
            <family val="2"/>
          </rPr>
          <t>(DC,IRP)</t>
        </r>
        <r>
          <rPr>
            <b/>
            <sz val="9"/>
            <color indexed="81"/>
            <rFont val="돋움"/>
            <family val="3"/>
            <charset val="129"/>
          </rPr>
          <t>ㆍ과학기술인공제회로</t>
        </r>
        <r>
          <rPr>
            <b/>
            <sz val="9"/>
            <color indexed="81"/>
            <rFont val="Tahoma"/>
            <family val="2"/>
          </rPr>
          <t xml:space="preserve"> </t>
        </r>
        <r>
          <rPr>
            <b/>
            <sz val="9"/>
            <color indexed="81"/>
            <rFont val="돋움"/>
            <family val="3"/>
            <charset val="129"/>
          </rPr>
          <t>구분하여</t>
        </r>
        <r>
          <rPr>
            <b/>
            <sz val="9"/>
            <color indexed="81"/>
            <rFont val="Tahoma"/>
            <family val="2"/>
          </rPr>
          <t xml:space="preserve"> </t>
        </r>
        <r>
          <rPr>
            <b/>
            <sz val="9"/>
            <color indexed="81"/>
            <rFont val="돋움"/>
            <family val="3"/>
            <charset val="129"/>
          </rPr>
          <t>적습니다</t>
        </r>
        <r>
          <rPr>
            <b/>
            <sz val="9"/>
            <color indexed="81"/>
            <rFont val="Tahoma"/>
            <family val="2"/>
          </rPr>
          <t xml:space="preserve">.
</t>
        </r>
        <r>
          <rPr>
            <b/>
            <sz val="9"/>
            <color indexed="81"/>
            <rFont val="돋움"/>
            <family val="3"/>
            <charset val="129"/>
          </rPr>
          <t>퇴직연금계좌</t>
        </r>
        <r>
          <rPr>
            <b/>
            <sz val="9"/>
            <color indexed="81"/>
            <rFont val="Tahoma"/>
            <family val="2"/>
          </rPr>
          <t xml:space="preserve"> : </t>
        </r>
        <r>
          <rPr>
            <b/>
            <sz val="9"/>
            <color indexed="81"/>
            <rFont val="돋움"/>
            <family val="3"/>
            <charset val="129"/>
          </rPr>
          <t>「근로자퇴직급여</t>
        </r>
        <r>
          <rPr>
            <b/>
            <sz val="9"/>
            <color indexed="81"/>
            <rFont val="Tahoma"/>
            <family val="2"/>
          </rPr>
          <t xml:space="preserve"> </t>
        </r>
        <r>
          <rPr>
            <b/>
            <sz val="9"/>
            <color indexed="81"/>
            <rFont val="돋움"/>
            <family val="3"/>
            <charset val="129"/>
          </rPr>
          <t>보장법」에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확정기여형퇴직연금제도</t>
        </r>
        <r>
          <rPr>
            <b/>
            <sz val="9"/>
            <color indexed="81"/>
            <rFont val="Tahoma"/>
            <family val="2"/>
          </rPr>
          <t>(DC</t>
        </r>
        <r>
          <rPr>
            <b/>
            <sz val="9"/>
            <color indexed="81"/>
            <rFont val="돋움"/>
            <family val="3"/>
            <charset val="129"/>
          </rPr>
          <t>형</t>
        </r>
        <r>
          <rPr>
            <b/>
            <sz val="9"/>
            <color indexed="81"/>
            <rFont val="Tahoma"/>
            <family val="2"/>
          </rPr>
          <t xml:space="preserve">) </t>
        </r>
        <r>
          <rPr>
            <b/>
            <sz val="9"/>
            <color indexed="81"/>
            <rFont val="돋움"/>
            <family val="3"/>
            <charset val="129"/>
          </rPr>
          <t>와</t>
        </r>
        <r>
          <rPr>
            <b/>
            <sz val="9"/>
            <color indexed="81"/>
            <rFont val="Tahoma"/>
            <family val="2"/>
          </rPr>
          <t xml:space="preserve"> </t>
        </r>
        <r>
          <rPr>
            <b/>
            <sz val="9"/>
            <color indexed="81"/>
            <rFont val="돋움"/>
            <family val="3"/>
            <charset val="129"/>
          </rPr>
          <t>개인형퇴직연금제도</t>
        </r>
        <r>
          <rPr>
            <b/>
            <sz val="9"/>
            <color indexed="81"/>
            <rFont val="Tahoma"/>
            <family val="2"/>
          </rPr>
          <t xml:space="preserve">(IRP) </t>
        </r>
        <r>
          <rPr>
            <b/>
            <sz val="9"/>
            <color indexed="81"/>
            <rFont val="돋움"/>
            <family val="3"/>
            <charset val="129"/>
          </rPr>
          <t>또는</t>
        </r>
        <r>
          <rPr>
            <b/>
            <sz val="9"/>
            <color indexed="81"/>
            <rFont val="Tahoma"/>
            <family val="2"/>
          </rPr>
          <t xml:space="preserve"> </t>
        </r>
        <r>
          <rPr>
            <b/>
            <sz val="9"/>
            <color indexed="81"/>
            <rFont val="돋움"/>
            <family val="3"/>
            <charset val="129"/>
          </rPr>
          <t>「과학기술인공제회법」에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퇴직연금을</t>
        </r>
        <r>
          <rPr>
            <b/>
            <sz val="9"/>
            <color indexed="81"/>
            <rFont val="Tahoma"/>
            <family val="2"/>
          </rPr>
          <t xml:space="preserve"> </t>
        </r>
        <r>
          <rPr>
            <b/>
            <sz val="9"/>
            <color indexed="81"/>
            <rFont val="돋움"/>
            <family val="3"/>
            <charset val="129"/>
          </rPr>
          <t>지급받기</t>
        </r>
        <r>
          <rPr>
            <b/>
            <sz val="9"/>
            <color indexed="81"/>
            <rFont val="Tahoma"/>
            <family val="2"/>
          </rPr>
          <t xml:space="preserve"> </t>
        </r>
        <r>
          <rPr>
            <b/>
            <sz val="9"/>
            <color indexed="81"/>
            <rFont val="돋움"/>
            <family val="3"/>
            <charset val="129"/>
          </rPr>
          <t>위해</t>
        </r>
        <r>
          <rPr>
            <b/>
            <sz val="9"/>
            <color indexed="81"/>
            <rFont val="Tahoma"/>
            <family val="2"/>
          </rPr>
          <t xml:space="preserve"> </t>
        </r>
        <r>
          <rPr>
            <b/>
            <sz val="9"/>
            <color indexed="81"/>
            <rFont val="돋움"/>
            <family val="3"/>
            <charset val="129"/>
          </rPr>
          <t>설정하는</t>
        </r>
        <r>
          <rPr>
            <b/>
            <sz val="9"/>
            <color indexed="81"/>
            <rFont val="Tahoma"/>
            <family val="2"/>
          </rPr>
          <t xml:space="preserve"> </t>
        </r>
        <r>
          <rPr>
            <b/>
            <sz val="9"/>
            <color indexed="81"/>
            <rFont val="돋움"/>
            <family val="3"/>
            <charset val="129"/>
          </rPr>
          <t>계좌</t>
        </r>
        <r>
          <rPr>
            <b/>
            <sz val="9"/>
            <color indexed="81"/>
            <rFont val="Tahoma"/>
            <family val="2"/>
          </rPr>
          <t>(</t>
        </r>
        <r>
          <rPr>
            <b/>
            <sz val="9"/>
            <color indexed="81"/>
            <rFont val="돋움"/>
            <family val="3"/>
            <charset val="129"/>
          </rPr>
          <t>확정기여형퇴직연금</t>
        </r>
        <r>
          <rPr>
            <b/>
            <sz val="9"/>
            <color indexed="81"/>
            <rFont val="Tahoma"/>
            <family val="2"/>
          </rPr>
          <t xml:space="preserve"> </t>
        </r>
        <r>
          <rPr>
            <b/>
            <sz val="9"/>
            <color indexed="81"/>
            <rFont val="돋움"/>
            <family val="3"/>
            <charset val="129"/>
          </rPr>
          <t>사용자부담금은</t>
        </r>
        <r>
          <rPr>
            <b/>
            <sz val="9"/>
            <color indexed="81"/>
            <rFont val="Tahoma"/>
            <family val="2"/>
          </rPr>
          <t xml:space="preserve"> </t>
        </r>
        <r>
          <rPr>
            <b/>
            <sz val="9"/>
            <color indexed="81"/>
            <rFont val="돋움"/>
            <family val="3"/>
            <charset val="129"/>
          </rPr>
          <t>제외</t>
        </r>
        <r>
          <rPr>
            <b/>
            <sz val="9"/>
            <color indexed="81"/>
            <rFont val="Tahoma"/>
            <family val="2"/>
          </rPr>
          <t>)</t>
        </r>
      </text>
    </comment>
    <comment ref="X109" authorId="1" shapeId="0" xr:uid="{A5A447F1-746F-400E-9643-C8D5510ECD05}">
      <text>
        <r>
          <rPr>
            <b/>
            <sz val="9"/>
            <color indexed="81"/>
            <rFont val="돋움"/>
            <family val="3"/>
            <charset val="129"/>
          </rPr>
          <t>○</t>
        </r>
        <r>
          <rPr>
            <b/>
            <sz val="9"/>
            <color indexed="81"/>
            <rFont val="Tahoma"/>
            <family val="2"/>
          </rPr>
          <t xml:space="preserve"> </t>
        </r>
        <r>
          <rPr>
            <b/>
            <sz val="9"/>
            <color indexed="81"/>
            <rFont val="돋움"/>
            <family val="3"/>
            <charset val="129"/>
          </rPr>
          <t>연금저축계좌</t>
        </r>
        <r>
          <rPr>
            <b/>
            <sz val="9"/>
            <color indexed="81"/>
            <rFont val="Tahoma"/>
            <family val="2"/>
          </rPr>
          <t xml:space="preserve"> : </t>
        </r>
        <r>
          <rPr>
            <b/>
            <sz val="9"/>
            <color indexed="81"/>
            <rFont val="돋움"/>
            <family val="3"/>
            <charset val="129"/>
          </rPr>
          <t>금융회사</t>
        </r>
        <r>
          <rPr>
            <b/>
            <sz val="9"/>
            <color indexed="81"/>
            <rFont val="Tahoma"/>
            <family val="2"/>
          </rPr>
          <t xml:space="preserve"> </t>
        </r>
        <r>
          <rPr>
            <b/>
            <sz val="9"/>
            <color indexed="81"/>
            <rFont val="돋움"/>
            <family val="3"/>
            <charset val="129"/>
          </rPr>
          <t>등과</t>
        </r>
        <r>
          <rPr>
            <b/>
            <sz val="9"/>
            <color indexed="81"/>
            <rFont val="Tahoma"/>
            <family val="2"/>
          </rPr>
          <t xml:space="preserve"> </t>
        </r>
        <r>
          <rPr>
            <b/>
            <sz val="9"/>
            <color indexed="81"/>
            <rFont val="돋움"/>
            <family val="3"/>
            <charset val="129"/>
          </rPr>
          <t>체결한</t>
        </r>
        <r>
          <rPr>
            <b/>
            <sz val="9"/>
            <color indexed="81"/>
            <rFont val="Tahoma"/>
            <family val="2"/>
          </rPr>
          <t xml:space="preserve"> </t>
        </r>
        <r>
          <rPr>
            <b/>
            <sz val="9"/>
            <color indexed="81"/>
            <rFont val="돋움"/>
            <family val="3"/>
            <charset val="129"/>
          </rPr>
          <t>계약에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연금저축</t>
        </r>
        <r>
          <rPr>
            <b/>
            <sz val="9"/>
            <color indexed="81"/>
            <rFont val="Tahoma"/>
            <family val="2"/>
          </rPr>
          <t>"</t>
        </r>
        <r>
          <rPr>
            <b/>
            <sz val="9"/>
            <color indexed="81"/>
            <rFont val="돋움"/>
            <family val="3"/>
            <charset val="129"/>
          </rPr>
          <t>이라는</t>
        </r>
        <r>
          <rPr>
            <b/>
            <sz val="9"/>
            <color indexed="81"/>
            <rFont val="Tahoma"/>
            <family val="2"/>
          </rPr>
          <t xml:space="preserve"> </t>
        </r>
        <r>
          <rPr>
            <b/>
            <sz val="9"/>
            <color indexed="81"/>
            <rFont val="돋움"/>
            <family val="3"/>
            <charset val="129"/>
          </rPr>
          <t>명칭으로</t>
        </r>
        <r>
          <rPr>
            <b/>
            <sz val="9"/>
            <color indexed="81"/>
            <rFont val="Tahoma"/>
            <family val="2"/>
          </rPr>
          <t xml:space="preserve"> </t>
        </r>
        <r>
          <rPr>
            <b/>
            <sz val="9"/>
            <color indexed="81"/>
            <rFont val="돋움"/>
            <family val="3"/>
            <charset val="129"/>
          </rPr>
          <t>설정하는</t>
        </r>
        <r>
          <rPr>
            <b/>
            <sz val="9"/>
            <color indexed="81"/>
            <rFont val="Tahoma"/>
            <family val="2"/>
          </rPr>
          <t xml:space="preserve"> </t>
        </r>
        <r>
          <rPr>
            <b/>
            <sz val="9"/>
            <color indexed="81"/>
            <rFont val="돋움"/>
            <family val="3"/>
            <charset val="129"/>
          </rPr>
          <t>계좌</t>
        </r>
        <r>
          <rPr>
            <b/>
            <sz val="9"/>
            <color indexed="81"/>
            <rFont val="Tahoma"/>
            <family val="2"/>
          </rPr>
          <t xml:space="preserve"> (2013.1.1. </t>
        </r>
        <r>
          <rPr>
            <b/>
            <sz val="9"/>
            <color indexed="81"/>
            <rFont val="돋움"/>
            <family val="3"/>
            <charset val="129"/>
          </rPr>
          <t>전에</t>
        </r>
        <r>
          <rPr>
            <b/>
            <sz val="9"/>
            <color indexed="81"/>
            <rFont val="Tahoma"/>
            <family val="2"/>
          </rPr>
          <t xml:space="preserve"> </t>
        </r>
        <r>
          <rPr>
            <b/>
            <sz val="9"/>
            <color indexed="81"/>
            <rFont val="돋움"/>
            <family val="3"/>
            <charset val="129"/>
          </rPr>
          <t>가입한</t>
        </r>
        <r>
          <rPr>
            <b/>
            <sz val="9"/>
            <color indexed="81"/>
            <rFont val="Tahoma"/>
            <family val="2"/>
          </rPr>
          <t xml:space="preserve"> </t>
        </r>
        <r>
          <rPr>
            <b/>
            <sz val="9"/>
            <color indexed="81"/>
            <rFont val="돋움"/>
            <family val="3"/>
            <charset val="129"/>
          </rPr>
          <t>연금저축</t>
        </r>
        <r>
          <rPr>
            <b/>
            <sz val="9"/>
            <color indexed="81"/>
            <rFont val="Tahoma"/>
            <family val="2"/>
          </rPr>
          <t xml:space="preserve"> </t>
        </r>
        <r>
          <rPr>
            <b/>
            <sz val="9"/>
            <color indexed="81"/>
            <rFont val="돋움"/>
            <family val="3"/>
            <charset val="129"/>
          </rPr>
          <t>포함</t>
        </r>
        <r>
          <rPr>
            <b/>
            <sz val="9"/>
            <color indexed="81"/>
            <rFont val="Tahoma"/>
            <family val="2"/>
          </rPr>
          <t>)</t>
        </r>
        <r>
          <rPr>
            <b/>
            <sz val="9"/>
            <color indexed="81"/>
            <rFont val="돋움"/>
            <family val="3"/>
            <charset val="129"/>
          </rPr>
          <t xml:space="preserve">
소득세법</t>
        </r>
        <r>
          <rPr>
            <b/>
            <sz val="9"/>
            <color indexed="81"/>
            <rFont val="Tahoma"/>
            <family val="2"/>
          </rPr>
          <t xml:space="preserve"> </t>
        </r>
        <r>
          <rPr>
            <b/>
            <sz val="9"/>
            <color indexed="81"/>
            <rFont val="돋움"/>
            <family val="3"/>
            <charset val="129"/>
          </rPr>
          <t>제</t>
        </r>
        <r>
          <rPr>
            <b/>
            <sz val="9"/>
            <color indexed="81"/>
            <rFont val="Tahoma"/>
            <family val="2"/>
          </rPr>
          <t>51</t>
        </r>
        <r>
          <rPr>
            <b/>
            <sz val="9"/>
            <color indexed="81"/>
            <rFont val="돋움"/>
            <family val="3"/>
            <charset val="129"/>
          </rPr>
          <t>조의</t>
        </r>
        <r>
          <rPr>
            <b/>
            <sz val="9"/>
            <color indexed="81"/>
            <rFont val="Tahoma"/>
            <family val="2"/>
          </rPr>
          <t xml:space="preserve">3 </t>
        </r>
        <r>
          <rPr>
            <b/>
            <sz val="9"/>
            <color indexed="81"/>
            <rFont val="돋움"/>
            <family val="3"/>
            <charset val="129"/>
          </rPr>
          <t>【연금보험료공제】</t>
        </r>
        <r>
          <rPr>
            <b/>
            <sz val="9"/>
            <color indexed="81"/>
            <rFont val="Tahoma"/>
            <family val="2"/>
          </rPr>
          <t xml:space="preserve"> </t>
        </r>
        <r>
          <rPr>
            <b/>
            <sz val="9"/>
            <color indexed="81"/>
            <rFont val="돋움"/>
            <family val="3"/>
            <charset val="129"/>
          </rPr>
          <t xml:space="preserve">
①</t>
        </r>
        <r>
          <rPr>
            <b/>
            <sz val="9"/>
            <color indexed="81"/>
            <rFont val="Tahoma"/>
            <family val="2"/>
          </rPr>
          <t xml:space="preserve"> </t>
        </r>
        <r>
          <rPr>
            <b/>
            <sz val="9"/>
            <color indexed="81"/>
            <rFont val="돋움"/>
            <family val="3"/>
            <charset val="129"/>
          </rPr>
          <t>종합소득이</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거주자가</t>
        </r>
        <r>
          <rPr>
            <b/>
            <sz val="9"/>
            <color indexed="81"/>
            <rFont val="Tahoma"/>
            <family val="2"/>
          </rPr>
          <t xml:space="preserve"> </t>
        </r>
        <r>
          <rPr>
            <b/>
            <sz val="9"/>
            <color indexed="81"/>
            <rFont val="돋움"/>
            <family val="3"/>
            <charset val="129"/>
          </rPr>
          <t>다음</t>
        </r>
        <r>
          <rPr>
            <b/>
            <sz val="9"/>
            <color indexed="81"/>
            <rFont val="Tahoma"/>
            <family val="2"/>
          </rPr>
          <t xml:space="preserve"> </t>
        </r>
        <r>
          <rPr>
            <b/>
            <sz val="9"/>
            <color indexed="81"/>
            <rFont val="돋움"/>
            <family val="3"/>
            <charset val="129"/>
          </rPr>
          <t>각</t>
        </r>
        <r>
          <rPr>
            <b/>
            <sz val="9"/>
            <color indexed="81"/>
            <rFont val="Tahoma"/>
            <family val="2"/>
          </rPr>
          <t xml:space="preserve"> </t>
        </r>
        <r>
          <rPr>
            <b/>
            <sz val="9"/>
            <color indexed="81"/>
            <rFont val="돋움"/>
            <family val="3"/>
            <charset val="129"/>
          </rPr>
          <t>호의</t>
        </r>
        <r>
          <rPr>
            <b/>
            <sz val="9"/>
            <color indexed="81"/>
            <rFont val="Tahoma"/>
            <family val="2"/>
          </rPr>
          <t xml:space="preserve"> </t>
        </r>
        <r>
          <rPr>
            <b/>
            <sz val="9"/>
            <color indexed="81"/>
            <rFont val="돋움"/>
            <family val="3"/>
            <charset val="129"/>
          </rPr>
          <t>어느</t>
        </r>
        <r>
          <rPr>
            <b/>
            <sz val="9"/>
            <color indexed="81"/>
            <rFont val="Tahoma"/>
            <family val="2"/>
          </rPr>
          <t xml:space="preserve"> </t>
        </r>
        <r>
          <rPr>
            <b/>
            <sz val="9"/>
            <color indexed="81"/>
            <rFont val="돋움"/>
            <family val="3"/>
            <charset val="129"/>
          </rPr>
          <t>하나에</t>
        </r>
        <r>
          <rPr>
            <b/>
            <sz val="9"/>
            <color indexed="81"/>
            <rFont val="Tahoma"/>
            <family val="2"/>
          </rPr>
          <t xml:space="preserve"> </t>
        </r>
        <r>
          <rPr>
            <b/>
            <sz val="9"/>
            <color indexed="81"/>
            <rFont val="돋움"/>
            <family val="3"/>
            <charset val="129"/>
          </rPr>
          <t>해당하는</t>
        </r>
        <r>
          <rPr>
            <b/>
            <sz val="9"/>
            <color indexed="81"/>
            <rFont val="Tahoma"/>
            <family val="2"/>
          </rPr>
          <t xml:space="preserve"> </t>
        </r>
        <r>
          <rPr>
            <b/>
            <sz val="9"/>
            <color indexed="81"/>
            <rFont val="돋움"/>
            <family val="3"/>
            <charset val="129"/>
          </rPr>
          <t>금액</t>
        </r>
        <r>
          <rPr>
            <b/>
            <sz val="9"/>
            <color indexed="81"/>
            <rFont val="Tahoma"/>
            <family val="2"/>
          </rPr>
          <t>(</t>
        </r>
        <r>
          <rPr>
            <b/>
            <sz val="9"/>
            <color indexed="81"/>
            <rFont val="돋움"/>
            <family val="3"/>
            <charset val="129"/>
          </rPr>
          <t>이하</t>
        </r>
        <r>
          <rPr>
            <b/>
            <sz val="9"/>
            <color indexed="81"/>
            <rFont val="Tahoma"/>
            <family val="2"/>
          </rPr>
          <t xml:space="preserve"> "</t>
        </r>
        <r>
          <rPr>
            <b/>
            <sz val="9"/>
            <color indexed="81"/>
            <rFont val="돋움"/>
            <family val="3"/>
            <charset val="129"/>
          </rPr>
          <t>연금보험료</t>
        </r>
        <r>
          <rPr>
            <b/>
            <sz val="9"/>
            <color indexed="81"/>
            <rFont val="Tahoma"/>
            <family val="2"/>
          </rPr>
          <t>"</t>
        </r>
        <r>
          <rPr>
            <b/>
            <sz val="9"/>
            <color indexed="81"/>
            <rFont val="돋움"/>
            <family val="3"/>
            <charset val="129"/>
          </rPr>
          <t>라</t>
        </r>
        <r>
          <rPr>
            <b/>
            <sz val="9"/>
            <color indexed="81"/>
            <rFont val="Tahoma"/>
            <family val="2"/>
          </rPr>
          <t xml:space="preserve"> </t>
        </r>
        <r>
          <rPr>
            <b/>
            <sz val="9"/>
            <color indexed="81"/>
            <rFont val="돋움"/>
            <family val="3"/>
            <charset val="129"/>
          </rPr>
          <t>한다</t>
        </r>
        <r>
          <rPr>
            <b/>
            <sz val="9"/>
            <color indexed="81"/>
            <rFont val="Tahoma"/>
            <family val="2"/>
          </rPr>
          <t>)</t>
        </r>
        <r>
          <rPr>
            <b/>
            <sz val="9"/>
            <color indexed="81"/>
            <rFont val="돋움"/>
            <family val="3"/>
            <charset val="129"/>
          </rPr>
          <t>을</t>
        </r>
        <r>
          <rPr>
            <b/>
            <sz val="9"/>
            <color indexed="81"/>
            <rFont val="Tahoma"/>
            <family val="2"/>
          </rPr>
          <t xml:space="preserve"> </t>
        </r>
        <r>
          <rPr>
            <b/>
            <sz val="9"/>
            <color indexed="81"/>
            <rFont val="돋움"/>
            <family val="3"/>
            <charset val="129"/>
          </rPr>
          <t>납입한</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과세기간의</t>
        </r>
        <r>
          <rPr>
            <b/>
            <sz val="9"/>
            <color indexed="81"/>
            <rFont val="Tahoma"/>
            <family val="2"/>
          </rPr>
          <t xml:space="preserve"> </t>
        </r>
        <r>
          <rPr>
            <b/>
            <sz val="9"/>
            <color indexed="81"/>
            <rFont val="돋움"/>
            <family val="3"/>
            <charset val="129"/>
          </rPr>
          <t>종합소득금액에서</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과세기간에</t>
        </r>
        <r>
          <rPr>
            <b/>
            <sz val="9"/>
            <color indexed="81"/>
            <rFont val="Tahoma"/>
            <family val="2"/>
          </rPr>
          <t xml:space="preserve"> </t>
        </r>
        <r>
          <rPr>
            <b/>
            <sz val="9"/>
            <color indexed="81"/>
            <rFont val="돋움"/>
            <family val="3"/>
            <charset val="129"/>
          </rPr>
          <t>납입한</t>
        </r>
        <r>
          <rPr>
            <b/>
            <sz val="9"/>
            <color indexed="81"/>
            <rFont val="Tahoma"/>
            <family val="2"/>
          </rPr>
          <t xml:space="preserve"> </t>
        </r>
        <r>
          <rPr>
            <b/>
            <sz val="9"/>
            <color indexed="81"/>
            <rFont val="돋움"/>
            <family val="3"/>
            <charset val="129"/>
          </rPr>
          <t>연금보험료를</t>
        </r>
        <r>
          <rPr>
            <b/>
            <sz val="9"/>
            <color indexed="81"/>
            <rFont val="Tahoma"/>
            <family val="2"/>
          </rPr>
          <t xml:space="preserve"> </t>
        </r>
        <r>
          <rPr>
            <b/>
            <sz val="9"/>
            <color indexed="81"/>
            <rFont val="돋움"/>
            <family val="3"/>
            <charset val="129"/>
          </rPr>
          <t>공제한다</t>
        </r>
        <r>
          <rPr>
            <b/>
            <sz val="9"/>
            <color indexed="81"/>
            <rFont val="Tahoma"/>
            <family val="2"/>
          </rPr>
          <t xml:space="preserve">. </t>
        </r>
        <r>
          <rPr>
            <b/>
            <sz val="9"/>
            <color indexed="81"/>
            <rFont val="돋움"/>
            <family val="3"/>
            <charset val="129"/>
          </rPr>
          <t>다만</t>
        </r>
        <r>
          <rPr>
            <b/>
            <sz val="9"/>
            <color indexed="81"/>
            <rFont val="Tahoma"/>
            <family val="2"/>
          </rPr>
          <t xml:space="preserve">, </t>
        </r>
        <r>
          <rPr>
            <b/>
            <sz val="9"/>
            <color indexed="81"/>
            <rFont val="돋움"/>
            <family val="3"/>
            <charset val="129"/>
          </rPr>
          <t>제</t>
        </r>
        <r>
          <rPr>
            <b/>
            <sz val="9"/>
            <color indexed="81"/>
            <rFont val="Tahoma"/>
            <family val="2"/>
          </rPr>
          <t>2</t>
        </r>
        <r>
          <rPr>
            <b/>
            <sz val="9"/>
            <color indexed="81"/>
            <rFont val="돋움"/>
            <family val="3"/>
            <charset val="129"/>
          </rPr>
          <t>호에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연금보험료의</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납입금의</t>
        </r>
        <r>
          <rPr>
            <b/>
            <sz val="9"/>
            <color indexed="81"/>
            <rFont val="Tahoma"/>
            <family val="2"/>
          </rPr>
          <t xml:space="preserve"> </t>
        </r>
        <r>
          <rPr>
            <b/>
            <sz val="9"/>
            <color indexed="81"/>
            <rFont val="돋움"/>
            <family val="3"/>
            <charset val="129"/>
          </rPr>
          <t>합계액이</t>
        </r>
        <r>
          <rPr>
            <b/>
            <sz val="9"/>
            <color indexed="81"/>
            <rFont val="Tahoma"/>
            <family val="2"/>
          </rPr>
          <t xml:space="preserve"> </t>
        </r>
        <r>
          <rPr>
            <b/>
            <sz val="9"/>
            <color indexed="81"/>
            <rFont val="돋움"/>
            <family val="3"/>
            <charset val="129"/>
          </rPr>
          <t>연</t>
        </r>
        <r>
          <rPr>
            <b/>
            <sz val="9"/>
            <color indexed="81"/>
            <rFont val="Tahoma"/>
            <family val="2"/>
          </rPr>
          <t xml:space="preserve"> 400</t>
        </r>
        <r>
          <rPr>
            <b/>
            <sz val="9"/>
            <color indexed="81"/>
            <rFont val="돋움"/>
            <family val="3"/>
            <charset val="129"/>
          </rPr>
          <t>만원을</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금액은</t>
        </r>
        <r>
          <rPr>
            <b/>
            <sz val="9"/>
            <color indexed="81"/>
            <rFont val="Tahoma"/>
            <family val="2"/>
          </rPr>
          <t xml:space="preserve"> </t>
        </r>
        <r>
          <rPr>
            <b/>
            <sz val="9"/>
            <color indexed="81"/>
            <rFont val="돋움"/>
            <family val="3"/>
            <charset val="129"/>
          </rPr>
          <t>없는</t>
        </r>
        <r>
          <rPr>
            <b/>
            <sz val="9"/>
            <color indexed="81"/>
            <rFont val="Tahoma"/>
            <family val="2"/>
          </rPr>
          <t xml:space="preserve"> </t>
        </r>
        <r>
          <rPr>
            <b/>
            <sz val="9"/>
            <color indexed="81"/>
            <rFont val="돋움"/>
            <family val="3"/>
            <charset val="129"/>
          </rPr>
          <t>것으로</t>
        </r>
        <r>
          <rPr>
            <b/>
            <sz val="9"/>
            <color indexed="81"/>
            <rFont val="Tahoma"/>
            <family val="2"/>
          </rPr>
          <t xml:space="preserve"> </t>
        </r>
        <r>
          <rPr>
            <b/>
            <sz val="9"/>
            <color indexed="81"/>
            <rFont val="돋움"/>
            <family val="3"/>
            <charset val="129"/>
          </rPr>
          <t>한다</t>
        </r>
        <r>
          <rPr>
            <b/>
            <sz val="9"/>
            <color indexed="81"/>
            <rFont val="Tahoma"/>
            <family val="2"/>
          </rPr>
          <t>. &lt;</t>
        </r>
        <r>
          <rPr>
            <b/>
            <sz val="9"/>
            <color indexed="81"/>
            <rFont val="돋움"/>
            <family val="3"/>
            <charset val="129"/>
          </rPr>
          <t>개정</t>
        </r>
        <r>
          <rPr>
            <b/>
            <sz val="9"/>
            <color indexed="81"/>
            <rFont val="Tahoma"/>
            <family val="2"/>
          </rPr>
          <t xml:space="preserve"> 2013.1.1&gt;
1. </t>
        </r>
        <r>
          <rPr>
            <b/>
            <sz val="9"/>
            <color indexed="81"/>
            <rFont val="돋움"/>
            <family val="3"/>
            <charset val="129"/>
          </rPr>
          <t>공적연금</t>
        </r>
        <r>
          <rPr>
            <b/>
            <sz val="9"/>
            <color indexed="81"/>
            <rFont val="Tahoma"/>
            <family val="2"/>
          </rPr>
          <t xml:space="preserve"> </t>
        </r>
        <r>
          <rPr>
            <b/>
            <sz val="9"/>
            <color indexed="81"/>
            <rFont val="돋움"/>
            <family val="3"/>
            <charset val="129"/>
          </rPr>
          <t>관련법에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기여금</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 xml:space="preserve">개인부담금
</t>
        </r>
        <r>
          <rPr>
            <b/>
            <sz val="9"/>
            <color indexed="81"/>
            <rFont val="Tahoma"/>
            <family val="2"/>
          </rPr>
          <t xml:space="preserve">2. </t>
        </r>
        <r>
          <rPr>
            <b/>
            <sz val="9"/>
            <color indexed="81"/>
            <rFont val="돋움"/>
            <family val="3"/>
            <charset val="129"/>
          </rPr>
          <t>거주자가</t>
        </r>
        <r>
          <rPr>
            <b/>
            <sz val="9"/>
            <color indexed="81"/>
            <rFont val="Tahoma"/>
            <family val="2"/>
          </rPr>
          <t xml:space="preserve"> </t>
        </r>
        <r>
          <rPr>
            <b/>
            <sz val="9"/>
            <color indexed="81"/>
            <rFont val="돋움"/>
            <family val="3"/>
            <charset val="129"/>
          </rPr>
          <t>연금계좌에</t>
        </r>
        <r>
          <rPr>
            <b/>
            <sz val="9"/>
            <color indexed="81"/>
            <rFont val="Tahoma"/>
            <family val="2"/>
          </rPr>
          <t xml:space="preserve"> </t>
        </r>
        <r>
          <rPr>
            <b/>
            <sz val="9"/>
            <color indexed="81"/>
            <rFont val="돋움"/>
            <family val="3"/>
            <charset val="129"/>
          </rPr>
          <t>납입하는</t>
        </r>
        <r>
          <rPr>
            <b/>
            <sz val="9"/>
            <color indexed="81"/>
            <rFont val="Tahoma"/>
            <family val="2"/>
          </rPr>
          <t xml:space="preserve"> </t>
        </r>
        <r>
          <rPr>
            <b/>
            <sz val="9"/>
            <color indexed="81"/>
            <rFont val="돋움"/>
            <family val="3"/>
            <charset val="129"/>
          </rPr>
          <t>금액으로서</t>
        </r>
        <r>
          <rPr>
            <b/>
            <sz val="9"/>
            <color indexed="81"/>
            <rFont val="Tahoma"/>
            <family val="2"/>
          </rPr>
          <t xml:space="preserve"> </t>
        </r>
        <r>
          <rPr>
            <b/>
            <sz val="9"/>
            <color indexed="81"/>
            <rFont val="돋움"/>
            <family val="3"/>
            <charset val="129"/>
          </rPr>
          <t>다음</t>
        </r>
        <r>
          <rPr>
            <b/>
            <sz val="9"/>
            <color indexed="81"/>
            <rFont val="Tahoma"/>
            <family val="2"/>
          </rPr>
          <t xml:space="preserve"> </t>
        </r>
        <r>
          <rPr>
            <b/>
            <sz val="9"/>
            <color indexed="81"/>
            <rFont val="돋움"/>
            <family val="3"/>
            <charset val="129"/>
          </rPr>
          <t>각</t>
        </r>
        <r>
          <rPr>
            <b/>
            <sz val="9"/>
            <color indexed="81"/>
            <rFont val="Tahoma"/>
            <family val="2"/>
          </rPr>
          <t xml:space="preserve"> </t>
        </r>
        <r>
          <rPr>
            <b/>
            <sz val="9"/>
            <color indexed="81"/>
            <rFont val="돋움"/>
            <family val="3"/>
            <charset val="129"/>
          </rPr>
          <t>목의</t>
        </r>
        <r>
          <rPr>
            <b/>
            <sz val="9"/>
            <color indexed="81"/>
            <rFont val="Tahoma"/>
            <family val="2"/>
          </rPr>
          <t xml:space="preserve"> </t>
        </r>
        <r>
          <rPr>
            <b/>
            <sz val="9"/>
            <color indexed="81"/>
            <rFont val="돋움"/>
            <family val="3"/>
            <charset val="129"/>
          </rPr>
          <t>어느</t>
        </r>
        <r>
          <rPr>
            <b/>
            <sz val="9"/>
            <color indexed="81"/>
            <rFont val="Tahoma"/>
            <family val="2"/>
          </rPr>
          <t xml:space="preserve"> </t>
        </r>
        <r>
          <rPr>
            <b/>
            <sz val="9"/>
            <color indexed="81"/>
            <rFont val="돋움"/>
            <family val="3"/>
            <charset val="129"/>
          </rPr>
          <t>하나에</t>
        </r>
        <r>
          <rPr>
            <b/>
            <sz val="9"/>
            <color indexed="81"/>
            <rFont val="Tahoma"/>
            <family val="2"/>
          </rPr>
          <t xml:space="preserve"> </t>
        </r>
        <r>
          <rPr>
            <b/>
            <sz val="9"/>
            <color indexed="81"/>
            <rFont val="돋움"/>
            <family val="3"/>
            <charset val="129"/>
          </rPr>
          <t>해당하지</t>
        </r>
        <r>
          <rPr>
            <b/>
            <sz val="9"/>
            <color indexed="81"/>
            <rFont val="Tahoma"/>
            <family val="2"/>
          </rPr>
          <t xml:space="preserve"> </t>
        </r>
        <r>
          <rPr>
            <b/>
            <sz val="9"/>
            <color indexed="81"/>
            <rFont val="돋움"/>
            <family val="3"/>
            <charset val="129"/>
          </rPr>
          <t>아니하는</t>
        </r>
        <r>
          <rPr>
            <b/>
            <sz val="9"/>
            <color indexed="81"/>
            <rFont val="Tahoma"/>
            <family val="2"/>
          </rPr>
          <t xml:space="preserve"> </t>
        </r>
        <r>
          <rPr>
            <b/>
            <sz val="9"/>
            <color indexed="81"/>
            <rFont val="돋움"/>
            <family val="3"/>
            <charset val="129"/>
          </rPr>
          <t xml:space="preserve">금액
</t>
        </r>
        <r>
          <rPr>
            <b/>
            <sz val="9"/>
            <color indexed="81"/>
            <rFont val="Tahoma"/>
            <family val="2"/>
          </rPr>
          <t xml:space="preserve">  </t>
        </r>
        <r>
          <rPr>
            <b/>
            <sz val="9"/>
            <color indexed="81"/>
            <rFont val="돋움"/>
            <family val="3"/>
            <charset val="129"/>
          </rPr>
          <t>가</t>
        </r>
        <r>
          <rPr>
            <b/>
            <sz val="9"/>
            <color indexed="81"/>
            <rFont val="Tahoma"/>
            <family val="2"/>
          </rPr>
          <t xml:space="preserve">. </t>
        </r>
        <r>
          <rPr>
            <b/>
            <sz val="9"/>
            <color indexed="81"/>
            <rFont val="돋움"/>
            <family val="3"/>
            <charset val="129"/>
          </rPr>
          <t>제</t>
        </r>
        <r>
          <rPr>
            <b/>
            <sz val="9"/>
            <color indexed="81"/>
            <rFont val="Tahoma"/>
            <family val="2"/>
          </rPr>
          <t>146</t>
        </r>
        <r>
          <rPr>
            <b/>
            <sz val="9"/>
            <color indexed="81"/>
            <rFont val="돋움"/>
            <family val="3"/>
            <charset val="129"/>
          </rPr>
          <t>조제</t>
        </r>
        <r>
          <rPr>
            <b/>
            <sz val="9"/>
            <color indexed="81"/>
            <rFont val="Tahoma"/>
            <family val="2"/>
          </rPr>
          <t>2</t>
        </r>
        <r>
          <rPr>
            <b/>
            <sz val="9"/>
            <color indexed="81"/>
            <rFont val="돋움"/>
            <family val="3"/>
            <charset val="129"/>
          </rPr>
          <t>항에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소득세가</t>
        </r>
        <r>
          <rPr>
            <b/>
            <sz val="9"/>
            <color indexed="81"/>
            <rFont val="Tahoma"/>
            <family val="2"/>
          </rPr>
          <t xml:space="preserve"> </t>
        </r>
        <r>
          <rPr>
            <b/>
            <sz val="9"/>
            <color indexed="81"/>
            <rFont val="돋움"/>
            <family val="3"/>
            <charset val="129"/>
          </rPr>
          <t>원천징수되지</t>
        </r>
        <r>
          <rPr>
            <b/>
            <sz val="9"/>
            <color indexed="81"/>
            <rFont val="Tahoma"/>
            <family val="2"/>
          </rPr>
          <t xml:space="preserve"> </t>
        </r>
        <r>
          <rPr>
            <b/>
            <sz val="9"/>
            <color indexed="81"/>
            <rFont val="돋움"/>
            <family val="3"/>
            <charset val="129"/>
          </rPr>
          <t>아니한</t>
        </r>
        <r>
          <rPr>
            <b/>
            <sz val="9"/>
            <color indexed="81"/>
            <rFont val="Tahoma"/>
            <family val="2"/>
          </rPr>
          <t xml:space="preserve"> </t>
        </r>
        <r>
          <rPr>
            <b/>
            <sz val="9"/>
            <color indexed="81"/>
            <rFont val="돋움"/>
            <family val="3"/>
            <charset val="129"/>
          </rPr>
          <t>퇴직소득</t>
        </r>
        <r>
          <rPr>
            <b/>
            <sz val="9"/>
            <color indexed="81"/>
            <rFont val="Tahoma"/>
            <family val="2"/>
          </rPr>
          <t xml:space="preserve"> </t>
        </r>
        <r>
          <rPr>
            <b/>
            <sz val="9"/>
            <color indexed="81"/>
            <rFont val="돋움"/>
            <family val="3"/>
            <charset val="129"/>
          </rPr>
          <t>등</t>
        </r>
        <r>
          <rPr>
            <b/>
            <sz val="9"/>
            <color indexed="81"/>
            <rFont val="Tahoma"/>
            <family val="2"/>
          </rPr>
          <t xml:space="preserve"> </t>
        </r>
        <r>
          <rPr>
            <b/>
            <sz val="9"/>
            <color indexed="81"/>
            <rFont val="돋움"/>
            <family val="3"/>
            <charset val="129"/>
          </rPr>
          <t>과세가</t>
        </r>
        <r>
          <rPr>
            <b/>
            <sz val="9"/>
            <color indexed="81"/>
            <rFont val="Tahoma"/>
            <family val="2"/>
          </rPr>
          <t xml:space="preserve"> </t>
        </r>
        <r>
          <rPr>
            <b/>
            <sz val="9"/>
            <color indexed="81"/>
            <rFont val="돋움"/>
            <family val="3"/>
            <charset val="129"/>
          </rPr>
          <t>이연된</t>
        </r>
        <r>
          <rPr>
            <b/>
            <sz val="9"/>
            <color indexed="81"/>
            <rFont val="Tahoma"/>
            <family val="2"/>
          </rPr>
          <t xml:space="preserve"> </t>
        </r>
        <r>
          <rPr>
            <b/>
            <sz val="9"/>
            <color indexed="81"/>
            <rFont val="돋움"/>
            <family val="3"/>
            <charset val="129"/>
          </rPr>
          <t xml:space="preserve">소득
</t>
        </r>
        <r>
          <rPr>
            <b/>
            <sz val="9"/>
            <color indexed="81"/>
            <rFont val="Tahoma"/>
            <family val="2"/>
          </rPr>
          <t xml:space="preserve">  </t>
        </r>
        <r>
          <rPr>
            <b/>
            <sz val="9"/>
            <color indexed="81"/>
            <rFont val="돋움"/>
            <family val="3"/>
            <charset val="129"/>
          </rPr>
          <t>나</t>
        </r>
        <r>
          <rPr>
            <b/>
            <sz val="9"/>
            <color indexed="81"/>
            <rFont val="Tahoma"/>
            <family val="2"/>
          </rPr>
          <t xml:space="preserve">. </t>
        </r>
        <r>
          <rPr>
            <b/>
            <sz val="9"/>
            <color indexed="81"/>
            <rFont val="돋움"/>
            <family val="3"/>
            <charset val="129"/>
          </rPr>
          <t>연금계좌에서</t>
        </r>
        <r>
          <rPr>
            <b/>
            <sz val="9"/>
            <color indexed="81"/>
            <rFont val="Tahoma"/>
            <family val="2"/>
          </rPr>
          <t xml:space="preserve"> </t>
        </r>
        <r>
          <rPr>
            <b/>
            <sz val="9"/>
            <color indexed="81"/>
            <rFont val="돋움"/>
            <family val="3"/>
            <charset val="129"/>
          </rPr>
          <t>다른</t>
        </r>
        <r>
          <rPr>
            <b/>
            <sz val="9"/>
            <color indexed="81"/>
            <rFont val="Tahoma"/>
            <family val="2"/>
          </rPr>
          <t xml:space="preserve"> </t>
        </r>
        <r>
          <rPr>
            <b/>
            <sz val="9"/>
            <color indexed="81"/>
            <rFont val="돋움"/>
            <family val="3"/>
            <charset val="129"/>
          </rPr>
          <t>연금계좌로</t>
        </r>
        <r>
          <rPr>
            <b/>
            <sz val="9"/>
            <color indexed="81"/>
            <rFont val="Tahoma"/>
            <family val="2"/>
          </rPr>
          <t xml:space="preserve"> </t>
        </r>
        <r>
          <rPr>
            <b/>
            <sz val="9"/>
            <color indexed="81"/>
            <rFont val="돋움"/>
            <family val="3"/>
            <charset val="129"/>
          </rPr>
          <t>계약을</t>
        </r>
        <r>
          <rPr>
            <b/>
            <sz val="9"/>
            <color indexed="81"/>
            <rFont val="Tahoma"/>
            <family val="2"/>
          </rPr>
          <t xml:space="preserve"> </t>
        </r>
        <r>
          <rPr>
            <b/>
            <sz val="9"/>
            <color indexed="81"/>
            <rFont val="돋움"/>
            <family val="3"/>
            <charset val="129"/>
          </rPr>
          <t>이전함으로써</t>
        </r>
        <r>
          <rPr>
            <b/>
            <sz val="9"/>
            <color indexed="81"/>
            <rFont val="Tahoma"/>
            <family val="2"/>
          </rPr>
          <t xml:space="preserve"> </t>
        </r>
        <r>
          <rPr>
            <b/>
            <sz val="9"/>
            <color indexed="81"/>
            <rFont val="돋움"/>
            <family val="3"/>
            <charset val="129"/>
          </rPr>
          <t>납입되는</t>
        </r>
        <r>
          <rPr>
            <b/>
            <sz val="9"/>
            <color indexed="81"/>
            <rFont val="Tahoma"/>
            <family val="2"/>
          </rPr>
          <t xml:space="preserve"> </t>
        </r>
        <r>
          <rPr>
            <b/>
            <sz val="9"/>
            <color indexed="81"/>
            <rFont val="돋움"/>
            <family val="3"/>
            <charset val="129"/>
          </rPr>
          <t xml:space="preserve">금액
</t>
        </r>
        <r>
          <rPr>
            <b/>
            <sz val="9"/>
            <color indexed="81"/>
            <rFont val="Tahoma"/>
            <family val="2"/>
          </rPr>
          <t xml:space="preserve">
</t>
        </r>
        <r>
          <rPr>
            <b/>
            <sz val="9"/>
            <color indexed="81"/>
            <rFont val="돋움"/>
            <family val="3"/>
            <charset val="129"/>
          </rPr>
          <t>②</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공제를</t>
        </r>
        <r>
          <rPr>
            <b/>
            <sz val="9"/>
            <color indexed="81"/>
            <rFont val="Tahoma"/>
            <family val="2"/>
          </rPr>
          <t xml:space="preserve"> "</t>
        </r>
        <r>
          <rPr>
            <b/>
            <sz val="9"/>
            <color indexed="81"/>
            <rFont val="돋움"/>
            <family val="3"/>
            <charset val="129"/>
          </rPr>
          <t>연금보험료공제</t>
        </r>
        <r>
          <rPr>
            <b/>
            <sz val="9"/>
            <color indexed="81"/>
            <rFont val="Tahoma"/>
            <family val="2"/>
          </rPr>
          <t>"</t>
        </r>
        <r>
          <rPr>
            <b/>
            <sz val="9"/>
            <color indexed="81"/>
            <rFont val="돋움"/>
            <family val="3"/>
            <charset val="129"/>
          </rPr>
          <t>라</t>
        </r>
        <r>
          <rPr>
            <b/>
            <sz val="9"/>
            <color indexed="81"/>
            <rFont val="Tahoma"/>
            <family val="2"/>
          </rPr>
          <t xml:space="preserve"> </t>
        </r>
        <r>
          <rPr>
            <b/>
            <sz val="9"/>
            <color indexed="81"/>
            <rFont val="돋움"/>
            <family val="3"/>
            <charset val="129"/>
          </rPr>
          <t>한다</t>
        </r>
        <r>
          <rPr>
            <b/>
            <sz val="9"/>
            <color indexed="81"/>
            <rFont val="Tahoma"/>
            <family val="2"/>
          </rPr>
          <t xml:space="preserve">.
</t>
        </r>
        <r>
          <rPr>
            <b/>
            <sz val="9"/>
            <color indexed="81"/>
            <rFont val="돋움"/>
            <family val="3"/>
            <charset val="129"/>
          </rPr>
          <t>③</t>
        </r>
        <r>
          <rPr>
            <b/>
            <sz val="9"/>
            <color indexed="81"/>
            <rFont val="Tahoma"/>
            <family val="2"/>
          </rPr>
          <t xml:space="preserve"> </t>
        </r>
        <r>
          <rPr>
            <b/>
            <sz val="9"/>
            <color indexed="81"/>
            <rFont val="돋움"/>
            <family val="3"/>
            <charset val="129"/>
          </rPr>
          <t>연금보험료공제의</t>
        </r>
        <r>
          <rPr>
            <b/>
            <sz val="9"/>
            <color indexed="81"/>
            <rFont val="Tahoma"/>
            <family val="2"/>
          </rPr>
          <t xml:space="preserve"> </t>
        </r>
        <r>
          <rPr>
            <b/>
            <sz val="9"/>
            <color indexed="81"/>
            <rFont val="돋움"/>
            <family val="3"/>
            <charset val="129"/>
          </rPr>
          <t>합계액이</t>
        </r>
        <r>
          <rPr>
            <b/>
            <sz val="9"/>
            <color indexed="81"/>
            <rFont val="Tahoma"/>
            <family val="2"/>
          </rPr>
          <t xml:space="preserve"> </t>
        </r>
        <r>
          <rPr>
            <b/>
            <sz val="9"/>
            <color indexed="81"/>
            <rFont val="돋움"/>
            <family val="3"/>
            <charset val="129"/>
          </rPr>
          <t>종합소득금액을</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공제액은</t>
        </r>
        <r>
          <rPr>
            <b/>
            <sz val="9"/>
            <color indexed="81"/>
            <rFont val="Tahoma"/>
            <family val="2"/>
          </rPr>
          <t xml:space="preserve"> </t>
        </r>
        <r>
          <rPr>
            <b/>
            <sz val="9"/>
            <color indexed="81"/>
            <rFont val="돋움"/>
            <family val="3"/>
            <charset val="129"/>
          </rPr>
          <t>없는</t>
        </r>
        <r>
          <rPr>
            <b/>
            <sz val="9"/>
            <color indexed="81"/>
            <rFont val="Tahoma"/>
            <family val="2"/>
          </rPr>
          <t xml:space="preserve"> </t>
        </r>
        <r>
          <rPr>
            <b/>
            <sz val="9"/>
            <color indexed="81"/>
            <rFont val="돋움"/>
            <family val="3"/>
            <charset val="129"/>
          </rPr>
          <t>것으로</t>
        </r>
        <r>
          <rPr>
            <b/>
            <sz val="9"/>
            <color indexed="81"/>
            <rFont val="Tahoma"/>
            <family val="2"/>
          </rPr>
          <t xml:space="preserve"> </t>
        </r>
        <r>
          <rPr>
            <b/>
            <sz val="9"/>
            <color indexed="81"/>
            <rFont val="돋움"/>
            <family val="3"/>
            <charset val="129"/>
          </rPr>
          <t>한다</t>
        </r>
        <r>
          <rPr>
            <b/>
            <sz val="9"/>
            <color indexed="81"/>
            <rFont val="Tahoma"/>
            <family val="2"/>
          </rPr>
          <t>.</t>
        </r>
      </text>
    </comment>
    <comment ref="C111" authorId="1" shapeId="0" xr:uid="{8BC5559B-55BB-41D1-B75A-C6927B61778B}">
      <text>
        <r>
          <rPr>
            <b/>
            <sz val="9"/>
            <color indexed="81"/>
            <rFont val="돋움"/>
            <family val="3"/>
            <charset val="129"/>
          </rPr>
          <t>67. 표준세액공제 (공제한도 연12만원) 금액이 0보다 크면 공제액에 0을 강제 입력
소득세법 제52조 [ 특별소득공제(2014.01.01 제목개정) ]
① 근로소득이 있는 거주자(일용근로자는 제외한다. 이하 이 조에서 같다)가 해당 과세기간에 「국민건강보험법」, 「고용보험법」 또는 「노인장기요양보험법」에 따라 근로자가 부담하는 보험료를 지급한 경우 그 금액을 해당 과세기간의 근로소득금액에서 공제한다.(2014.01.01 개정)
1. 삭제(2014.01.01)
2. 삭제(2014.01.01)
② 삭제(2014.01.01)
③ 삭제(2014.01.01)
④ 과세기간 종료일 현재 주택을 소유하지 아니한 대통령령으로 정하는 세대(이하 제5항에서 "세대"라 한다)의 세대주(세대주가 이 항, 제5항 및 「조세특례제한법」 제87조 제2항에 따른 공제를 받지 아니하는 경우에는 세대의 구성원을 말한다)로서 근로소득이 있는 거주자가 대통령령으로 정하는 일정 규모 이하의 주택(주거에 사용하는 오피스텔과 주택 및 오피스텔에 딸린 토지를 포함하며, 그 딸린 토지가 건물이 정착된 면적에 지역별로 대통령령으로 정하는 배율을 곱하여 산정한 면적을 초과하는 경우 해당 주택 및 오피스텔은 제외한다)을 임차하기 위하여 대통령령으로 정하는 주택임차자금 차입금의 원리금 상환액을 지급하는 경우에는 그 금액의 100분의 40에 해당하는 금액을 해당 과세기간의 근로소득금액에서 공제한다. 다만, 그 공제하는 금액과 「조세특례제한법」 제87조 제2항에 따른 금액의 합계액이 연 300만원을 초과하는 경우 그 초과하는 금액(이하 이 항에서 "한도초과금액"이라 한다)은 없는 것으로 한다.(2014.12.23 개정) 
1. 삭제(2014.12.23)
2. 삭제(2014.12.23)
⑤ 근로소득이 있는 거주자로서 주택을 소유하지 아니하거나 1주택을 보유한 세대의 세대주(세대주가 이 항, 제4항 및 「조세특례제한법」 제87조 제2항에 따른 공제를 받지 아니하는 경우에는 세대의 구성원 중 근로소득이 있는 자를 말한다)가 취득 당시 제99조 제1항에 따른 주택의 기준시가가 5억원 이하인 주택을 취득하기 위하여 그 주택에 저당권을 설정하고 금융회사등 또는 「주택도시기금법」에 따른 주택도시기금으로부터 차입한 대통령령으로 정하는 장기주택저당차입금(주택을 취득함으로써 승계받은 장기주택저당차입금을 포함하며, 이하 이 항 및 제6항에서 "장기주택저당차입금"이라 한다)의 이자를 지급하였을 때에는 해당 과세기간에 지급한 이자 상환액을 다음 각 호의 기준에 따라 그 과세기간의 근로소득금액에서 공제한다. 다만, 그 공제하는 금액과 제4항 및 「조세특례제한법」 제87조 제2항에 따른 주택청약종합저축 등에 대한 소득공제 금액의 합계액이 연 500만원(차입금의 상환기간이 15년 이상인 장기주택저당차입금에 대하여 적용하며, 이하 이 항 및 제6항에서 "공제한도"라 한다)을 초과하는 경우 그 초과하는 금액은 없는 것으로 한다.(2018.12.31 개정) 
1. 세대주 여부의 판정은 과세기간 종료일 현재의 상황에 따른다.(2009.12.31 개정)
2. 세대 구성원이 보유한 주택을 포함하여 과세기간 종료일 현재 2주택 이상을 보유한 경우에는 적용하지 아니한다.(2014.01.01 개정) 
3. 세대주에 대해서는 실제 거주 여부와 관계없이 적용하고, 세대주가 아닌 거주자에 대해서는 실제 거주하는 경우만 적용한다.(2009.12.31 개정)
4. 무주택자인 세대주가 「주택법」에 따른 사업계획의 승인을 받아 건설되는 주택(「주택법」에 따른 주택조합 및 「도시 및 주거환경정비법」에 따른 정비사업조합의 조합원이 취득하는 주택 또는 그 조합을 통하여 취득하는 주택을 포함한다. 이하 이 호에서 같다)을 취득할 수 있는 권리(이하 이 호에서 “주택분양권”이라 한다)로서 대통령령으로 정하는 가격이 4억원 이하인 권리를 취득하고 그 주택을 취득하기 위하여 그 주택의 완공 시 장기주택저당차입금으로 전환할 것을 조건으로 금융회사 등 또는 「주택도시기금법」에 따른 주택도시기금으로부터 차입(그 주택의 완공 전에 해당 차입금의 차입조건을 그 주택 완공 시 장기주택저당차입금으로 전환할 것을 조건으로 변경하는 경우를 포함한다)한 경우에는 그 차입일(차입조건을 새로 변경한 경우에는 그 변경일을 말한다)부터 그 주택의 소유권보존등기일까지 그 차입금을 장기주택저당차입금으로 본다. 다만, 거주자가 주택분양권을 둘 이상 보유하게 된 경우에는 그 보유기간이 속하는 과세기간에는 적용하지 아니한다.(2015.01.06 개정)
5. 주택에 대한 「부동산 가격공시에 관한 법률」에 따른 개별주택가격 및 공동주택가격이 공시되기 전에 차입한 경우에는 차입일 이후 같은 법에 따라 최초로 공시된 가격을 해당 주택의 기준시가로 본다.(2016.01.19 개정)
⑥ 제5항 단서에도 불구하고 장기주택저당차입금이 다음 각 호의 어느 하나에 해당하는 경우에는 연 500만원 대신 그 해당 각 호의 금액을 공제한도로 하여 제5항 본문을 적용한다.(2014.12.23 신설)
1. 차입금의 상환기간이 15년 이상인 장기주택저당차입금의 이자를 대통령령으로 정하는 고정금리 방식(이하 이 항에서 "고정금리"라 한다)으로 지급하고, 그 차입금을 대통령령으로 정하는 비거치식 분할상환 방식(이하 이 항에서 "비거치식 분할상환"이라 한다)으로 상환하는 경우: 1천800만원(2014.12.23 신설)
2. 차입금의 상환기간이 15년 이상인 장기주택저당차입금의 이자를 고정금리로 지급하거나 그 차입금을 비거치식 분할상환으로 상환하는 경우: 1천500만원(2014.12.23 신설)
3. 차입금의 상환기간이 10년 이상인 장기주택저당차입금의 이자를 고정금리로 지급하거나 그 차입금을 비거치식 분할상환으로 상환하는 경우: 300만원(2014.12.23 신설)
⑦ 삭제(2014.01.01)
⑧ 제1항ㆍ제4항 및 제5항에 따른 공제는 해당 거주자가 대통령령으로 정하는 바에 따라 신청한 경우에 적용하며, 공제액이 그 거주자의 해당 과세기간의 합산과세되는 종합소득금액을 초과하는 경우 그 초과하는 금액은 없는 것으로 한다.(2014.01.01 개정)
1. 삭제(2014.01.01)
2. 삭제(2014.01.01)
⑨ 삭제(2014.01.01)
⑩ 제1항ㆍ제4항ㆍ제5항 및 제8항에 따른 공제를 "특별소득공제"라 한다.(2014.01.01 개정)
⑪ 특별소득공제에 관하여 그 밖에 필요한 사항은 대통령령으로 정한다.(2014.01.01 개정)</t>
        </r>
      </text>
    </comment>
    <comment ref="G111" authorId="1" shapeId="0" xr:uid="{332679B3-75B6-4FDE-8207-D3879248029C}">
      <text>
        <r>
          <rPr>
            <b/>
            <sz val="9"/>
            <color indexed="81"/>
            <rFont val="돋움"/>
            <family val="3"/>
            <charset val="129"/>
          </rPr>
          <t>근로자</t>
        </r>
        <r>
          <rPr>
            <b/>
            <sz val="9"/>
            <color indexed="81"/>
            <rFont val="Tahoma"/>
            <family val="2"/>
          </rPr>
          <t xml:space="preserve"> </t>
        </r>
        <r>
          <rPr>
            <b/>
            <sz val="9"/>
            <color indexed="81"/>
            <rFont val="돋움"/>
            <family val="3"/>
            <charset val="129"/>
          </rPr>
          <t>본인</t>
        </r>
        <r>
          <rPr>
            <b/>
            <sz val="9"/>
            <color indexed="81"/>
            <rFont val="Tahoma"/>
            <family val="2"/>
          </rPr>
          <t xml:space="preserve"> </t>
        </r>
        <r>
          <rPr>
            <b/>
            <sz val="9"/>
            <color indexed="81"/>
            <rFont val="돋움"/>
            <family val="3"/>
            <charset val="129"/>
          </rPr>
          <t>명의의</t>
        </r>
        <r>
          <rPr>
            <b/>
            <sz val="9"/>
            <color indexed="81"/>
            <rFont val="Tahoma"/>
            <family val="2"/>
          </rPr>
          <t xml:space="preserve"> </t>
        </r>
        <r>
          <rPr>
            <b/>
            <sz val="9"/>
            <color indexed="81"/>
            <rFont val="돋움"/>
            <family val="3"/>
            <charset val="129"/>
          </rPr>
          <t>건강보험료ㆍ장기요양보험료</t>
        </r>
        <r>
          <rPr>
            <b/>
            <sz val="9"/>
            <color indexed="81"/>
            <rFont val="Tahoma"/>
            <family val="2"/>
          </rPr>
          <t>(</t>
        </r>
        <r>
          <rPr>
            <b/>
            <sz val="9"/>
            <color indexed="81"/>
            <rFont val="돋움"/>
            <family val="3"/>
            <charset val="129"/>
          </rPr>
          <t>본인부담분</t>
        </r>
        <r>
          <rPr>
            <b/>
            <sz val="9"/>
            <color indexed="81"/>
            <rFont val="Tahoma"/>
            <family val="2"/>
          </rPr>
          <t>)</t>
        </r>
      </text>
    </comment>
    <comment ref="V111" authorId="2" shapeId="0" xr:uid="{45AA4C1D-63F8-4ADA-AE64-17DF51576DDF}">
      <text>
        <r>
          <rPr>
            <sz val="9"/>
            <color indexed="81"/>
            <rFont val="돋움"/>
            <family val="3"/>
            <charset val="129"/>
          </rPr>
          <t>소득세법</t>
        </r>
        <r>
          <rPr>
            <sz val="9"/>
            <color indexed="81"/>
            <rFont val="Tahoma"/>
            <family val="2"/>
          </rPr>
          <t xml:space="preserve"> </t>
        </r>
        <r>
          <rPr>
            <sz val="9"/>
            <color indexed="81"/>
            <rFont val="돋움"/>
            <family val="3"/>
            <charset val="129"/>
          </rPr>
          <t>제</t>
        </r>
        <r>
          <rPr>
            <sz val="9"/>
            <color indexed="81"/>
            <rFont val="Tahoma"/>
            <family val="2"/>
          </rPr>
          <t>59</t>
        </r>
        <r>
          <rPr>
            <sz val="9"/>
            <color indexed="81"/>
            <rFont val="돋움"/>
            <family val="3"/>
            <charset val="129"/>
          </rPr>
          <t>조의</t>
        </r>
        <r>
          <rPr>
            <sz val="9"/>
            <color indexed="81"/>
            <rFont val="Tahoma"/>
            <family val="2"/>
          </rPr>
          <t xml:space="preserve"> 4 [ </t>
        </r>
        <r>
          <rPr>
            <sz val="9"/>
            <color indexed="81"/>
            <rFont val="돋움"/>
            <family val="3"/>
            <charset val="129"/>
          </rPr>
          <t>특별세액공제</t>
        </r>
        <r>
          <rPr>
            <sz val="9"/>
            <color indexed="81"/>
            <rFont val="Tahoma"/>
            <family val="2"/>
          </rPr>
          <t xml:space="preserve">(2014.01.01 </t>
        </r>
        <r>
          <rPr>
            <sz val="9"/>
            <color indexed="81"/>
            <rFont val="돋움"/>
            <family val="3"/>
            <charset val="129"/>
          </rPr>
          <t>신설</t>
        </r>
        <r>
          <rPr>
            <sz val="9"/>
            <color indexed="81"/>
            <rFont val="Tahoma"/>
            <family val="2"/>
          </rPr>
          <t xml:space="preserve">) ]
</t>
        </r>
        <r>
          <rPr>
            <sz val="9"/>
            <color indexed="81"/>
            <rFont val="돋움"/>
            <family val="3"/>
            <charset val="129"/>
          </rPr>
          <t>①</t>
        </r>
        <r>
          <rPr>
            <sz val="9"/>
            <color indexed="81"/>
            <rFont val="Tahoma"/>
            <family val="2"/>
          </rPr>
          <t xml:space="preserve"> </t>
        </r>
        <r>
          <rPr>
            <sz val="9"/>
            <color indexed="81"/>
            <rFont val="돋움"/>
            <family val="3"/>
            <charset val="129"/>
          </rPr>
          <t>근로소득이</t>
        </r>
        <r>
          <rPr>
            <sz val="9"/>
            <color indexed="81"/>
            <rFont val="Tahoma"/>
            <family val="2"/>
          </rPr>
          <t xml:space="preserve"> </t>
        </r>
        <r>
          <rPr>
            <sz val="9"/>
            <color indexed="81"/>
            <rFont val="돋움"/>
            <family val="3"/>
            <charset val="129"/>
          </rPr>
          <t>있는</t>
        </r>
        <r>
          <rPr>
            <sz val="9"/>
            <color indexed="81"/>
            <rFont val="Tahoma"/>
            <family val="2"/>
          </rPr>
          <t xml:space="preserve"> </t>
        </r>
        <r>
          <rPr>
            <sz val="9"/>
            <color indexed="81"/>
            <rFont val="돋움"/>
            <family val="3"/>
            <charset val="129"/>
          </rPr>
          <t>거주자</t>
        </r>
        <r>
          <rPr>
            <sz val="9"/>
            <color indexed="81"/>
            <rFont val="Tahoma"/>
            <family val="2"/>
          </rPr>
          <t>(</t>
        </r>
        <r>
          <rPr>
            <sz val="9"/>
            <color indexed="81"/>
            <rFont val="돋움"/>
            <family val="3"/>
            <charset val="129"/>
          </rPr>
          <t>일용근로자는</t>
        </r>
        <r>
          <rPr>
            <sz val="9"/>
            <color indexed="81"/>
            <rFont val="Tahoma"/>
            <family val="2"/>
          </rPr>
          <t xml:space="preserve"> </t>
        </r>
        <r>
          <rPr>
            <sz val="9"/>
            <color indexed="81"/>
            <rFont val="돋움"/>
            <family val="3"/>
            <charset val="129"/>
          </rPr>
          <t>제외한다</t>
        </r>
        <r>
          <rPr>
            <sz val="9"/>
            <color indexed="81"/>
            <rFont val="Tahoma"/>
            <family val="2"/>
          </rPr>
          <t xml:space="preserve">. </t>
        </r>
        <r>
          <rPr>
            <sz val="9"/>
            <color indexed="81"/>
            <rFont val="돋움"/>
            <family val="3"/>
            <charset val="129"/>
          </rPr>
          <t>이하</t>
        </r>
        <r>
          <rPr>
            <sz val="9"/>
            <color indexed="81"/>
            <rFont val="Tahoma"/>
            <family val="2"/>
          </rPr>
          <t xml:space="preserve"> </t>
        </r>
        <r>
          <rPr>
            <sz val="9"/>
            <color indexed="81"/>
            <rFont val="돋움"/>
            <family val="3"/>
            <charset val="129"/>
          </rPr>
          <t>이</t>
        </r>
        <r>
          <rPr>
            <sz val="9"/>
            <color indexed="81"/>
            <rFont val="Tahoma"/>
            <family val="2"/>
          </rPr>
          <t xml:space="preserve"> </t>
        </r>
        <r>
          <rPr>
            <sz val="9"/>
            <color indexed="81"/>
            <rFont val="돋움"/>
            <family val="3"/>
            <charset val="129"/>
          </rPr>
          <t>조에서</t>
        </r>
        <r>
          <rPr>
            <sz val="9"/>
            <color indexed="81"/>
            <rFont val="Tahoma"/>
            <family val="2"/>
          </rPr>
          <t xml:space="preserve"> </t>
        </r>
        <r>
          <rPr>
            <sz val="9"/>
            <color indexed="81"/>
            <rFont val="돋움"/>
            <family val="3"/>
            <charset val="129"/>
          </rPr>
          <t>같다</t>
        </r>
        <r>
          <rPr>
            <sz val="9"/>
            <color indexed="81"/>
            <rFont val="Tahoma"/>
            <family val="2"/>
          </rPr>
          <t>)</t>
        </r>
        <r>
          <rPr>
            <sz val="9"/>
            <color indexed="81"/>
            <rFont val="돋움"/>
            <family val="3"/>
            <charset val="129"/>
          </rPr>
          <t>가</t>
        </r>
        <r>
          <rPr>
            <sz val="9"/>
            <color indexed="81"/>
            <rFont val="Tahoma"/>
            <family val="2"/>
          </rPr>
          <t xml:space="preserve"> </t>
        </r>
        <r>
          <rPr>
            <sz val="9"/>
            <color indexed="81"/>
            <rFont val="돋움"/>
            <family val="3"/>
            <charset val="129"/>
          </rPr>
          <t>해당</t>
        </r>
        <r>
          <rPr>
            <sz val="9"/>
            <color indexed="81"/>
            <rFont val="Tahoma"/>
            <family val="2"/>
          </rPr>
          <t xml:space="preserve"> </t>
        </r>
        <r>
          <rPr>
            <sz val="9"/>
            <color indexed="81"/>
            <rFont val="돋움"/>
            <family val="3"/>
            <charset val="129"/>
          </rPr>
          <t>과세기간에</t>
        </r>
        <r>
          <rPr>
            <sz val="9"/>
            <color indexed="81"/>
            <rFont val="Tahoma"/>
            <family val="2"/>
          </rPr>
          <t xml:space="preserve"> </t>
        </r>
        <r>
          <rPr>
            <sz val="9"/>
            <color indexed="81"/>
            <rFont val="돋움"/>
            <family val="3"/>
            <charset val="129"/>
          </rPr>
          <t>만기에</t>
        </r>
        <r>
          <rPr>
            <sz val="9"/>
            <color indexed="81"/>
            <rFont val="Tahoma"/>
            <family val="2"/>
          </rPr>
          <t xml:space="preserve"> </t>
        </r>
        <r>
          <rPr>
            <sz val="9"/>
            <color indexed="81"/>
            <rFont val="돋움"/>
            <family val="3"/>
            <charset val="129"/>
          </rPr>
          <t>환급되는</t>
        </r>
        <r>
          <rPr>
            <sz val="9"/>
            <color indexed="81"/>
            <rFont val="Tahoma"/>
            <family val="2"/>
          </rPr>
          <t xml:space="preserve"> </t>
        </r>
        <r>
          <rPr>
            <sz val="9"/>
            <color indexed="81"/>
            <rFont val="돋움"/>
            <family val="3"/>
            <charset val="129"/>
          </rPr>
          <t>금액이</t>
        </r>
        <r>
          <rPr>
            <sz val="9"/>
            <color indexed="81"/>
            <rFont val="Tahoma"/>
            <family val="2"/>
          </rPr>
          <t xml:space="preserve"> </t>
        </r>
        <r>
          <rPr>
            <sz val="9"/>
            <color indexed="81"/>
            <rFont val="돋움"/>
            <family val="3"/>
            <charset val="129"/>
          </rPr>
          <t>납입보험료를</t>
        </r>
        <r>
          <rPr>
            <sz val="9"/>
            <color indexed="81"/>
            <rFont val="Tahoma"/>
            <family val="2"/>
          </rPr>
          <t xml:space="preserve"> </t>
        </r>
        <r>
          <rPr>
            <sz val="9"/>
            <color indexed="81"/>
            <rFont val="돋움"/>
            <family val="3"/>
            <charset val="129"/>
          </rPr>
          <t>초과하지</t>
        </r>
        <r>
          <rPr>
            <sz val="9"/>
            <color indexed="81"/>
            <rFont val="Tahoma"/>
            <family val="2"/>
          </rPr>
          <t xml:space="preserve"> </t>
        </r>
        <r>
          <rPr>
            <sz val="9"/>
            <color indexed="81"/>
            <rFont val="돋움"/>
            <family val="3"/>
            <charset val="129"/>
          </rPr>
          <t>아니하는</t>
        </r>
        <r>
          <rPr>
            <sz val="9"/>
            <color indexed="81"/>
            <rFont val="Tahoma"/>
            <family val="2"/>
          </rPr>
          <t xml:space="preserve"> </t>
        </r>
        <r>
          <rPr>
            <sz val="9"/>
            <color indexed="81"/>
            <rFont val="돋움"/>
            <family val="3"/>
            <charset val="129"/>
          </rPr>
          <t>보험의</t>
        </r>
        <r>
          <rPr>
            <sz val="9"/>
            <color indexed="81"/>
            <rFont val="Tahoma"/>
            <family val="2"/>
          </rPr>
          <t xml:space="preserve"> </t>
        </r>
        <r>
          <rPr>
            <sz val="9"/>
            <color indexed="81"/>
            <rFont val="돋움"/>
            <family val="3"/>
            <charset val="129"/>
          </rPr>
          <t>보험계약에</t>
        </r>
        <r>
          <rPr>
            <sz val="9"/>
            <color indexed="81"/>
            <rFont val="Tahoma"/>
            <family val="2"/>
          </rPr>
          <t xml:space="preserve"> </t>
        </r>
        <r>
          <rPr>
            <sz val="9"/>
            <color indexed="81"/>
            <rFont val="돋움"/>
            <family val="3"/>
            <charset val="129"/>
          </rPr>
          <t>따라</t>
        </r>
        <r>
          <rPr>
            <sz val="9"/>
            <color indexed="81"/>
            <rFont val="Tahoma"/>
            <family val="2"/>
          </rPr>
          <t xml:space="preserve"> </t>
        </r>
        <r>
          <rPr>
            <sz val="9"/>
            <color indexed="81"/>
            <rFont val="돋움"/>
            <family val="3"/>
            <charset val="129"/>
          </rPr>
          <t>지급하는</t>
        </r>
        <r>
          <rPr>
            <sz val="9"/>
            <color indexed="81"/>
            <rFont val="Tahoma"/>
            <family val="2"/>
          </rPr>
          <t xml:space="preserve"> </t>
        </r>
        <r>
          <rPr>
            <sz val="9"/>
            <color indexed="81"/>
            <rFont val="돋움"/>
            <family val="3"/>
            <charset val="129"/>
          </rPr>
          <t>다음</t>
        </r>
        <r>
          <rPr>
            <sz val="9"/>
            <color indexed="81"/>
            <rFont val="Tahoma"/>
            <family val="2"/>
          </rPr>
          <t xml:space="preserve"> </t>
        </r>
        <r>
          <rPr>
            <sz val="9"/>
            <color indexed="81"/>
            <rFont val="돋움"/>
            <family val="3"/>
            <charset val="129"/>
          </rPr>
          <t>각</t>
        </r>
        <r>
          <rPr>
            <sz val="9"/>
            <color indexed="81"/>
            <rFont val="Tahoma"/>
            <family val="2"/>
          </rPr>
          <t xml:space="preserve"> </t>
        </r>
        <r>
          <rPr>
            <sz val="9"/>
            <color indexed="81"/>
            <rFont val="돋움"/>
            <family val="3"/>
            <charset val="129"/>
          </rPr>
          <t>호의</t>
        </r>
        <r>
          <rPr>
            <sz val="9"/>
            <color indexed="81"/>
            <rFont val="Tahoma"/>
            <family val="2"/>
          </rPr>
          <t xml:space="preserve"> </t>
        </r>
        <r>
          <rPr>
            <sz val="9"/>
            <color indexed="81"/>
            <rFont val="돋움"/>
            <family val="3"/>
            <charset val="129"/>
          </rPr>
          <t>보험료를</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경우</t>
        </r>
        <r>
          <rPr>
            <sz val="9"/>
            <color indexed="81"/>
            <rFont val="Tahoma"/>
            <family val="2"/>
          </rPr>
          <t xml:space="preserve"> </t>
        </r>
        <r>
          <rPr>
            <sz val="9"/>
            <color indexed="81"/>
            <rFont val="돋움"/>
            <family val="3"/>
            <charset val="129"/>
          </rPr>
          <t>그</t>
        </r>
        <r>
          <rPr>
            <sz val="9"/>
            <color indexed="81"/>
            <rFont val="Tahoma"/>
            <family val="2"/>
          </rPr>
          <t xml:space="preserve"> </t>
        </r>
        <r>
          <rPr>
            <sz val="9"/>
            <color indexed="81"/>
            <rFont val="돋움"/>
            <family val="3"/>
            <charset val="129"/>
          </rPr>
          <t>금액의</t>
        </r>
        <r>
          <rPr>
            <sz val="9"/>
            <color indexed="81"/>
            <rFont val="Tahoma"/>
            <family val="2"/>
          </rPr>
          <t xml:space="preserve"> 100</t>
        </r>
        <r>
          <rPr>
            <sz val="9"/>
            <color indexed="81"/>
            <rFont val="돋움"/>
            <family val="3"/>
            <charset val="129"/>
          </rPr>
          <t>분의</t>
        </r>
        <r>
          <rPr>
            <sz val="9"/>
            <color indexed="81"/>
            <rFont val="Tahoma"/>
            <family val="2"/>
          </rPr>
          <t xml:space="preserve"> 12(</t>
        </r>
        <r>
          <rPr>
            <sz val="9"/>
            <color indexed="81"/>
            <rFont val="돋움"/>
            <family val="3"/>
            <charset val="129"/>
          </rPr>
          <t>제</t>
        </r>
        <r>
          <rPr>
            <sz val="9"/>
            <color indexed="81"/>
            <rFont val="Tahoma"/>
            <family val="2"/>
          </rPr>
          <t>1</t>
        </r>
        <r>
          <rPr>
            <sz val="9"/>
            <color indexed="81"/>
            <rFont val="돋움"/>
            <family val="3"/>
            <charset val="129"/>
          </rPr>
          <t>호의</t>
        </r>
        <r>
          <rPr>
            <sz val="9"/>
            <color indexed="81"/>
            <rFont val="Tahoma"/>
            <family val="2"/>
          </rPr>
          <t xml:space="preserve"> </t>
        </r>
        <r>
          <rPr>
            <sz val="9"/>
            <color indexed="81"/>
            <rFont val="돋움"/>
            <family val="3"/>
            <charset val="129"/>
          </rPr>
          <t>경우에는</t>
        </r>
        <r>
          <rPr>
            <sz val="9"/>
            <color indexed="81"/>
            <rFont val="Tahoma"/>
            <family val="2"/>
          </rPr>
          <t xml:space="preserve"> 100</t>
        </r>
        <r>
          <rPr>
            <sz val="9"/>
            <color indexed="81"/>
            <rFont val="돋움"/>
            <family val="3"/>
            <charset val="129"/>
          </rPr>
          <t>분의</t>
        </r>
        <r>
          <rPr>
            <sz val="9"/>
            <color indexed="81"/>
            <rFont val="Tahoma"/>
            <family val="2"/>
          </rPr>
          <t xml:space="preserve"> 15)</t>
        </r>
        <r>
          <rPr>
            <sz val="9"/>
            <color indexed="81"/>
            <rFont val="돋움"/>
            <family val="3"/>
            <charset val="129"/>
          </rPr>
          <t>에</t>
        </r>
        <r>
          <rPr>
            <sz val="9"/>
            <color indexed="81"/>
            <rFont val="Tahoma"/>
            <family val="2"/>
          </rPr>
          <t xml:space="preserve"> </t>
        </r>
        <r>
          <rPr>
            <sz val="9"/>
            <color indexed="81"/>
            <rFont val="돋움"/>
            <family val="3"/>
            <charset val="129"/>
          </rPr>
          <t>해당하는</t>
        </r>
        <r>
          <rPr>
            <sz val="9"/>
            <color indexed="81"/>
            <rFont val="Tahoma"/>
            <family val="2"/>
          </rPr>
          <t xml:space="preserve"> </t>
        </r>
        <r>
          <rPr>
            <sz val="9"/>
            <color indexed="81"/>
            <rFont val="돋움"/>
            <family val="3"/>
            <charset val="129"/>
          </rPr>
          <t>금액을</t>
        </r>
        <r>
          <rPr>
            <sz val="9"/>
            <color indexed="81"/>
            <rFont val="Tahoma"/>
            <family val="2"/>
          </rPr>
          <t xml:space="preserve"> </t>
        </r>
        <r>
          <rPr>
            <sz val="9"/>
            <color indexed="81"/>
            <rFont val="돋움"/>
            <family val="3"/>
            <charset val="129"/>
          </rPr>
          <t>해당</t>
        </r>
        <r>
          <rPr>
            <sz val="9"/>
            <color indexed="81"/>
            <rFont val="Tahoma"/>
            <family val="2"/>
          </rPr>
          <t xml:space="preserve"> </t>
        </r>
        <r>
          <rPr>
            <sz val="9"/>
            <color indexed="81"/>
            <rFont val="돋움"/>
            <family val="3"/>
            <charset val="129"/>
          </rPr>
          <t>과세기간의</t>
        </r>
        <r>
          <rPr>
            <sz val="9"/>
            <color indexed="81"/>
            <rFont val="Tahoma"/>
            <family val="2"/>
          </rPr>
          <t xml:space="preserve"> </t>
        </r>
        <r>
          <rPr>
            <sz val="9"/>
            <color indexed="81"/>
            <rFont val="돋움"/>
            <family val="3"/>
            <charset val="129"/>
          </rPr>
          <t>종합소득산출세액에서</t>
        </r>
        <r>
          <rPr>
            <sz val="9"/>
            <color indexed="81"/>
            <rFont val="Tahoma"/>
            <family val="2"/>
          </rPr>
          <t xml:space="preserve"> </t>
        </r>
        <r>
          <rPr>
            <sz val="9"/>
            <color indexed="81"/>
            <rFont val="돋움"/>
            <family val="3"/>
            <charset val="129"/>
          </rPr>
          <t>공제한다</t>
        </r>
        <r>
          <rPr>
            <sz val="9"/>
            <color indexed="81"/>
            <rFont val="Tahoma"/>
            <family val="2"/>
          </rPr>
          <t xml:space="preserve">. </t>
        </r>
        <r>
          <rPr>
            <sz val="9"/>
            <color indexed="81"/>
            <rFont val="돋움"/>
            <family val="3"/>
            <charset val="129"/>
          </rPr>
          <t>다만</t>
        </r>
        <r>
          <rPr>
            <sz val="9"/>
            <color indexed="81"/>
            <rFont val="Tahoma"/>
            <family val="2"/>
          </rPr>
          <t xml:space="preserve">, </t>
        </r>
        <r>
          <rPr>
            <sz val="9"/>
            <color indexed="81"/>
            <rFont val="돋움"/>
            <family val="3"/>
            <charset val="129"/>
          </rPr>
          <t>다음</t>
        </r>
        <r>
          <rPr>
            <sz val="9"/>
            <color indexed="81"/>
            <rFont val="Tahoma"/>
            <family val="2"/>
          </rPr>
          <t xml:space="preserve"> </t>
        </r>
        <r>
          <rPr>
            <sz val="9"/>
            <color indexed="81"/>
            <rFont val="돋움"/>
            <family val="3"/>
            <charset val="129"/>
          </rPr>
          <t>각</t>
        </r>
        <r>
          <rPr>
            <sz val="9"/>
            <color indexed="81"/>
            <rFont val="Tahoma"/>
            <family val="2"/>
          </rPr>
          <t xml:space="preserve"> </t>
        </r>
        <r>
          <rPr>
            <sz val="9"/>
            <color indexed="81"/>
            <rFont val="돋움"/>
            <family val="3"/>
            <charset val="129"/>
          </rPr>
          <t>호의</t>
        </r>
        <r>
          <rPr>
            <sz val="9"/>
            <color indexed="81"/>
            <rFont val="Tahoma"/>
            <family val="2"/>
          </rPr>
          <t xml:space="preserve"> </t>
        </r>
        <r>
          <rPr>
            <sz val="9"/>
            <color indexed="81"/>
            <rFont val="돋움"/>
            <family val="3"/>
            <charset val="129"/>
          </rPr>
          <t>보험료별로</t>
        </r>
        <r>
          <rPr>
            <sz val="9"/>
            <color indexed="81"/>
            <rFont val="Tahoma"/>
            <family val="2"/>
          </rPr>
          <t xml:space="preserve"> </t>
        </r>
        <r>
          <rPr>
            <sz val="9"/>
            <color indexed="81"/>
            <rFont val="돋움"/>
            <family val="3"/>
            <charset val="129"/>
          </rPr>
          <t>그</t>
        </r>
        <r>
          <rPr>
            <sz val="9"/>
            <color indexed="81"/>
            <rFont val="Tahoma"/>
            <family val="2"/>
          </rPr>
          <t xml:space="preserve"> </t>
        </r>
        <r>
          <rPr>
            <sz val="9"/>
            <color indexed="81"/>
            <rFont val="돋움"/>
            <family val="3"/>
            <charset val="129"/>
          </rPr>
          <t>합계액이</t>
        </r>
        <r>
          <rPr>
            <sz val="9"/>
            <color indexed="81"/>
            <rFont val="Tahoma"/>
            <family val="2"/>
          </rPr>
          <t xml:space="preserve"> </t>
        </r>
        <r>
          <rPr>
            <sz val="9"/>
            <color indexed="81"/>
            <rFont val="돋움"/>
            <family val="3"/>
            <charset val="129"/>
          </rPr>
          <t>각각</t>
        </r>
        <r>
          <rPr>
            <sz val="9"/>
            <color indexed="81"/>
            <rFont val="Tahoma"/>
            <family val="2"/>
          </rPr>
          <t xml:space="preserve"> </t>
        </r>
        <r>
          <rPr>
            <sz val="9"/>
            <color indexed="81"/>
            <rFont val="돋움"/>
            <family val="3"/>
            <charset val="129"/>
          </rPr>
          <t>연</t>
        </r>
        <r>
          <rPr>
            <sz val="9"/>
            <color indexed="81"/>
            <rFont val="Tahoma"/>
            <family val="2"/>
          </rPr>
          <t xml:space="preserve"> 100</t>
        </r>
        <r>
          <rPr>
            <sz val="9"/>
            <color indexed="81"/>
            <rFont val="돋움"/>
            <family val="3"/>
            <charset val="129"/>
          </rPr>
          <t>만원을</t>
        </r>
        <r>
          <rPr>
            <sz val="9"/>
            <color indexed="81"/>
            <rFont val="Tahoma"/>
            <family val="2"/>
          </rPr>
          <t xml:space="preserve"> </t>
        </r>
        <r>
          <rPr>
            <sz val="9"/>
            <color indexed="81"/>
            <rFont val="돋움"/>
            <family val="3"/>
            <charset val="129"/>
          </rPr>
          <t>초과하는</t>
        </r>
        <r>
          <rPr>
            <sz val="9"/>
            <color indexed="81"/>
            <rFont val="Tahoma"/>
            <family val="2"/>
          </rPr>
          <t xml:space="preserve"> </t>
        </r>
        <r>
          <rPr>
            <sz val="9"/>
            <color indexed="81"/>
            <rFont val="돋움"/>
            <family val="3"/>
            <charset val="129"/>
          </rPr>
          <t>경우</t>
        </r>
        <r>
          <rPr>
            <sz val="9"/>
            <color indexed="81"/>
            <rFont val="Tahoma"/>
            <family val="2"/>
          </rPr>
          <t xml:space="preserve"> </t>
        </r>
        <r>
          <rPr>
            <sz val="9"/>
            <color indexed="81"/>
            <rFont val="돋움"/>
            <family val="3"/>
            <charset val="129"/>
          </rPr>
          <t>그</t>
        </r>
        <r>
          <rPr>
            <sz val="9"/>
            <color indexed="81"/>
            <rFont val="Tahoma"/>
            <family val="2"/>
          </rPr>
          <t xml:space="preserve"> </t>
        </r>
        <r>
          <rPr>
            <sz val="9"/>
            <color indexed="81"/>
            <rFont val="돋움"/>
            <family val="3"/>
            <charset val="129"/>
          </rPr>
          <t>초과하는</t>
        </r>
        <r>
          <rPr>
            <sz val="9"/>
            <color indexed="81"/>
            <rFont val="Tahoma"/>
            <family val="2"/>
          </rPr>
          <t xml:space="preserve"> </t>
        </r>
        <r>
          <rPr>
            <sz val="9"/>
            <color indexed="81"/>
            <rFont val="돋움"/>
            <family val="3"/>
            <charset val="129"/>
          </rPr>
          <t>금액은</t>
        </r>
        <r>
          <rPr>
            <sz val="9"/>
            <color indexed="81"/>
            <rFont val="Tahoma"/>
            <family val="2"/>
          </rPr>
          <t xml:space="preserve"> </t>
        </r>
        <r>
          <rPr>
            <sz val="9"/>
            <color indexed="81"/>
            <rFont val="돋움"/>
            <family val="3"/>
            <charset val="129"/>
          </rPr>
          <t>각각</t>
        </r>
        <r>
          <rPr>
            <sz val="9"/>
            <color indexed="81"/>
            <rFont val="Tahoma"/>
            <family val="2"/>
          </rPr>
          <t xml:space="preserve"> </t>
        </r>
        <r>
          <rPr>
            <sz val="9"/>
            <color indexed="81"/>
            <rFont val="돋움"/>
            <family val="3"/>
            <charset val="129"/>
          </rPr>
          <t>없는</t>
        </r>
        <r>
          <rPr>
            <sz val="9"/>
            <color indexed="81"/>
            <rFont val="Tahoma"/>
            <family val="2"/>
          </rPr>
          <t xml:space="preserve"> </t>
        </r>
        <r>
          <rPr>
            <sz val="9"/>
            <color indexed="81"/>
            <rFont val="돋움"/>
            <family val="3"/>
            <charset val="129"/>
          </rPr>
          <t>것으로</t>
        </r>
        <r>
          <rPr>
            <sz val="9"/>
            <color indexed="81"/>
            <rFont val="Tahoma"/>
            <family val="2"/>
          </rPr>
          <t xml:space="preserve"> </t>
        </r>
        <r>
          <rPr>
            <sz val="9"/>
            <color indexed="81"/>
            <rFont val="돋움"/>
            <family val="3"/>
            <charset val="129"/>
          </rPr>
          <t>한다</t>
        </r>
        <r>
          <rPr>
            <sz val="9"/>
            <color indexed="81"/>
            <rFont val="Tahoma"/>
            <family val="2"/>
          </rPr>
          <t xml:space="preserve">.(2015.05.13 </t>
        </r>
        <r>
          <rPr>
            <sz val="9"/>
            <color indexed="81"/>
            <rFont val="돋움"/>
            <family val="3"/>
            <charset val="129"/>
          </rPr>
          <t>개정</t>
        </r>
        <r>
          <rPr>
            <sz val="9"/>
            <color indexed="81"/>
            <rFont val="Tahoma"/>
            <family val="2"/>
          </rPr>
          <t xml:space="preserve">) 
1. </t>
        </r>
        <r>
          <rPr>
            <sz val="9"/>
            <color indexed="81"/>
            <rFont val="돋움"/>
            <family val="3"/>
            <charset val="129"/>
          </rPr>
          <t>기본공제대상자</t>
        </r>
        <r>
          <rPr>
            <sz val="9"/>
            <color indexed="81"/>
            <rFont val="Tahoma"/>
            <family val="2"/>
          </rPr>
          <t xml:space="preserve"> </t>
        </r>
        <r>
          <rPr>
            <sz val="9"/>
            <color indexed="81"/>
            <rFont val="돋움"/>
            <family val="3"/>
            <charset val="129"/>
          </rPr>
          <t>중</t>
        </r>
        <r>
          <rPr>
            <sz val="9"/>
            <color indexed="81"/>
            <rFont val="Tahoma"/>
            <family val="2"/>
          </rPr>
          <t xml:space="preserve"> </t>
        </r>
        <r>
          <rPr>
            <sz val="9"/>
            <color indexed="81"/>
            <rFont val="돋움"/>
            <family val="3"/>
            <charset val="129"/>
          </rPr>
          <t>장애인을</t>
        </r>
        <r>
          <rPr>
            <sz val="9"/>
            <color indexed="81"/>
            <rFont val="Tahoma"/>
            <family val="2"/>
          </rPr>
          <t xml:space="preserve"> </t>
        </r>
        <r>
          <rPr>
            <sz val="9"/>
            <color indexed="81"/>
            <rFont val="돋움"/>
            <family val="3"/>
            <charset val="129"/>
          </rPr>
          <t>피보험자</t>
        </r>
        <r>
          <rPr>
            <sz val="9"/>
            <color indexed="81"/>
            <rFont val="Tahoma"/>
            <family val="2"/>
          </rPr>
          <t xml:space="preserve"> </t>
        </r>
        <r>
          <rPr>
            <sz val="9"/>
            <color indexed="81"/>
            <rFont val="돋움"/>
            <family val="3"/>
            <charset val="129"/>
          </rPr>
          <t>또는</t>
        </r>
        <r>
          <rPr>
            <sz val="9"/>
            <color indexed="81"/>
            <rFont val="Tahoma"/>
            <family val="2"/>
          </rPr>
          <t xml:space="preserve"> </t>
        </r>
        <r>
          <rPr>
            <sz val="9"/>
            <color indexed="81"/>
            <rFont val="돋움"/>
            <family val="3"/>
            <charset val="129"/>
          </rPr>
          <t>수익자로</t>
        </r>
        <r>
          <rPr>
            <sz val="9"/>
            <color indexed="81"/>
            <rFont val="Tahoma"/>
            <family val="2"/>
          </rPr>
          <t xml:space="preserve"> </t>
        </r>
        <r>
          <rPr>
            <sz val="9"/>
            <color indexed="81"/>
            <rFont val="돋움"/>
            <family val="3"/>
            <charset val="129"/>
          </rPr>
          <t>하는</t>
        </r>
        <r>
          <rPr>
            <sz val="9"/>
            <color indexed="81"/>
            <rFont val="Tahoma"/>
            <family val="2"/>
          </rPr>
          <t xml:space="preserve"> </t>
        </r>
        <r>
          <rPr>
            <sz val="9"/>
            <color indexed="81"/>
            <rFont val="돋움"/>
            <family val="3"/>
            <charset val="129"/>
          </rPr>
          <t>장애인전용보험으로서</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장애인전용보장성보험료</t>
        </r>
        <r>
          <rPr>
            <sz val="9"/>
            <color indexed="81"/>
            <rFont val="Tahoma"/>
            <family val="2"/>
          </rPr>
          <t xml:space="preserve">(2014.01.01 </t>
        </r>
        <r>
          <rPr>
            <sz val="9"/>
            <color indexed="81"/>
            <rFont val="돋움"/>
            <family val="3"/>
            <charset val="129"/>
          </rPr>
          <t>신설</t>
        </r>
        <r>
          <rPr>
            <sz val="9"/>
            <color indexed="81"/>
            <rFont val="Tahoma"/>
            <family val="2"/>
          </rPr>
          <t xml:space="preserve">) 
2. </t>
        </r>
        <r>
          <rPr>
            <sz val="9"/>
            <color indexed="81"/>
            <rFont val="돋움"/>
            <family val="3"/>
            <charset val="129"/>
          </rPr>
          <t>기본공제대상자를</t>
        </r>
        <r>
          <rPr>
            <sz val="9"/>
            <color indexed="81"/>
            <rFont val="Tahoma"/>
            <family val="2"/>
          </rPr>
          <t xml:space="preserve"> </t>
        </r>
        <r>
          <rPr>
            <sz val="9"/>
            <color indexed="81"/>
            <rFont val="돋움"/>
            <family val="3"/>
            <charset val="129"/>
          </rPr>
          <t>피보험자로</t>
        </r>
        <r>
          <rPr>
            <sz val="9"/>
            <color indexed="81"/>
            <rFont val="Tahoma"/>
            <family val="2"/>
          </rPr>
          <t xml:space="preserve"> </t>
        </r>
        <r>
          <rPr>
            <sz val="9"/>
            <color indexed="81"/>
            <rFont val="돋움"/>
            <family val="3"/>
            <charset val="129"/>
          </rPr>
          <t>하는</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보험료</t>
        </r>
        <r>
          <rPr>
            <sz val="9"/>
            <color indexed="81"/>
            <rFont val="Tahoma"/>
            <family val="2"/>
          </rPr>
          <t>(</t>
        </r>
        <r>
          <rPr>
            <sz val="9"/>
            <color indexed="81"/>
            <rFont val="돋움"/>
            <family val="3"/>
            <charset val="129"/>
          </rPr>
          <t>제</t>
        </r>
        <r>
          <rPr>
            <sz val="9"/>
            <color indexed="81"/>
            <rFont val="Tahoma"/>
            <family val="2"/>
          </rPr>
          <t>1</t>
        </r>
        <r>
          <rPr>
            <sz val="9"/>
            <color indexed="81"/>
            <rFont val="돋움"/>
            <family val="3"/>
            <charset val="129"/>
          </rPr>
          <t>호에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장애인전용보장성보험료는</t>
        </r>
        <r>
          <rPr>
            <sz val="9"/>
            <color indexed="81"/>
            <rFont val="Tahoma"/>
            <family val="2"/>
          </rPr>
          <t xml:space="preserve"> </t>
        </r>
        <r>
          <rPr>
            <sz val="9"/>
            <color indexed="81"/>
            <rFont val="돋움"/>
            <family val="3"/>
            <charset val="129"/>
          </rPr>
          <t>제외한다</t>
        </r>
        <r>
          <rPr>
            <sz val="9"/>
            <color indexed="81"/>
            <rFont val="Tahoma"/>
            <family val="2"/>
          </rPr>
          <t xml:space="preserve">)(2014.01.01 </t>
        </r>
        <r>
          <rPr>
            <sz val="9"/>
            <color indexed="81"/>
            <rFont val="돋움"/>
            <family val="3"/>
            <charset val="129"/>
          </rPr>
          <t>신설</t>
        </r>
        <r>
          <rPr>
            <sz val="9"/>
            <color indexed="81"/>
            <rFont val="Tahoma"/>
            <family val="2"/>
          </rPr>
          <t xml:space="preserve">) 
</t>
        </r>
        <r>
          <rPr>
            <sz val="9"/>
            <color indexed="81"/>
            <rFont val="돋움"/>
            <family val="3"/>
            <charset val="129"/>
          </rPr>
          <t>②</t>
        </r>
        <r>
          <rPr>
            <sz val="9"/>
            <color indexed="81"/>
            <rFont val="Tahoma"/>
            <family val="2"/>
          </rPr>
          <t xml:space="preserve"> </t>
        </r>
        <r>
          <rPr>
            <sz val="9"/>
            <color indexed="81"/>
            <rFont val="돋움"/>
            <family val="3"/>
            <charset val="129"/>
          </rPr>
          <t>근로소득이</t>
        </r>
        <r>
          <rPr>
            <sz val="9"/>
            <color indexed="81"/>
            <rFont val="Tahoma"/>
            <family val="2"/>
          </rPr>
          <t xml:space="preserve"> </t>
        </r>
        <r>
          <rPr>
            <sz val="9"/>
            <color indexed="81"/>
            <rFont val="돋움"/>
            <family val="3"/>
            <charset val="129"/>
          </rPr>
          <t>있는</t>
        </r>
        <r>
          <rPr>
            <sz val="9"/>
            <color indexed="81"/>
            <rFont val="Tahoma"/>
            <family val="2"/>
          </rPr>
          <t xml:space="preserve"> </t>
        </r>
        <r>
          <rPr>
            <sz val="9"/>
            <color indexed="81"/>
            <rFont val="돋움"/>
            <family val="3"/>
            <charset val="129"/>
          </rPr>
          <t>거주자가</t>
        </r>
        <r>
          <rPr>
            <sz val="9"/>
            <color indexed="81"/>
            <rFont val="Tahoma"/>
            <family val="2"/>
          </rPr>
          <t xml:space="preserve"> </t>
        </r>
        <r>
          <rPr>
            <sz val="9"/>
            <color indexed="81"/>
            <rFont val="돋움"/>
            <family val="3"/>
            <charset val="129"/>
          </rPr>
          <t>기본공제대상자</t>
        </r>
        <r>
          <rPr>
            <sz val="9"/>
            <color indexed="81"/>
            <rFont val="Tahoma"/>
            <family val="2"/>
          </rPr>
          <t>(</t>
        </r>
        <r>
          <rPr>
            <sz val="9"/>
            <color indexed="81"/>
            <rFont val="돋움"/>
            <family val="3"/>
            <charset val="129"/>
          </rPr>
          <t>나이</t>
        </r>
        <r>
          <rPr>
            <sz val="9"/>
            <color indexed="81"/>
            <rFont val="Tahoma"/>
            <family val="2"/>
          </rPr>
          <t xml:space="preserve"> </t>
        </r>
        <r>
          <rPr>
            <sz val="9"/>
            <color indexed="81"/>
            <rFont val="돋움"/>
            <family val="3"/>
            <charset val="129"/>
          </rPr>
          <t>및</t>
        </r>
        <r>
          <rPr>
            <sz val="9"/>
            <color indexed="81"/>
            <rFont val="Tahoma"/>
            <family val="2"/>
          </rPr>
          <t xml:space="preserve"> </t>
        </r>
        <r>
          <rPr>
            <sz val="9"/>
            <color indexed="81"/>
            <rFont val="돋움"/>
            <family val="3"/>
            <charset val="129"/>
          </rPr>
          <t>소득의</t>
        </r>
        <r>
          <rPr>
            <sz val="9"/>
            <color indexed="81"/>
            <rFont val="Tahoma"/>
            <family val="2"/>
          </rPr>
          <t xml:space="preserve"> </t>
        </r>
        <r>
          <rPr>
            <sz val="9"/>
            <color indexed="81"/>
            <rFont val="돋움"/>
            <family val="3"/>
            <charset val="129"/>
          </rPr>
          <t>제한을</t>
        </r>
        <r>
          <rPr>
            <sz val="9"/>
            <color indexed="81"/>
            <rFont val="Tahoma"/>
            <family val="2"/>
          </rPr>
          <t xml:space="preserve"> </t>
        </r>
        <r>
          <rPr>
            <sz val="9"/>
            <color indexed="81"/>
            <rFont val="돋움"/>
            <family val="3"/>
            <charset val="129"/>
          </rPr>
          <t>받지</t>
        </r>
        <r>
          <rPr>
            <sz val="9"/>
            <color indexed="81"/>
            <rFont val="Tahoma"/>
            <family val="2"/>
          </rPr>
          <t xml:space="preserve"> </t>
        </r>
        <r>
          <rPr>
            <sz val="9"/>
            <color indexed="81"/>
            <rFont val="돋움"/>
            <family val="3"/>
            <charset val="129"/>
          </rPr>
          <t>아니한다</t>
        </r>
        <r>
          <rPr>
            <sz val="9"/>
            <color indexed="81"/>
            <rFont val="Tahoma"/>
            <family val="2"/>
          </rPr>
          <t>)</t>
        </r>
        <r>
          <rPr>
            <sz val="9"/>
            <color indexed="81"/>
            <rFont val="돋움"/>
            <family val="3"/>
            <charset val="129"/>
          </rPr>
          <t>를</t>
        </r>
        <r>
          <rPr>
            <sz val="9"/>
            <color indexed="81"/>
            <rFont val="Tahoma"/>
            <family val="2"/>
          </rPr>
          <t xml:space="preserve"> </t>
        </r>
        <r>
          <rPr>
            <sz val="9"/>
            <color indexed="81"/>
            <rFont val="돋움"/>
            <family val="3"/>
            <charset val="129"/>
          </rPr>
          <t>위하여</t>
        </r>
        <r>
          <rPr>
            <sz val="9"/>
            <color indexed="81"/>
            <rFont val="Tahoma"/>
            <family val="2"/>
          </rPr>
          <t xml:space="preserve"> </t>
        </r>
        <r>
          <rPr>
            <sz val="9"/>
            <color indexed="81"/>
            <rFont val="돋움"/>
            <family val="3"/>
            <charset val="129"/>
          </rPr>
          <t>해당</t>
        </r>
        <r>
          <rPr>
            <sz val="9"/>
            <color indexed="81"/>
            <rFont val="Tahoma"/>
            <family val="2"/>
          </rPr>
          <t xml:space="preserve"> </t>
        </r>
        <r>
          <rPr>
            <sz val="9"/>
            <color indexed="81"/>
            <rFont val="돋움"/>
            <family val="3"/>
            <charset val="129"/>
          </rPr>
          <t>과세기간에</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의료비를</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경우</t>
        </r>
        <r>
          <rPr>
            <sz val="9"/>
            <color indexed="81"/>
            <rFont val="Tahoma"/>
            <family val="2"/>
          </rPr>
          <t xml:space="preserve"> </t>
        </r>
        <r>
          <rPr>
            <sz val="9"/>
            <color indexed="81"/>
            <rFont val="돋움"/>
            <family val="3"/>
            <charset val="129"/>
          </rPr>
          <t>다음</t>
        </r>
        <r>
          <rPr>
            <sz val="9"/>
            <color indexed="81"/>
            <rFont val="Tahoma"/>
            <family val="2"/>
          </rPr>
          <t xml:space="preserve"> </t>
        </r>
        <r>
          <rPr>
            <sz val="9"/>
            <color indexed="81"/>
            <rFont val="돋움"/>
            <family val="3"/>
            <charset val="129"/>
          </rPr>
          <t>각</t>
        </r>
        <r>
          <rPr>
            <sz val="9"/>
            <color indexed="81"/>
            <rFont val="Tahoma"/>
            <family val="2"/>
          </rPr>
          <t xml:space="preserve"> </t>
        </r>
        <r>
          <rPr>
            <sz val="9"/>
            <color indexed="81"/>
            <rFont val="돋움"/>
            <family val="3"/>
            <charset val="129"/>
          </rPr>
          <t>호의</t>
        </r>
        <r>
          <rPr>
            <sz val="9"/>
            <color indexed="81"/>
            <rFont val="Tahoma"/>
            <family val="2"/>
          </rPr>
          <t xml:space="preserve"> </t>
        </r>
        <r>
          <rPr>
            <sz val="9"/>
            <color indexed="81"/>
            <rFont val="돋움"/>
            <family val="3"/>
            <charset val="129"/>
          </rPr>
          <t>금액의</t>
        </r>
        <r>
          <rPr>
            <sz val="9"/>
            <color indexed="81"/>
            <rFont val="Tahoma"/>
            <family val="2"/>
          </rPr>
          <t xml:space="preserve"> 100</t>
        </r>
        <r>
          <rPr>
            <sz val="9"/>
            <color indexed="81"/>
            <rFont val="돋움"/>
            <family val="3"/>
            <charset val="129"/>
          </rPr>
          <t>분의</t>
        </r>
        <r>
          <rPr>
            <sz val="9"/>
            <color indexed="81"/>
            <rFont val="Tahoma"/>
            <family val="2"/>
          </rPr>
          <t xml:space="preserve"> 15(</t>
        </r>
        <r>
          <rPr>
            <sz val="9"/>
            <color indexed="81"/>
            <rFont val="돋움"/>
            <family val="3"/>
            <charset val="129"/>
          </rPr>
          <t>제</t>
        </r>
        <r>
          <rPr>
            <sz val="9"/>
            <color indexed="81"/>
            <rFont val="Tahoma"/>
            <family val="2"/>
          </rPr>
          <t>3</t>
        </r>
        <r>
          <rPr>
            <sz val="9"/>
            <color indexed="81"/>
            <rFont val="돋움"/>
            <family val="3"/>
            <charset val="129"/>
          </rPr>
          <t>호의</t>
        </r>
        <r>
          <rPr>
            <sz val="9"/>
            <color indexed="81"/>
            <rFont val="Tahoma"/>
            <family val="2"/>
          </rPr>
          <t xml:space="preserve"> </t>
        </r>
        <r>
          <rPr>
            <sz val="9"/>
            <color indexed="81"/>
            <rFont val="돋움"/>
            <family val="3"/>
            <charset val="129"/>
          </rPr>
          <t>경우에는</t>
        </r>
        <r>
          <rPr>
            <sz val="9"/>
            <color indexed="81"/>
            <rFont val="Tahoma"/>
            <family val="2"/>
          </rPr>
          <t xml:space="preserve"> 100</t>
        </r>
        <r>
          <rPr>
            <sz val="9"/>
            <color indexed="81"/>
            <rFont val="돋움"/>
            <family val="3"/>
            <charset val="129"/>
          </rPr>
          <t>분의</t>
        </r>
        <r>
          <rPr>
            <sz val="9"/>
            <color indexed="81"/>
            <rFont val="Tahoma"/>
            <family val="2"/>
          </rPr>
          <t xml:space="preserve"> 20)</t>
        </r>
        <r>
          <rPr>
            <sz val="9"/>
            <color indexed="81"/>
            <rFont val="돋움"/>
            <family val="3"/>
            <charset val="129"/>
          </rPr>
          <t>에</t>
        </r>
        <r>
          <rPr>
            <sz val="9"/>
            <color indexed="81"/>
            <rFont val="Tahoma"/>
            <family val="2"/>
          </rPr>
          <t xml:space="preserve"> </t>
        </r>
        <r>
          <rPr>
            <sz val="9"/>
            <color indexed="81"/>
            <rFont val="돋움"/>
            <family val="3"/>
            <charset val="129"/>
          </rPr>
          <t>해당하는</t>
        </r>
        <r>
          <rPr>
            <sz val="9"/>
            <color indexed="81"/>
            <rFont val="Tahoma"/>
            <family val="2"/>
          </rPr>
          <t xml:space="preserve"> </t>
        </r>
        <r>
          <rPr>
            <sz val="9"/>
            <color indexed="81"/>
            <rFont val="돋움"/>
            <family val="3"/>
            <charset val="129"/>
          </rPr>
          <t>금액을</t>
        </r>
        <r>
          <rPr>
            <sz val="9"/>
            <color indexed="81"/>
            <rFont val="Tahoma"/>
            <family val="2"/>
          </rPr>
          <t xml:space="preserve"> </t>
        </r>
        <r>
          <rPr>
            <sz val="9"/>
            <color indexed="81"/>
            <rFont val="돋움"/>
            <family val="3"/>
            <charset val="129"/>
          </rPr>
          <t>해당</t>
        </r>
        <r>
          <rPr>
            <sz val="9"/>
            <color indexed="81"/>
            <rFont val="Tahoma"/>
            <family val="2"/>
          </rPr>
          <t xml:space="preserve"> </t>
        </r>
        <r>
          <rPr>
            <sz val="9"/>
            <color indexed="81"/>
            <rFont val="돋움"/>
            <family val="3"/>
            <charset val="129"/>
          </rPr>
          <t>과세기간의</t>
        </r>
        <r>
          <rPr>
            <sz val="9"/>
            <color indexed="81"/>
            <rFont val="Tahoma"/>
            <family val="2"/>
          </rPr>
          <t xml:space="preserve"> </t>
        </r>
        <r>
          <rPr>
            <sz val="9"/>
            <color indexed="81"/>
            <rFont val="돋움"/>
            <family val="3"/>
            <charset val="129"/>
          </rPr>
          <t>종합소득산출세액에서</t>
        </r>
        <r>
          <rPr>
            <sz val="9"/>
            <color indexed="81"/>
            <rFont val="Tahoma"/>
            <family val="2"/>
          </rPr>
          <t xml:space="preserve"> </t>
        </r>
        <r>
          <rPr>
            <sz val="9"/>
            <color indexed="81"/>
            <rFont val="돋움"/>
            <family val="3"/>
            <charset val="129"/>
          </rPr>
          <t>공제한다</t>
        </r>
        <r>
          <rPr>
            <sz val="9"/>
            <color indexed="81"/>
            <rFont val="Tahoma"/>
            <family val="2"/>
          </rPr>
          <t xml:space="preserve">.(2016.12.20 </t>
        </r>
        <r>
          <rPr>
            <sz val="9"/>
            <color indexed="81"/>
            <rFont val="돋움"/>
            <family val="3"/>
            <charset val="129"/>
          </rPr>
          <t>개정</t>
        </r>
        <r>
          <rPr>
            <sz val="9"/>
            <color indexed="81"/>
            <rFont val="Tahoma"/>
            <family val="2"/>
          </rPr>
          <t xml:space="preserve">)
1. </t>
        </r>
        <r>
          <rPr>
            <sz val="9"/>
            <color indexed="81"/>
            <rFont val="돋움"/>
            <family val="3"/>
            <charset val="129"/>
          </rPr>
          <t>기본공제대상자를</t>
        </r>
        <r>
          <rPr>
            <sz val="9"/>
            <color indexed="81"/>
            <rFont val="Tahoma"/>
            <family val="2"/>
          </rPr>
          <t xml:space="preserve"> </t>
        </r>
        <r>
          <rPr>
            <sz val="9"/>
            <color indexed="81"/>
            <rFont val="돋움"/>
            <family val="3"/>
            <charset val="129"/>
          </rPr>
          <t>위하여</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의료비</t>
        </r>
        <r>
          <rPr>
            <sz val="9"/>
            <color indexed="81"/>
            <rFont val="Tahoma"/>
            <family val="2"/>
          </rPr>
          <t>(</t>
        </r>
        <r>
          <rPr>
            <sz val="9"/>
            <color indexed="81"/>
            <rFont val="돋움"/>
            <family val="3"/>
            <charset val="129"/>
          </rPr>
          <t>제</t>
        </r>
        <r>
          <rPr>
            <sz val="9"/>
            <color indexed="81"/>
            <rFont val="Tahoma"/>
            <family val="2"/>
          </rPr>
          <t>2</t>
        </r>
        <r>
          <rPr>
            <sz val="9"/>
            <color indexed="81"/>
            <rFont val="돋움"/>
            <family val="3"/>
            <charset val="129"/>
          </rPr>
          <t>호</t>
        </r>
        <r>
          <rPr>
            <sz val="9"/>
            <color indexed="81"/>
            <rFont val="Tahoma"/>
            <family val="2"/>
          </rPr>
          <t xml:space="preserve"> </t>
        </r>
        <r>
          <rPr>
            <sz val="9"/>
            <color indexed="81"/>
            <rFont val="돋움"/>
            <family val="3"/>
            <charset val="129"/>
          </rPr>
          <t>및</t>
        </r>
        <r>
          <rPr>
            <sz val="9"/>
            <color indexed="81"/>
            <rFont val="Tahoma"/>
            <family val="2"/>
          </rPr>
          <t xml:space="preserve"> </t>
        </r>
        <r>
          <rPr>
            <sz val="9"/>
            <color indexed="81"/>
            <rFont val="돋움"/>
            <family val="3"/>
            <charset val="129"/>
          </rPr>
          <t>제</t>
        </r>
        <r>
          <rPr>
            <sz val="9"/>
            <color indexed="81"/>
            <rFont val="Tahoma"/>
            <family val="2"/>
          </rPr>
          <t>3</t>
        </r>
        <r>
          <rPr>
            <sz val="9"/>
            <color indexed="81"/>
            <rFont val="돋움"/>
            <family val="3"/>
            <charset val="129"/>
          </rPr>
          <t>호의</t>
        </r>
        <r>
          <rPr>
            <sz val="9"/>
            <color indexed="81"/>
            <rFont val="Tahoma"/>
            <family val="2"/>
          </rPr>
          <t xml:space="preserve"> </t>
        </r>
        <r>
          <rPr>
            <sz val="9"/>
            <color indexed="81"/>
            <rFont val="돋움"/>
            <family val="3"/>
            <charset val="129"/>
          </rPr>
          <t>의료비는</t>
        </r>
        <r>
          <rPr>
            <sz val="9"/>
            <color indexed="81"/>
            <rFont val="Tahoma"/>
            <family val="2"/>
          </rPr>
          <t xml:space="preserve"> </t>
        </r>
        <r>
          <rPr>
            <sz val="9"/>
            <color indexed="81"/>
            <rFont val="돋움"/>
            <family val="3"/>
            <charset val="129"/>
          </rPr>
          <t>제외한다</t>
        </r>
        <r>
          <rPr>
            <sz val="9"/>
            <color indexed="81"/>
            <rFont val="Tahoma"/>
            <family val="2"/>
          </rPr>
          <t>)</t>
        </r>
        <r>
          <rPr>
            <sz val="9"/>
            <color indexed="81"/>
            <rFont val="돋움"/>
            <family val="3"/>
            <charset val="129"/>
          </rPr>
          <t>로서</t>
        </r>
        <r>
          <rPr>
            <sz val="9"/>
            <color indexed="81"/>
            <rFont val="Tahoma"/>
            <family val="2"/>
          </rPr>
          <t xml:space="preserve"> </t>
        </r>
        <r>
          <rPr>
            <sz val="9"/>
            <color indexed="81"/>
            <rFont val="돋움"/>
            <family val="3"/>
            <charset val="129"/>
          </rPr>
          <t>총급여액에</t>
        </r>
        <r>
          <rPr>
            <sz val="9"/>
            <color indexed="81"/>
            <rFont val="Tahoma"/>
            <family val="2"/>
          </rPr>
          <t xml:space="preserve"> 100</t>
        </r>
        <r>
          <rPr>
            <sz val="9"/>
            <color indexed="81"/>
            <rFont val="돋움"/>
            <family val="3"/>
            <charset val="129"/>
          </rPr>
          <t>분의</t>
        </r>
        <r>
          <rPr>
            <sz val="9"/>
            <color indexed="81"/>
            <rFont val="Tahoma"/>
            <family val="2"/>
          </rPr>
          <t xml:space="preserve"> 3</t>
        </r>
        <r>
          <rPr>
            <sz val="9"/>
            <color indexed="81"/>
            <rFont val="돋움"/>
            <family val="3"/>
            <charset val="129"/>
          </rPr>
          <t>을</t>
        </r>
        <r>
          <rPr>
            <sz val="9"/>
            <color indexed="81"/>
            <rFont val="Tahoma"/>
            <family val="2"/>
          </rPr>
          <t xml:space="preserve"> </t>
        </r>
        <r>
          <rPr>
            <sz val="9"/>
            <color indexed="81"/>
            <rFont val="돋움"/>
            <family val="3"/>
            <charset val="129"/>
          </rPr>
          <t>곱하여</t>
        </r>
        <r>
          <rPr>
            <sz val="9"/>
            <color indexed="81"/>
            <rFont val="Tahoma"/>
            <family val="2"/>
          </rPr>
          <t xml:space="preserve"> </t>
        </r>
        <r>
          <rPr>
            <sz val="9"/>
            <color indexed="81"/>
            <rFont val="돋움"/>
            <family val="3"/>
            <charset val="129"/>
          </rPr>
          <t>계산한</t>
        </r>
        <r>
          <rPr>
            <sz val="9"/>
            <color indexed="81"/>
            <rFont val="Tahoma"/>
            <family val="2"/>
          </rPr>
          <t xml:space="preserve"> </t>
        </r>
        <r>
          <rPr>
            <sz val="9"/>
            <color indexed="81"/>
            <rFont val="돋움"/>
            <family val="3"/>
            <charset val="129"/>
          </rPr>
          <t>금액을</t>
        </r>
        <r>
          <rPr>
            <sz val="9"/>
            <color indexed="81"/>
            <rFont val="Tahoma"/>
            <family val="2"/>
          </rPr>
          <t xml:space="preserve"> </t>
        </r>
        <r>
          <rPr>
            <sz val="9"/>
            <color indexed="81"/>
            <rFont val="돋움"/>
            <family val="3"/>
            <charset val="129"/>
          </rPr>
          <t>초과하는</t>
        </r>
        <r>
          <rPr>
            <sz val="9"/>
            <color indexed="81"/>
            <rFont val="Tahoma"/>
            <family val="2"/>
          </rPr>
          <t xml:space="preserve"> </t>
        </r>
        <r>
          <rPr>
            <sz val="9"/>
            <color indexed="81"/>
            <rFont val="돋움"/>
            <family val="3"/>
            <charset val="129"/>
          </rPr>
          <t>금액</t>
        </r>
        <r>
          <rPr>
            <sz val="9"/>
            <color indexed="81"/>
            <rFont val="Tahoma"/>
            <family val="2"/>
          </rPr>
          <t xml:space="preserve">. </t>
        </r>
        <r>
          <rPr>
            <sz val="9"/>
            <color indexed="81"/>
            <rFont val="돋움"/>
            <family val="3"/>
            <charset val="129"/>
          </rPr>
          <t>다만</t>
        </r>
        <r>
          <rPr>
            <sz val="9"/>
            <color indexed="81"/>
            <rFont val="Tahoma"/>
            <family val="2"/>
          </rPr>
          <t xml:space="preserve">, </t>
        </r>
        <r>
          <rPr>
            <sz val="9"/>
            <color indexed="81"/>
            <rFont val="돋움"/>
            <family val="3"/>
            <charset val="129"/>
          </rPr>
          <t>그</t>
        </r>
        <r>
          <rPr>
            <sz val="9"/>
            <color indexed="81"/>
            <rFont val="Tahoma"/>
            <family val="2"/>
          </rPr>
          <t xml:space="preserve"> </t>
        </r>
        <r>
          <rPr>
            <sz val="9"/>
            <color indexed="81"/>
            <rFont val="돋움"/>
            <family val="3"/>
            <charset val="129"/>
          </rPr>
          <t>금액이</t>
        </r>
        <r>
          <rPr>
            <sz val="9"/>
            <color indexed="81"/>
            <rFont val="Tahoma"/>
            <family val="2"/>
          </rPr>
          <t xml:space="preserve"> </t>
        </r>
        <r>
          <rPr>
            <sz val="9"/>
            <color indexed="81"/>
            <rFont val="돋움"/>
            <family val="3"/>
            <charset val="129"/>
          </rPr>
          <t>연</t>
        </r>
        <r>
          <rPr>
            <sz val="9"/>
            <color indexed="81"/>
            <rFont val="Tahoma"/>
            <family val="2"/>
          </rPr>
          <t xml:space="preserve"> 700</t>
        </r>
        <r>
          <rPr>
            <sz val="9"/>
            <color indexed="81"/>
            <rFont val="돋움"/>
            <family val="3"/>
            <charset val="129"/>
          </rPr>
          <t>만원을</t>
        </r>
        <r>
          <rPr>
            <sz val="9"/>
            <color indexed="81"/>
            <rFont val="Tahoma"/>
            <family val="2"/>
          </rPr>
          <t xml:space="preserve"> </t>
        </r>
        <r>
          <rPr>
            <sz val="9"/>
            <color indexed="81"/>
            <rFont val="돋움"/>
            <family val="3"/>
            <charset val="129"/>
          </rPr>
          <t>초과하는</t>
        </r>
        <r>
          <rPr>
            <sz val="9"/>
            <color indexed="81"/>
            <rFont val="Tahoma"/>
            <family val="2"/>
          </rPr>
          <t xml:space="preserve"> </t>
        </r>
        <r>
          <rPr>
            <sz val="9"/>
            <color indexed="81"/>
            <rFont val="돋움"/>
            <family val="3"/>
            <charset val="129"/>
          </rPr>
          <t>경우에는</t>
        </r>
        <r>
          <rPr>
            <sz val="9"/>
            <color indexed="81"/>
            <rFont val="Tahoma"/>
            <family val="2"/>
          </rPr>
          <t xml:space="preserve"> </t>
        </r>
        <r>
          <rPr>
            <sz val="9"/>
            <color indexed="81"/>
            <rFont val="돋움"/>
            <family val="3"/>
            <charset val="129"/>
          </rPr>
          <t>연</t>
        </r>
        <r>
          <rPr>
            <sz val="9"/>
            <color indexed="81"/>
            <rFont val="Tahoma"/>
            <family val="2"/>
          </rPr>
          <t xml:space="preserve"> 700</t>
        </r>
        <r>
          <rPr>
            <sz val="9"/>
            <color indexed="81"/>
            <rFont val="돋움"/>
            <family val="3"/>
            <charset val="129"/>
          </rPr>
          <t>만원으로</t>
        </r>
        <r>
          <rPr>
            <sz val="9"/>
            <color indexed="81"/>
            <rFont val="Tahoma"/>
            <family val="2"/>
          </rPr>
          <t xml:space="preserve"> </t>
        </r>
        <r>
          <rPr>
            <sz val="9"/>
            <color indexed="81"/>
            <rFont val="돋움"/>
            <family val="3"/>
            <charset val="129"/>
          </rPr>
          <t>한다</t>
        </r>
        <r>
          <rPr>
            <sz val="9"/>
            <color indexed="81"/>
            <rFont val="Tahoma"/>
            <family val="2"/>
          </rPr>
          <t xml:space="preserve">.(2016.12.20 </t>
        </r>
        <r>
          <rPr>
            <sz val="9"/>
            <color indexed="81"/>
            <rFont val="돋움"/>
            <family val="3"/>
            <charset val="129"/>
          </rPr>
          <t>개정</t>
        </r>
        <r>
          <rPr>
            <sz val="9"/>
            <color indexed="81"/>
            <rFont val="Tahoma"/>
            <family val="2"/>
          </rPr>
          <t xml:space="preserve">)
2. </t>
        </r>
        <r>
          <rPr>
            <sz val="9"/>
            <color indexed="81"/>
            <rFont val="돋움"/>
            <family val="3"/>
            <charset val="129"/>
          </rPr>
          <t>다음</t>
        </r>
        <r>
          <rPr>
            <sz val="9"/>
            <color indexed="81"/>
            <rFont val="Tahoma"/>
            <family val="2"/>
          </rPr>
          <t xml:space="preserve"> </t>
        </r>
        <r>
          <rPr>
            <sz val="9"/>
            <color indexed="81"/>
            <rFont val="돋움"/>
            <family val="3"/>
            <charset val="129"/>
          </rPr>
          <t>각</t>
        </r>
        <r>
          <rPr>
            <sz val="9"/>
            <color indexed="81"/>
            <rFont val="Tahoma"/>
            <family val="2"/>
          </rPr>
          <t xml:space="preserve"> </t>
        </r>
        <r>
          <rPr>
            <sz val="9"/>
            <color indexed="81"/>
            <rFont val="돋움"/>
            <family val="3"/>
            <charset val="129"/>
          </rPr>
          <t>목의</t>
        </r>
        <r>
          <rPr>
            <sz val="9"/>
            <color indexed="81"/>
            <rFont val="Tahoma"/>
            <family val="2"/>
          </rPr>
          <t xml:space="preserve"> </t>
        </r>
        <r>
          <rPr>
            <sz val="9"/>
            <color indexed="81"/>
            <rFont val="돋움"/>
            <family val="3"/>
            <charset val="129"/>
          </rPr>
          <t>어느</t>
        </r>
        <r>
          <rPr>
            <sz val="9"/>
            <color indexed="81"/>
            <rFont val="Tahoma"/>
            <family val="2"/>
          </rPr>
          <t xml:space="preserve"> </t>
        </r>
        <r>
          <rPr>
            <sz val="9"/>
            <color indexed="81"/>
            <rFont val="돋움"/>
            <family val="3"/>
            <charset val="129"/>
          </rPr>
          <t>하나에</t>
        </r>
        <r>
          <rPr>
            <sz val="9"/>
            <color indexed="81"/>
            <rFont val="Tahoma"/>
            <family val="2"/>
          </rPr>
          <t xml:space="preserve"> </t>
        </r>
        <r>
          <rPr>
            <sz val="9"/>
            <color indexed="81"/>
            <rFont val="돋움"/>
            <family val="3"/>
            <charset val="129"/>
          </rPr>
          <t>해당하는</t>
        </r>
        <r>
          <rPr>
            <sz val="9"/>
            <color indexed="81"/>
            <rFont val="Tahoma"/>
            <family val="2"/>
          </rPr>
          <t xml:space="preserve"> </t>
        </r>
        <r>
          <rPr>
            <sz val="9"/>
            <color indexed="81"/>
            <rFont val="돋움"/>
            <family val="3"/>
            <charset val="129"/>
          </rPr>
          <t>사람을</t>
        </r>
        <r>
          <rPr>
            <sz val="9"/>
            <color indexed="81"/>
            <rFont val="Tahoma"/>
            <family val="2"/>
          </rPr>
          <t xml:space="preserve"> </t>
        </r>
        <r>
          <rPr>
            <sz val="9"/>
            <color indexed="81"/>
            <rFont val="돋움"/>
            <family val="3"/>
            <charset val="129"/>
          </rPr>
          <t>위하여</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의료비</t>
        </r>
        <r>
          <rPr>
            <sz val="9"/>
            <color indexed="81"/>
            <rFont val="Tahoma"/>
            <family val="2"/>
          </rPr>
          <t xml:space="preserve">. </t>
        </r>
        <r>
          <rPr>
            <sz val="9"/>
            <color indexed="81"/>
            <rFont val="돋움"/>
            <family val="3"/>
            <charset val="129"/>
          </rPr>
          <t>다만</t>
        </r>
        <r>
          <rPr>
            <sz val="9"/>
            <color indexed="81"/>
            <rFont val="Tahoma"/>
            <family val="2"/>
          </rPr>
          <t xml:space="preserve">, </t>
        </r>
        <r>
          <rPr>
            <sz val="9"/>
            <color indexed="81"/>
            <rFont val="돋움"/>
            <family val="3"/>
            <charset val="129"/>
          </rPr>
          <t>제</t>
        </r>
        <r>
          <rPr>
            <sz val="9"/>
            <color indexed="81"/>
            <rFont val="Tahoma"/>
            <family val="2"/>
          </rPr>
          <t>1</t>
        </r>
        <r>
          <rPr>
            <sz val="9"/>
            <color indexed="81"/>
            <rFont val="돋움"/>
            <family val="3"/>
            <charset val="129"/>
          </rPr>
          <t>호의</t>
        </r>
        <r>
          <rPr>
            <sz val="9"/>
            <color indexed="81"/>
            <rFont val="Tahoma"/>
            <family val="2"/>
          </rPr>
          <t xml:space="preserve"> </t>
        </r>
        <r>
          <rPr>
            <sz val="9"/>
            <color indexed="81"/>
            <rFont val="돋움"/>
            <family val="3"/>
            <charset val="129"/>
          </rPr>
          <t>의료비가</t>
        </r>
        <r>
          <rPr>
            <sz val="9"/>
            <color indexed="81"/>
            <rFont val="Tahoma"/>
            <family val="2"/>
          </rPr>
          <t xml:space="preserve"> </t>
        </r>
        <r>
          <rPr>
            <sz val="9"/>
            <color indexed="81"/>
            <rFont val="돋움"/>
            <family val="3"/>
            <charset val="129"/>
          </rPr>
          <t>총급여액에</t>
        </r>
        <r>
          <rPr>
            <sz val="9"/>
            <color indexed="81"/>
            <rFont val="Tahoma"/>
            <family val="2"/>
          </rPr>
          <t xml:space="preserve"> 100</t>
        </r>
        <r>
          <rPr>
            <sz val="9"/>
            <color indexed="81"/>
            <rFont val="돋움"/>
            <family val="3"/>
            <charset val="129"/>
          </rPr>
          <t>분의</t>
        </r>
        <r>
          <rPr>
            <sz val="9"/>
            <color indexed="81"/>
            <rFont val="Tahoma"/>
            <family val="2"/>
          </rPr>
          <t xml:space="preserve"> 3</t>
        </r>
        <r>
          <rPr>
            <sz val="9"/>
            <color indexed="81"/>
            <rFont val="돋움"/>
            <family val="3"/>
            <charset val="129"/>
          </rPr>
          <t>을</t>
        </r>
        <r>
          <rPr>
            <sz val="9"/>
            <color indexed="81"/>
            <rFont val="Tahoma"/>
            <family val="2"/>
          </rPr>
          <t xml:space="preserve"> </t>
        </r>
        <r>
          <rPr>
            <sz val="9"/>
            <color indexed="81"/>
            <rFont val="돋움"/>
            <family val="3"/>
            <charset val="129"/>
          </rPr>
          <t>곱하여</t>
        </r>
        <r>
          <rPr>
            <sz val="9"/>
            <color indexed="81"/>
            <rFont val="Tahoma"/>
            <family val="2"/>
          </rPr>
          <t xml:space="preserve"> </t>
        </r>
        <r>
          <rPr>
            <sz val="9"/>
            <color indexed="81"/>
            <rFont val="돋움"/>
            <family val="3"/>
            <charset val="129"/>
          </rPr>
          <t>계산한</t>
        </r>
        <r>
          <rPr>
            <sz val="9"/>
            <color indexed="81"/>
            <rFont val="Tahoma"/>
            <family val="2"/>
          </rPr>
          <t xml:space="preserve"> </t>
        </r>
        <r>
          <rPr>
            <sz val="9"/>
            <color indexed="81"/>
            <rFont val="돋움"/>
            <family val="3"/>
            <charset val="129"/>
          </rPr>
          <t>금액에</t>
        </r>
        <r>
          <rPr>
            <sz val="9"/>
            <color indexed="81"/>
            <rFont val="Tahoma"/>
            <family val="2"/>
          </rPr>
          <t xml:space="preserve"> </t>
        </r>
        <r>
          <rPr>
            <sz val="9"/>
            <color indexed="81"/>
            <rFont val="돋움"/>
            <family val="3"/>
            <charset val="129"/>
          </rPr>
          <t>미달하는</t>
        </r>
        <r>
          <rPr>
            <sz val="9"/>
            <color indexed="81"/>
            <rFont val="Tahoma"/>
            <family val="2"/>
          </rPr>
          <t xml:space="preserve"> </t>
        </r>
        <r>
          <rPr>
            <sz val="9"/>
            <color indexed="81"/>
            <rFont val="돋움"/>
            <family val="3"/>
            <charset val="129"/>
          </rPr>
          <t>경우에는</t>
        </r>
        <r>
          <rPr>
            <sz val="9"/>
            <color indexed="81"/>
            <rFont val="Tahoma"/>
            <family val="2"/>
          </rPr>
          <t xml:space="preserve"> </t>
        </r>
        <r>
          <rPr>
            <sz val="9"/>
            <color indexed="81"/>
            <rFont val="돋움"/>
            <family val="3"/>
            <charset val="129"/>
          </rPr>
          <t>그</t>
        </r>
        <r>
          <rPr>
            <sz val="9"/>
            <color indexed="81"/>
            <rFont val="Tahoma"/>
            <family val="2"/>
          </rPr>
          <t xml:space="preserve"> </t>
        </r>
        <r>
          <rPr>
            <sz val="9"/>
            <color indexed="81"/>
            <rFont val="돋움"/>
            <family val="3"/>
            <charset val="129"/>
          </rPr>
          <t>미달하는</t>
        </r>
        <r>
          <rPr>
            <sz val="9"/>
            <color indexed="81"/>
            <rFont val="Tahoma"/>
            <family val="2"/>
          </rPr>
          <t xml:space="preserve"> </t>
        </r>
        <r>
          <rPr>
            <sz val="9"/>
            <color indexed="81"/>
            <rFont val="돋움"/>
            <family val="3"/>
            <charset val="129"/>
          </rPr>
          <t>금액을</t>
        </r>
        <r>
          <rPr>
            <sz val="9"/>
            <color indexed="81"/>
            <rFont val="Tahoma"/>
            <family val="2"/>
          </rPr>
          <t xml:space="preserve"> </t>
        </r>
        <r>
          <rPr>
            <sz val="9"/>
            <color indexed="81"/>
            <rFont val="돋움"/>
            <family val="3"/>
            <charset val="129"/>
          </rPr>
          <t>뺀다</t>
        </r>
        <r>
          <rPr>
            <sz val="9"/>
            <color indexed="81"/>
            <rFont val="Tahoma"/>
            <family val="2"/>
          </rPr>
          <t xml:space="preserve">.(2017.12.19 </t>
        </r>
        <r>
          <rPr>
            <sz val="9"/>
            <color indexed="81"/>
            <rFont val="돋움"/>
            <family val="3"/>
            <charset val="129"/>
          </rPr>
          <t>개정</t>
        </r>
        <r>
          <rPr>
            <sz val="9"/>
            <color indexed="81"/>
            <rFont val="Tahoma"/>
            <family val="2"/>
          </rPr>
          <t xml:space="preserve">) 
</t>
        </r>
        <r>
          <rPr>
            <sz val="9"/>
            <color indexed="81"/>
            <rFont val="돋움"/>
            <family val="3"/>
            <charset val="129"/>
          </rPr>
          <t>가</t>
        </r>
        <r>
          <rPr>
            <sz val="9"/>
            <color indexed="81"/>
            <rFont val="Tahoma"/>
            <family val="2"/>
          </rPr>
          <t xml:space="preserve">. </t>
        </r>
        <r>
          <rPr>
            <sz val="9"/>
            <color indexed="81"/>
            <rFont val="돋움"/>
            <family val="3"/>
            <charset val="129"/>
          </rPr>
          <t>해당</t>
        </r>
        <r>
          <rPr>
            <sz val="9"/>
            <color indexed="81"/>
            <rFont val="Tahoma"/>
            <family val="2"/>
          </rPr>
          <t xml:space="preserve"> </t>
        </r>
        <r>
          <rPr>
            <sz val="9"/>
            <color indexed="81"/>
            <rFont val="돋움"/>
            <family val="3"/>
            <charset val="129"/>
          </rPr>
          <t>거주자</t>
        </r>
        <r>
          <rPr>
            <sz val="9"/>
            <color indexed="81"/>
            <rFont val="Tahoma"/>
            <family val="2"/>
          </rPr>
          <t xml:space="preserve">(2017.12.19 </t>
        </r>
        <r>
          <rPr>
            <sz val="9"/>
            <color indexed="81"/>
            <rFont val="돋움"/>
            <family val="3"/>
            <charset val="129"/>
          </rPr>
          <t>신설</t>
        </r>
        <r>
          <rPr>
            <sz val="9"/>
            <color indexed="81"/>
            <rFont val="Tahoma"/>
            <family val="2"/>
          </rPr>
          <t xml:space="preserve">)
</t>
        </r>
        <r>
          <rPr>
            <sz val="9"/>
            <color indexed="81"/>
            <rFont val="돋움"/>
            <family val="3"/>
            <charset val="129"/>
          </rPr>
          <t>나</t>
        </r>
        <r>
          <rPr>
            <sz val="9"/>
            <color indexed="81"/>
            <rFont val="Tahoma"/>
            <family val="2"/>
          </rPr>
          <t xml:space="preserve">. </t>
        </r>
        <r>
          <rPr>
            <sz val="9"/>
            <color indexed="81"/>
            <rFont val="돋움"/>
            <family val="3"/>
            <charset val="129"/>
          </rPr>
          <t>과세기간</t>
        </r>
        <r>
          <rPr>
            <sz val="9"/>
            <color indexed="81"/>
            <rFont val="Tahoma"/>
            <family val="2"/>
          </rPr>
          <t xml:space="preserve"> </t>
        </r>
        <r>
          <rPr>
            <sz val="9"/>
            <color indexed="81"/>
            <rFont val="돋움"/>
            <family val="3"/>
            <charset val="129"/>
          </rPr>
          <t>종료일</t>
        </r>
        <r>
          <rPr>
            <sz val="9"/>
            <color indexed="81"/>
            <rFont val="Tahoma"/>
            <family val="2"/>
          </rPr>
          <t xml:space="preserve"> </t>
        </r>
        <r>
          <rPr>
            <sz val="9"/>
            <color indexed="81"/>
            <rFont val="돋움"/>
            <family val="3"/>
            <charset val="129"/>
          </rPr>
          <t>현재</t>
        </r>
        <r>
          <rPr>
            <sz val="9"/>
            <color indexed="81"/>
            <rFont val="Tahoma"/>
            <family val="2"/>
          </rPr>
          <t xml:space="preserve"> 65</t>
        </r>
        <r>
          <rPr>
            <sz val="9"/>
            <color indexed="81"/>
            <rFont val="돋움"/>
            <family val="3"/>
            <charset val="129"/>
          </rPr>
          <t>세</t>
        </r>
        <r>
          <rPr>
            <sz val="9"/>
            <color indexed="81"/>
            <rFont val="Tahoma"/>
            <family val="2"/>
          </rPr>
          <t xml:space="preserve"> </t>
        </r>
        <r>
          <rPr>
            <sz val="9"/>
            <color indexed="81"/>
            <rFont val="돋움"/>
            <family val="3"/>
            <charset val="129"/>
          </rPr>
          <t>이상인</t>
        </r>
        <r>
          <rPr>
            <sz val="9"/>
            <color indexed="81"/>
            <rFont val="Tahoma"/>
            <family val="2"/>
          </rPr>
          <t xml:space="preserve"> </t>
        </r>
        <r>
          <rPr>
            <sz val="9"/>
            <color indexed="81"/>
            <rFont val="돋움"/>
            <family val="3"/>
            <charset val="129"/>
          </rPr>
          <t>사람</t>
        </r>
        <r>
          <rPr>
            <sz val="9"/>
            <color indexed="81"/>
            <rFont val="Tahoma"/>
            <family val="2"/>
          </rPr>
          <t xml:space="preserve">(2017.12.19 </t>
        </r>
        <r>
          <rPr>
            <sz val="9"/>
            <color indexed="81"/>
            <rFont val="돋움"/>
            <family val="3"/>
            <charset val="129"/>
          </rPr>
          <t>신설</t>
        </r>
        <r>
          <rPr>
            <sz val="9"/>
            <color indexed="81"/>
            <rFont val="Tahoma"/>
            <family val="2"/>
          </rPr>
          <t xml:space="preserve">)
</t>
        </r>
        <r>
          <rPr>
            <sz val="9"/>
            <color indexed="81"/>
            <rFont val="돋움"/>
            <family val="3"/>
            <charset val="129"/>
          </rPr>
          <t>다</t>
        </r>
        <r>
          <rPr>
            <sz val="9"/>
            <color indexed="81"/>
            <rFont val="Tahoma"/>
            <family val="2"/>
          </rPr>
          <t xml:space="preserve">. </t>
        </r>
        <r>
          <rPr>
            <sz val="9"/>
            <color indexed="81"/>
            <rFont val="돋움"/>
            <family val="3"/>
            <charset val="129"/>
          </rPr>
          <t>장애인</t>
        </r>
        <r>
          <rPr>
            <sz val="9"/>
            <color indexed="81"/>
            <rFont val="Tahoma"/>
            <family val="2"/>
          </rPr>
          <t xml:space="preserve">(2017.12.19 </t>
        </r>
        <r>
          <rPr>
            <sz val="9"/>
            <color indexed="81"/>
            <rFont val="돋움"/>
            <family val="3"/>
            <charset val="129"/>
          </rPr>
          <t>신설</t>
        </r>
        <r>
          <rPr>
            <sz val="9"/>
            <color indexed="81"/>
            <rFont val="Tahoma"/>
            <family val="2"/>
          </rPr>
          <t xml:space="preserve">)
</t>
        </r>
        <r>
          <rPr>
            <sz val="9"/>
            <color indexed="81"/>
            <rFont val="돋움"/>
            <family val="3"/>
            <charset val="129"/>
          </rPr>
          <t>라</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중증질환자</t>
        </r>
        <r>
          <rPr>
            <sz val="9"/>
            <color indexed="81"/>
            <rFont val="Tahoma"/>
            <family val="2"/>
          </rPr>
          <t xml:space="preserve">, </t>
        </r>
        <r>
          <rPr>
            <sz val="9"/>
            <color indexed="81"/>
            <rFont val="돋움"/>
            <family val="3"/>
            <charset val="129"/>
          </rPr>
          <t>희귀난치성질환자</t>
        </r>
        <r>
          <rPr>
            <sz val="9"/>
            <color indexed="81"/>
            <rFont val="Tahoma"/>
            <family val="2"/>
          </rPr>
          <t xml:space="preserve"> </t>
        </r>
        <r>
          <rPr>
            <sz val="9"/>
            <color indexed="81"/>
            <rFont val="돋움"/>
            <family val="3"/>
            <charset val="129"/>
          </rPr>
          <t>또는</t>
        </r>
        <r>
          <rPr>
            <sz val="9"/>
            <color indexed="81"/>
            <rFont val="Tahoma"/>
            <family val="2"/>
          </rPr>
          <t xml:space="preserve"> </t>
        </r>
        <r>
          <rPr>
            <sz val="9"/>
            <color indexed="81"/>
            <rFont val="돋움"/>
            <family val="3"/>
            <charset val="129"/>
          </rPr>
          <t>결핵환자</t>
        </r>
        <r>
          <rPr>
            <sz val="9"/>
            <color indexed="81"/>
            <rFont val="Tahoma"/>
            <family val="2"/>
          </rPr>
          <t xml:space="preserve">(2017.12.19 </t>
        </r>
        <r>
          <rPr>
            <sz val="9"/>
            <color indexed="81"/>
            <rFont val="돋움"/>
            <family val="3"/>
            <charset val="129"/>
          </rPr>
          <t>신설</t>
        </r>
        <r>
          <rPr>
            <sz val="9"/>
            <color indexed="81"/>
            <rFont val="Tahoma"/>
            <family val="2"/>
          </rPr>
          <t xml:space="preserve">)
3.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난임시술비</t>
        </r>
        <r>
          <rPr>
            <sz val="9"/>
            <color indexed="81"/>
            <rFont val="Tahoma"/>
            <family val="2"/>
          </rPr>
          <t xml:space="preserve">. </t>
        </r>
        <r>
          <rPr>
            <sz val="9"/>
            <color indexed="81"/>
            <rFont val="돋움"/>
            <family val="3"/>
            <charset val="129"/>
          </rPr>
          <t>다만</t>
        </r>
        <r>
          <rPr>
            <sz val="9"/>
            <color indexed="81"/>
            <rFont val="Tahoma"/>
            <family val="2"/>
          </rPr>
          <t xml:space="preserve">, </t>
        </r>
        <r>
          <rPr>
            <sz val="9"/>
            <color indexed="81"/>
            <rFont val="돋움"/>
            <family val="3"/>
            <charset val="129"/>
          </rPr>
          <t>제</t>
        </r>
        <r>
          <rPr>
            <sz val="9"/>
            <color indexed="81"/>
            <rFont val="Tahoma"/>
            <family val="2"/>
          </rPr>
          <t>1</t>
        </r>
        <r>
          <rPr>
            <sz val="9"/>
            <color indexed="81"/>
            <rFont val="돋움"/>
            <family val="3"/>
            <charset val="129"/>
          </rPr>
          <t>호</t>
        </r>
        <r>
          <rPr>
            <sz val="9"/>
            <color indexed="81"/>
            <rFont val="Tahoma"/>
            <family val="2"/>
          </rPr>
          <t xml:space="preserve"> </t>
        </r>
        <r>
          <rPr>
            <sz val="9"/>
            <color indexed="81"/>
            <rFont val="돋움"/>
            <family val="3"/>
            <charset val="129"/>
          </rPr>
          <t>및</t>
        </r>
        <r>
          <rPr>
            <sz val="9"/>
            <color indexed="81"/>
            <rFont val="Tahoma"/>
            <family val="2"/>
          </rPr>
          <t xml:space="preserve"> </t>
        </r>
        <r>
          <rPr>
            <sz val="9"/>
            <color indexed="81"/>
            <rFont val="돋움"/>
            <family val="3"/>
            <charset val="129"/>
          </rPr>
          <t>제</t>
        </r>
        <r>
          <rPr>
            <sz val="9"/>
            <color indexed="81"/>
            <rFont val="Tahoma"/>
            <family val="2"/>
          </rPr>
          <t>2</t>
        </r>
        <r>
          <rPr>
            <sz val="9"/>
            <color indexed="81"/>
            <rFont val="돋움"/>
            <family val="3"/>
            <charset val="129"/>
          </rPr>
          <t>호의</t>
        </r>
        <r>
          <rPr>
            <sz val="9"/>
            <color indexed="81"/>
            <rFont val="Tahoma"/>
            <family val="2"/>
          </rPr>
          <t xml:space="preserve"> </t>
        </r>
        <r>
          <rPr>
            <sz val="9"/>
            <color indexed="81"/>
            <rFont val="돋움"/>
            <family val="3"/>
            <charset val="129"/>
          </rPr>
          <t>의료비</t>
        </r>
        <r>
          <rPr>
            <sz val="9"/>
            <color indexed="81"/>
            <rFont val="Tahoma"/>
            <family val="2"/>
          </rPr>
          <t xml:space="preserve"> </t>
        </r>
        <r>
          <rPr>
            <sz val="9"/>
            <color indexed="81"/>
            <rFont val="돋움"/>
            <family val="3"/>
            <charset val="129"/>
          </rPr>
          <t>합계액이</t>
        </r>
        <r>
          <rPr>
            <sz val="9"/>
            <color indexed="81"/>
            <rFont val="Tahoma"/>
            <family val="2"/>
          </rPr>
          <t xml:space="preserve"> </t>
        </r>
        <r>
          <rPr>
            <sz val="9"/>
            <color indexed="81"/>
            <rFont val="돋움"/>
            <family val="3"/>
            <charset val="129"/>
          </rPr>
          <t>총급여액에</t>
        </r>
        <r>
          <rPr>
            <sz val="9"/>
            <color indexed="81"/>
            <rFont val="Tahoma"/>
            <family val="2"/>
          </rPr>
          <t xml:space="preserve"> 100</t>
        </r>
        <r>
          <rPr>
            <sz val="9"/>
            <color indexed="81"/>
            <rFont val="돋움"/>
            <family val="3"/>
            <charset val="129"/>
          </rPr>
          <t>분의</t>
        </r>
        <r>
          <rPr>
            <sz val="9"/>
            <color indexed="81"/>
            <rFont val="Tahoma"/>
            <family val="2"/>
          </rPr>
          <t xml:space="preserve"> 3</t>
        </r>
        <r>
          <rPr>
            <sz val="9"/>
            <color indexed="81"/>
            <rFont val="돋움"/>
            <family val="3"/>
            <charset val="129"/>
          </rPr>
          <t>을</t>
        </r>
        <r>
          <rPr>
            <sz val="9"/>
            <color indexed="81"/>
            <rFont val="Tahoma"/>
            <family val="2"/>
          </rPr>
          <t xml:space="preserve"> </t>
        </r>
        <r>
          <rPr>
            <sz val="9"/>
            <color indexed="81"/>
            <rFont val="돋움"/>
            <family val="3"/>
            <charset val="129"/>
          </rPr>
          <t>곱하여</t>
        </r>
        <r>
          <rPr>
            <sz val="9"/>
            <color indexed="81"/>
            <rFont val="Tahoma"/>
            <family val="2"/>
          </rPr>
          <t xml:space="preserve"> </t>
        </r>
        <r>
          <rPr>
            <sz val="9"/>
            <color indexed="81"/>
            <rFont val="돋움"/>
            <family val="3"/>
            <charset val="129"/>
          </rPr>
          <t>계산한</t>
        </r>
        <r>
          <rPr>
            <sz val="9"/>
            <color indexed="81"/>
            <rFont val="Tahoma"/>
            <family val="2"/>
          </rPr>
          <t xml:space="preserve"> </t>
        </r>
        <r>
          <rPr>
            <sz val="9"/>
            <color indexed="81"/>
            <rFont val="돋움"/>
            <family val="3"/>
            <charset val="129"/>
          </rPr>
          <t>금액에</t>
        </r>
        <r>
          <rPr>
            <sz val="9"/>
            <color indexed="81"/>
            <rFont val="Tahoma"/>
            <family val="2"/>
          </rPr>
          <t xml:space="preserve"> </t>
        </r>
        <r>
          <rPr>
            <sz val="9"/>
            <color indexed="81"/>
            <rFont val="돋움"/>
            <family val="3"/>
            <charset val="129"/>
          </rPr>
          <t>미달하는</t>
        </r>
        <r>
          <rPr>
            <sz val="9"/>
            <color indexed="81"/>
            <rFont val="Tahoma"/>
            <family val="2"/>
          </rPr>
          <t xml:space="preserve"> </t>
        </r>
        <r>
          <rPr>
            <sz val="9"/>
            <color indexed="81"/>
            <rFont val="돋움"/>
            <family val="3"/>
            <charset val="129"/>
          </rPr>
          <t>경우에는</t>
        </r>
        <r>
          <rPr>
            <sz val="9"/>
            <color indexed="81"/>
            <rFont val="Tahoma"/>
            <family val="2"/>
          </rPr>
          <t xml:space="preserve"> </t>
        </r>
        <r>
          <rPr>
            <sz val="9"/>
            <color indexed="81"/>
            <rFont val="돋움"/>
            <family val="3"/>
            <charset val="129"/>
          </rPr>
          <t>그</t>
        </r>
        <r>
          <rPr>
            <sz val="9"/>
            <color indexed="81"/>
            <rFont val="Tahoma"/>
            <family val="2"/>
          </rPr>
          <t xml:space="preserve"> </t>
        </r>
        <r>
          <rPr>
            <sz val="9"/>
            <color indexed="81"/>
            <rFont val="돋움"/>
            <family val="3"/>
            <charset val="129"/>
          </rPr>
          <t>미달하는</t>
        </r>
        <r>
          <rPr>
            <sz val="9"/>
            <color indexed="81"/>
            <rFont val="Tahoma"/>
            <family val="2"/>
          </rPr>
          <t xml:space="preserve"> </t>
        </r>
        <r>
          <rPr>
            <sz val="9"/>
            <color indexed="81"/>
            <rFont val="돋움"/>
            <family val="3"/>
            <charset val="129"/>
          </rPr>
          <t>금액을</t>
        </r>
        <r>
          <rPr>
            <sz val="9"/>
            <color indexed="81"/>
            <rFont val="Tahoma"/>
            <family val="2"/>
          </rPr>
          <t xml:space="preserve"> </t>
        </r>
        <r>
          <rPr>
            <sz val="9"/>
            <color indexed="81"/>
            <rFont val="돋움"/>
            <family val="3"/>
            <charset val="129"/>
          </rPr>
          <t>뺀다</t>
        </r>
        <r>
          <rPr>
            <sz val="9"/>
            <color indexed="81"/>
            <rFont val="Tahoma"/>
            <family val="2"/>
          </rPr>
          <t xml:space="preserve">.(2016.12.20 </t>
        </r>
        <r>
          <rPr>
            <sz val="9"/>
            <color indexed="81"/>
            <rFont val="돋움"/>
            <family val="3"/>
            <charset val="129"/>
          </rPr>
          <t>신설</t>
        </r>
        <r>
          <rPr>
            <sz val="9"/>
            <color indexed="81"/>
            <rFont val="Tahoma"/>
            <family val="2"/>
          </rPr>
          <t xml:space="preserve">)
</t>
        </r>
        <r>
          <rPr>
            <sz val="9"/>
            <color indexed="81"/>
            <rFont val="돋움"/>
            <family val="3"/>
            <charset val="129"/>
          </rPr>
          <t>③</t>
        </r>
        <r>
          <rPr>
            <sz val="9"/>
            <color indexed="81"/>
            <rFont val="Tahoma"/>
            <family val="2"/>
          </rPr>
          <t xml:space="preserve"> </t>
        </r>
        <r>
          <rPr>
            <sz val="9"/>
            <color indexed="81"/>
            <rFont val="돋움"/>
            <family val="3"/>
            <charset val="129"/>
          </rPr>
          <t>근로소득이</t>
        </r>
        <r>
          <rPr>
            <sz val="9"/>
            <color indexed="81"/>
            <rFont val="Tahoma"/>
            <family val="2"/>
          </rPr>
          <t xml:space="preserve"> </t>
        </r>
        <r>
          <rPr>
            <sz val="9"/>
            <color indexed="81"/>
            <rFont val="돋움"/>
            <family val="3"/>
            <charset val="129"/>
          </rPr>
          <t>있는</t>
        </r>
        <r>
          <rPr>
            <sz val="9"/>
            <color indexed="81"/>
            <rFont val="Tahoma"/>
            <family val="2"/>
          </rPr>
          <t xml:space="preserve"> </t>
        </r>
        <r>
          <rPr>
            <sz val="9"/>
            <color indexed="81"/>
            <rFont val="돋움"/>
            <family val="3"/>
            <charset val="129"/>
          </rPr>
          <t>거주자가</t>
        </r>
        <r>
          <rPr>
            <sz val="9"/>
            <color indexed="81"/>
            <rFont val="Tahoma"/>
            <family val="2"/>
          </rPr>
          <t xml:space="preserve"> </t>
        </r>
        <r>
          <rPr>
            <sz val="9"/>
            <color indexed="81"/>
            <rFont val="돋움"/>
            <family val="3"/>
            <charset val="129"/>
          </rPr>
          <t>그</t>
        </r>
        <r>
          <rPr>
            <sz val="9"/>
            <color indexed="81"/>
            <rFont val="Tahoma"/>
            <family val="2"/>
          </rPr>
          <t xml:space="preserve"> </t>
        </r>
        <r>
          <rPr>
            <sz val="9"/>
            <color indexed="81"/>
            <rFont val="돋움"/>
            <family val="3"/>
            <charset val="129"/>
          </rPr>
          <t>거주자와</t>
        </r>
        <r>
          <rPr>
            <sz val="9"/>
            <color indexed="81"/>
            <rFont val="Tahoma"/>
            <family val="2"/>
          </rPr>
          <t xml:space="preserve"> </t>
        </r>
        <r>
          <rPr>
            <sz val="9"/>
            <color indexed="81"/>
            <rFont val="돋움"/>
            <family val="3"/>
            <charset val="129"/>
          </rPr>
          <t>기본공제대상자</t>
        </r>
        <r>
          <rPr>
            <sz val="9"/>
            <color indexed="81"/>
            <rFont val="Tahoma"/>
            <family val="2"/>
          </rPr>
          <t>(</t>
        </r>
        <r>
          <rPr>
            <sz val="9"/>
            <color indexed="81"/>
            <rFont val="돋움"/>
            <family val="3"/>
            <charset val="129"/>
          </rPr>
          <t>나이의</t>
        </r>
        <r>
          <rPr>
            <sz val="9"/>
            <color indexed="81"/>
            <rFont val="Tahoma"/>
            <family val="2"/>
          </rPr>
          <t xml:space="preserve"> </t>
        </r>
        <r>
          <rPr>
            <sz val="9"/>
            <color indexed="81"/>
            <rFont val="돋움"/>
            <family val="3"/>
            <charset val="129"/>
          </rPr>
          <t>제한을</t>
        </r>
        <r>
          <rPr>
            <sz val="9"/>
            <color indexed="81"/>
            <rFont val="Tahoma"/>
            <family val="2"/>
          </rPr>
          <t xml:space="preserve"> </t>
        </r>
        <r>
          <rPr>
            <sz val="9"/>
            <color indexed="81"/>
            <rFont val="돋움"/>
            <family val="3"/>
            <charset val="129"/>
          </rPr>
          <t>받지</t>
        </r>
        <r>
          <rPr>
            <sz val="9"/>
            <color indexed="81"/>
            <rFont val="Tahoma"/>
            <family val="2"/>
          </rPr>
          <t xml:space="preserve"> </t>
        </r>
        <r>
          <rPr>
            <sz val="9"/>
            <color indexed="81"/>
            <rFont val="돋움"/>
            <family val="3"/>
            <charset val="129"/>
          </rPr>
          <t>아니하되</t>
        </r>
        <r>
          <rPr>
            <sz val="9"/>
            <color indexed="81"/>
            <rFont val="Tahoma"/>
            <family val="2"/>
          </rPr>
          <t xml:space="preserve">, </t>
        </r>
        <r>
          <rPr>
            <sz val="9"/>
            <color indexed="81"/>
            <rFont val="돋움"/>
            <family val="3"/>
            <charset val="129"/>
          </rPr>
          <t>제</t>
        </r>
        <r>
          <rPr>
            <sz val="9"/>
            <color indexed="81"/>
            <rFont val="Tahoma"/>
            <family val="2"/>
          </rPr>
          <t>3</t>
        </r>
        <r>
          <rPr>
            <sz val="9"/>
            <color indexed="81"/>
            <rFont val="돋움"/>
            <family val="3"/>
            <charset val="129"/>
          </rPr>
          <t>호나목의</t>
        </r>
        <r>
          <rPr>
            <sz val="9"/>
            <color indexed="81"/>
            <rFont val="Tahoma"/>
            <family val="2"/>
          </rPr>
          <t xml:space="preserve"> </t>
        </r>
        <r>
          <rPr>
            <sz val="9"/>
            <color indexed="81"/>
            <rFont val="돋움"/>
            <family val="3"/>
            <charset val="129"/>
          </rPr>
          <t>기관에</t>
        </r>
        <r>
          <rPr>
            <sz val="9"/>
            <color indexed="81"/>
            <rFont val="Tahoma"/>
            <family val="2"/>
          </rPr>
          <t xml:space="preserve"> </t>
        </r>
        <r>
          <rPr>
            <sz val="9"/>
            <color indexed="81"/>
            <rFont val="돋움"/>
            <family val="3"/>
            <charset val="129"/>
          </rPr>
          <t>대해서는</t>
        </r>
        <r>
          <rPr>
            <sz val="9"/>
            <color indexed="81"/>
            <rFont val="Tahoma"/>
            <family val="2"/>
          </rPr>
          <t xml:space="preserve"> </t>
        </r>
        <r>
          <rPr>
            <sz val="9"/>
            <color indexed="81"/>
            <rFont val="돋움"/>
            <family val="3"/>
            <charset val="129"/>
          </rPr>
          <t>과세기간</t>
        </r>
        <r>
          <rPr>
            <sz val="9"/>
            <color indexed="81"/>
            <rFont val="Tahoma"/>
            <family val="2"/>
          </rPr>
          <t xml:space="preserve"> </t>
        </r>
        <r>
          <rPr>
            <sz val="9"/>
            <color indexed="81"/>
            <rFont val="돋움"/>
            <family val="3"/>
            <charset val="129"/>
          </rPr>
          <t>종료일</t>
        </r>
        <r>
          <rPr>
            <sz val="9"/>
            <color indexed="81"/>
            <rFont val="Tahoma"/>
            <family val="2"/>
          </rPr>
          <t xml:space="preserve"> </t>
        </r>
        <r>
          <rPr>
            <sz val="9"/>
            <color indexed="81"/>
            <rFont val="돋움"/>
            <family val="3"/>
            <charset val="129"/>
          </rPr>
          <t>현재</t>
        </r>
        <r>
          <rPr>
            <sz val="9"/>
            <color indexed="81"/>
            <rFont val="Tahoma"/>
            <family val="2"/>
          </rPr>
          <t xml:space="preserve"> 18</t>
        </r>
        <r>
          <rPr>
            <sz val="9"/>
            <color indexed="81"/>
            <rFont val="돋움"/>
            <family val="3"/>
            <charset val="129"/>
          </rPr>
          <t>세</t>
        </r>
        <r>
          <rPr>
            <sz val="9"/>
            <color indexed="81"/>
            <rFont val="Tahoma"/>
            <family val="2"/>
          </rPr>
          <t xml:space="preserve"> </t>
        </r>
        <r>
          <rPr>
            <sz val="9"/>
            <color indexed="81"/>
            <rFont val="돋움"/>
            <family val="3"/>
            <charset val="129"/>
          </rPr>
          <t>미만인</t>
        </r>
        <r>
          <rPr>
            <sz val="9"/>
            <color indexed="81"/>
            <rFont val="Tahoma"/>
            <family val="2"/>
          </rPr>
          <t xml:space="preserve"> </t>
        </r>
        <r>
          <rPr>
            <sz val="9"/>
            <color indexed="81"/>
            <rFont val="돋움"/>
            <family val="3"/>
            <charset val="129"/>
          </rPr>
          <t>사람만</t>
        </r>
        <r>
          <rPr>
            <sz val="9"/>
            <color indexed="81"/>
            <rFont val="Tahoma"/>
            <family val="2"/>
          </rPr>
          <t xml:space="preserve"> </t>
        </r>
        <r>
          <rPr>
            <sz val="9"/>
            <color indexed="81"/>
            <rFont val="돋움"/>
            <family val="3"/>
            <charset val="129"/>
          </rPr>
          <t>해당한다</t>
        </r>
        <r>
          <rPr>
            <sz val="9"/>
            <color indexed="81"/>
            <rFont val="Tahoma"/>
            <family val="2"/>
          </rPr>
          <t>)</t>
        </r>
        <r>
          <rPr>
            <sz val="9"/>
            <color indexed="81"/>
            <rFont val="돋움"/>
            <family val="3"/>
            <charset val="129"/>
          </rPr>
          <t>를</t>
        </r>
        <r>
          <rPr>
            <sz val="9"/>
            <color indexed="81"/>
            <rFont val="Tahoma"/>
            <family val="2"/>
          </rPr>
          <t xml:space="preserve"> </t>
        </r>
        <r>
          <rPr>
            <sz val="9"/>
            <color indexed="81"/>
            <rFont val="돋움"/>
            <family val="3"/>
            <charset val="129"/>
          </rPr>
          <t>위하여</t>
        </r>
        <r>
          <rPr>
            <sz val="9"/>
            <color indexed="81"/>
            <rFont val="Tahoma"/>
            <family val="2"/>
          </rPr>
          <t xml:space="preserve"> </t>
        </r>
        <r>
          <rPr>
            <sz val="9"/>
            <color indexed="81"/>
            <rFont val="돋움"/>
            <family val="3"/>
            <charset val="129"/>
          </rPr>
          <t>해당</t>
        </r>
        <r>
          <rPr>
            <sz val="9"/>
            <color indexed="81"/>
            <rFont val="Tahoma"/>
            <family val="2"/>
          </rPr>
          <t xml:space="preserve"> </t>
        </r>
        <r>
          <rPr>
            <sz val="9"/>
            <color indexed="81"/>
            <rFont val="돋움"/>
            <family val="3"/>
            <charset val="129"/>
          </rPr>
          <t>과세기간에</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교육비를</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경우</t>
        </r>
        <r>
          <rPr>
            <sz val="9"/>
            <color indexed="81"/>
            <rFont val="Tahoma"/>
            <family val="2"/>
          </rPr>
          <t xml:space="preserve"> </t>
        </r>
        <r>
          <rPr>
            <sz val="9"/>
            <color indexed="81"/>
            <rFont val="돋움"/>
            <family val="3"/>
            <charset val="129"/>
          </rPr>
          <t>다음</t>
        </r>
        <r>
          <rPr>
            <sz val="9"/>
            <color indexed="81"/>
            <rFont val="Tahoma"/>
            <family val="2"/>
          </rPr>
          <t xml:space="preserve"> </t>
        </r>
        <r>
          <rPr>
            <sz val="9"/>
            <color indexed="81"/>
            <rFont val="돋움"/>
            <family val="3"/>
            <charset val="129"/>
          </rPr>
          <t>각</t>
        </r>
        <r>
          <rPr>
            <sz val="9"/>
            <color indexed="81"/>
            <rFont val="Tahoma"/>
            <family val="2"/>
          </rPr>
          <t xml:space="preserve"> </t>
        </r>
        <r>
          <rPr>
            <sz val="9"/>
            <color indexed="81"/>
            <rFont val="돋움"/>
            <family val="3"/>
            <charset val="129"/>
          </rPr>
          <t>호의</t>
        </r>
        <r>
          <rPr>
            <sz val="9"/>
            <color indexed="81"/>
            <rFont val="Tahoma"/>
            <family val="2"/>
          </rPr>
          <t xml:space="preserve"> </t>
        </r>
        <r>
          <rPr>
            <sz val="9"/>
            <color indexed="81"/>
            <rFont val="돋움"/>
            <family val="3"/>
            <charset val="129"/>
          </rPr>
          <t>금액의</t>
        </r>
        <r>
          <rPr>
            <sz val="9"/>
            <color indexed="81"/>
            <rFont val="Tahoma"/>
            <family val="2"/>
          </rPr>
          <t xml:space="preserve"> 100</t>
        </r>
        <r>
          <rPr>
            <sz val="9"/>
            <color indexed="81"/>
            <rFont val="돋움"/>
            <family val="3"/>
            <charset val="129"/>
          </rPr>
          <t>분의</t>
        </r>
        <r>
          <rPr>
            <sz val="9"/>
            <color indexed="81"/>
            <rFont val="Tahoma"/>
            <family val="2"/>
          </rPr>
          <t xml:space="preserve"> 15</t>
        </r>
        <r>
          <rPr>
            <sz val="9"/>
            <color indexed="81"/>
            <rFont val="돋움"/>
            <family val="3"/>
            <charset val="129"/>
          </rPr>
          <t>에</t>
        </r>
        <r>
          <rPr>
            <sz val="9"/>
            <color indexed="81"/>
            <rFont val="Tahoma"/>
            <family val="2"/>
          </rPr>
          <t xml:space="preserve"> </t>
        </r>
        <r>
          <rPr>
            <sz val="9"/>
            <color indexed="81"/>
            <rFont val="돋움"/>
            <family val="3"/>
            <charset val="129"/>
          </rPr>
          <t>해당하는</t>
        </r>
        <r>
          <rPr>
            <sz val="9"/>
            <color indexed="81"/>
            <rFont val="Tahoma"/>
            <family val="2"/>
          </rPr>
          <t xml:space="preserve"> </t>
        </r>
        <r>
          <rPr>
            <sz val="9"/>
            <color indexed="81"/>
            <rFont val="돋움"/>
            <family val="3"/>
            <charset val="129"/>
          </rPr>
          <t>금액을</t>
        </r>
        <r>
          <rPr>
            <sz val="9"/>
            <color indexed="81"/>
            <rFont val="Tahoma"/>
            <family val="2"/>
          </rPr>
          <t xml:space="preserve"> </t>
        </r>
        <r>
          <rPr>
            <sz val="9"/>
            <color indexed="81"/>
            <rFont val="돋움"/>
            <family val="3"/>
            <charset val="129"/>
          </rPr>
          <t>해당</t>
        </r>
        <r>
          <rPr>
            <sz val="9"/>
            <color indexed="81"/>
            <rFont val="Tahoma"/>
            <family val="2"/>
          </rPr>
          <t xml:space="preserve"> </t>
        </r>
        <r>
          <rPr>
            <sz val="9"/>
            <color indexed="81"/>
            <rFont val="돋움"/>
            <family val="3"/>
            <charset val="129"/>
          </rPr>
          <t>과세기간의</t>
        </r>
        <r>
          <rPr>
            <sz val="9"/>
            <color indexed="81"/>
            <rFont val="Tahoma"/>
            <family val="2"/>
          </rPr>
          <t xml:space="preserve"> </t>
        </r>
        <r>
          <rPr>
            <sz val="9"/>
            <color indexed="81"/>
            <rFont val="돋움"/>
            <family val="3"/>
            <charset val="129"/>
          </rPr>
          <t>종합소득</t>
        </r>
        <r>
          <rPr>
            <sz val="9"/>
            <color indexed="81"/>
            <rFont val="Tahoma"/>
            <family val="2"/>
          </rPr>
          <t xml:space="preserve"> </t>
        </r>
        <r>
          <rPr>
            <sz val="9"/>
            <color indexed="81"/>
            <rFont val="돋움"/>
            <family val="3"/>
            <charset val="129"/>
          </rPr>
          <t>산출세액에서</t>
        </r>
        <r>
          <rPr>
            <sz val="9"/>
            <color indexed="81"/>
            <rFont val="Tahoma"/>
            <family val="2"/>
          </rPr>
          <t xml:space="preserve"> </t>
        </r>
        <r>
          <rPr>
            <sz val="9"/>
            <color indexed="81"/>
            <rFont val="돋움"/>
            <family val="3"/>
            <charset val="129"/>
          </rPr>
          <t>공제한다</t>
        </r>
        <r>
          <rPr>
            <sz val="9"/>
            <color indexed="81"/>
            <rFont val="Tahoma"/>
            <family val="2"/>
          </rPr>
          <t xml:space="preserve">. </t>
        </r>
        <r>
          <rPr>
            <sz val="9"/>
            <color indexed="81"/>
            <rFont val="돋움"/>
            <family val="3"/>
            <charset val="129"/>
          </rPr>
          <t>다만</t>
        </r>
        <r>
          <rPr>
            <sz val="9"/>
            <color indexed="81"/>
            <rFont val="Tahoma"/>
            <family val="2"/>
          </rPr>
          <t xml:space="preserve">, </t>
        </r>
        <r>
          <rPr>
            <sz val="9"/>
            <color indexed="81"/>
            <rFont val="돋움"/>
            <family val="3"/>
            <charset val="129"/>
          </rPr>
          <t>소득세</t>
        </r>
        <r>
          <rPr>
            <sz val="9"/>
            <color indexed="81"/>
            <rFont val="Tahoma"/>
            <family val="2"/>
          </rPr>
          <t xml:space="preserve"> </t>
        </r>
        <r>
          <rPr>
            <sz val="9"/>
            <color indexed="81"/>
            <rFont val="돋움"/>
            <family val="3"/>
            <charset val="129"/>
          </rPr>
          <t>또는</t>
        </r>
        <r>
          <rPr>
            <sz val="9"/>
            <color indexed="81"/>
            <rFont val="Tahoma"/>
            <family val="2"/>
          </rPr>
          <t xml:space="preserve"> </t>
        </r>
        <r>
          <rPr>
            <sz val="9"/>
            <color indexed="81"/>
            <rFont val="돋움"/>
            <family val="3"/>
            <charset val="129"/>
          </rPr>
          <t>증여세가</t>
        </r>
        <r>
          <rPr>
            <sz val="9"/>
            <color indexed="81"/>
            <rFont val="Tahoma"/>
            <family val="2"/>
          </rPr>
          <t xml:space="preserve"> </t>
        </r>
        <r>
          <rPr>
            <sz val="9"/>
            <color indexed="81"/>
            <rFont val="돋움"/>
            <family val="3"/>
            <charset val="129"/>
          </rPr>
          <t>비과세되는</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교육비는</t>
        </r>
        <r>
          <rPr>
            <sz val="9"/>
            <color indexed="81"/>
            <rFont val="Tahoma"/>
            <family val="2"/>
          </rPr>
          <t xml:space="preserve"> </t>
        </r>
        <r>
          <rPr>
            <sz val="9"/>
            <color indexed="81"/>
            <rFont val="돋움"/>
            <family val="3"/>
            <charset val="129"/>
          </rPr>
          <t>공제하지</t>
        </r>
        <r>
          <rPr>
            <sz val="9"/>
            <color indexed="81"/>
            <rFont val="Tahoma"/>
            <family val="2"/>
          </rPr>
          <t xml:space="preserve"> </t>
        </r>
        <r>
          <rPr>
            <sz val="9"/>
            <color indexed="81"/>
            <rFont val="돋움"/>
            <family val="3"/>
            <charset val="129"/>
          </rPr>
          <t>아니한다</t>
        </r>
        <r>
          <rPr>
            <sz val="9"/>
            <color indexed="81"/>
            <rFont val="Tahoma"/>
            <family val="2"/>
          </rPr>
          <t xml:space="preserve">.(2014.01.01 </t>
        </r>
        <r>
          <rPr>
            <sz val="9"/>
            <color indexed="81"/>
            <rFont val="돋움"/>
            <family val="3"/>
            <charset val="129"/>
          </rPr>
          <t>신설</t>
        </r>
        <r>
          <rPr>
            <sz val="9"/>
            <color indexed="81"/>
            <rFont val="Tahoma"/>
            <family val="2"/>
          </rPr>
          <t xml:space="preserve">) 
1. </t>
        </r>
        <r>
          <rPr>
            <sz val="9"/>
            <color indexed="81"/>
            <rFont val="돋움"/>
            <family val="3"/>
            <charset val="129"/>
          </rPr>
          <t>기본공제대상자인</t>
        </r>
        <r>
          <rPr>
            <sz val="9"/>
            <color indexed="81"/>
            <rFont val="Tahoma"/>
            <family val="2"/>
          </rPr>
          <t xml:space="preserve"> </t>
        </r>
        <r>
          <rPr>
            <sz val="9"/>
            <color indexed="81"/>
            <rFont val="돋움"/>
            <family val="3"/>
            <charset val="129"/>
          </rPr>
          <t>배우자ㆍ직계비속ㆍ형제자매ㆍ입양자</t>
        </r>
        <r>
          <rPr>
            <sz val="9"/>
            <color indexed="81"/>
            <rFont val="Tahoma"/>
            <family val="2"/>
          </rPr>
          <t xml:space="preserve"> </t>
        </r>
        <r>
          <rPr>
            <sz val="9"/>
            <color indexed="81"/>
            <rFont val="돋움"/>
            <family val="3"/>
            <charset val="129"/>
          </rPr>
          <t>및</t>
        </r>
        <r>
          <rPr>
            <sz val="9"/>
            <color indexed="81"/>
            <rFont val="Tahoma"/>
            <family val="2"/>
          </rPr>
          <t xml:space="preserve"> </t>
        </r>
        <r>
          <rPr>
            <sz val="9"/>
            <color indexed="81"/>
            <rFont val="돋움"/>
            <family val="3"/>
            <charset val="129"/>
          </rPr>
          <t>위탁아동</t>
        </r>
        <r>
          <rPr>
            <sz val="9"/>
            <color indexed="81"/>
            <rFont val="Tahoma"/>
            <family val="2"/>
          </rPr>
          <t>(</t>
        </r>
        <r>
          <rPr>
            <sz val="9"/>
            <color indexed="81"/>
            <rFont val="돋움"/>
            <family val="3"/>
            <charset val="129"/>
          </rPr>
          <t>이하</t>
        </r>
        <r>
          <rPr>
            <sz val="9"/>
            <color indexed="81"/>
            <rFont val="Tahoma"/>
            <family val="2"/>
          </rPr>
          <t xml:space="preserve"> </t>
        </r>
        <r>
          <rPr>
            <sz val="9"/>
            <color indexed="81"/>
            <rFont val="돋움"/>
            <family val="3"/>
            <charset val="129"/>
          </rPr>
          <t>이</t>
        </r>
        <r>
          <rPr>
            <sz val="9"/>
            <color indexed="81"/>
            <rFont val="Tahoma"/>
            <family val="2"/>
          </rPr>
          <t xml:space="preserve"> </t>
        </r>
        <r>
          <rPr>
            <sz val="9"/>
            <color indexed="81"/>
            <rFont val="돋움"/>
            <family val="3"/>
            <charset val="129"/>
          </rPr>
          <t>호에서</t>
        </r>
        <r>
          <rPr>
            <sz val="9"/>
            <color indexed="81"/>
            <rFont val="Tahoma"/>
            <family val="2"/>
          </rPr>
          <t xml:space="preserve"> "</t>
        </r>
        <r>
          <rPr>
            <sz val="9"/>
            <color indexed="81"/>
            <rFont val="돋움"/>
            <family val="3"/>
            <charset val="129"/>
          </rPr>
          <t>직계비속등</t>
        </r>
        <r>
          <rPr>
            <sz val="9"/>
            <color indexed="81"/>
            <rFont val="Tahoma"/>
            <family val="2"/>
          </rPr>
          <t>"</t>
        </r>
        <r>
          <rPr>
            <sz val="9"/>
            <color indexed="81"/>
            <rFont val="돋움"/>
            <family val="3"/>
            <charset val="129"/>
          </rPr>
          <t>이라</t>
        </r>
        <r>
          <rPr>
            <sz val="9"/>
            <color indexed="81"/>
            <rFont val="Tahoma"/>
            <family val="2"/>
          </rPr>
          <t xml:space="preserve"> </t>
        </r>
        <r>
          <rPr>
            <sz val="9"/>
            <color indexed="81"/>
            <rFont val="돋움"/>
            <family val="3"/>
            <charset val="129"/>
          </rPr>
          <t>한다</t>
        </r>
        <r>
          <rPr>
            <sz val="9"/>
            <color indexed="81"/>
            <rFont val="Tahoma"/>
            <family val="2"/>
          </rPr>
          <t>)</t>
        </r>
        <r>
          <rPr>
            <sz val="9"/>
            <color indexed="81"/>
            <rFont val="돋움"/>
            <family val="3"/>
            <charset val="129"/>
          </rPr>
          <t>을</t>
        </r>
        <r>
          <rPr>
            <sz val="9"/>
            <color indexed="81"/>
            <rFont val="Tahoma"/>
            <family val="2"/>
          </rPr>
          <t xml:space="preserve"> </t>
        </r>
        <r>
          <rPr>
            <sz val="9"/>
            <color indexed="81"/>
            <rFont val="돋움"/>
            <family val="3"/>
            <charset val="129"/>
          </rPr>
          <t>위하여</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다음</t>
        </r>
        <r>
          <rPr>
            <sz val="9"/>
            <color indexed="81"/>
            <rFont val="Tahoma"/>
            <family val="2"/>
          </rPr>
          <t xml:space="preserve"> </t>
        </r>
        <r>
          <rPr>
            <sz val="9"/>
            <color indexed="81"/>
            <rFont val="돋움"/>
            <family val="3"/>
            <charset val="129"/>
          </rPr>
          <t>각</t>
        </r>
        <r>
          <rPr>
            <sz val="9"/>
            <color indexed="81"/>
            <rFont val="Tahoma"/>
            <family val="2"/>
          </rPr>
          <t xml:space="preserve"> </t>
        </r>
        <r>
          <rPr>
            <sz val="9"/>
            <color indexed="81"/>
            <rFont val="돋움"/>
            <family val="3"/>
            <charset val="129"/>
          </rPr>
          <t>목의</t>
        </r>
        <r>
          <rPr>
            <sz val="9"/>
            <color indexed="81"/>
            <rFont val="Tahoma"/>
            <family val="2"/>
          </rPr>
          <t xml:space="preserve"> </t>
        </r>
        <r>
          <rPr>
            <sz val="9"/>
            <color indexed="81"/>
            <rFont val="돋움"/>
            <family val="3"/>
            <charset val="129"/>
          </rPr>
          <t>교육비를</t>
        </r>
        <r>
          <rPr>
            <sz val="9"/>
            <color indexed="81"/>
            <rFont val="Tahoma"/>
            <family val="2"/>
          </rPr>
          <t xml:space="preserve"> </t>
        </r>
        <r>
          <rPr>
            <sz val="9"/>
            <color indexed="81"/>
            <rFont val="돋움"/>
            <family val="3"/>
            <charset val="129"/>
          </rPr>
          <t>합산한</t>
        </r>
        <r>
          <rPr>
            <sz val="9"/>
            <color indexed="81"/>
            <rFont val="Tahoma"/>
            <family val="2"/>
          </rPr>
          <t xml:space="preserve"> </t>
        </r>
        <r>
          <rPr>
            <sz val="9"/>
            <color indexed="81"/>
            <rFont val="돋움"/>
            <family val="3"/>
            <charset val="129"/>
          </rPr>
          <t>금액</t>
        </r>
        <r>
          <rPr>
            <sz val="9"/>
            <color indexed="81"/>
            <rFont val="Tahoma"/>
            <family val="2"/>
          </rPr>
          <t xml:space="preserve">. </t>
        </r>
        <r>
          <rPr>
            <sz val="9"/>
            <color indexed="81"/>
            <rFont val="돋움"/>
            <family val="3"/>
            <charset val="129"/>
          </rPr>
          <t>다만</t>
        </r>
        <r>
          <rPr>
            <sz val="9"/>
            <color indexed="81"/>
            <rFont val="Tahoma"/>
            <family val="2"/>
          </rPr>
          <t xml:space="preserve">, </t>
        </r>
        <r>
          <rPr>
            <sz val="9"/>
            <color indexed="81"/>
            <rFont val="돋움"/>
            <family val="3"/>
            <charset val="129"/>
          </rPr>
          <t>대학원에</t>
        </r>
        <r>
          <rPr>
            <sz val="9"/>
            <color indexed="81"/>
            <rFont val="Tahoma"/>
            <family val="2"/>
          </rPr>
          <t xml:space="preserve"> </t>
        </r>
        <r>
          <rPr>
            <sz val="9"/>
            <color indexed="81"/>
            <rFont val="돋움"/>
            <family val="3"/>
            <charset val="129"/>
          </rPr>
          <t>지급하거나</t>
        </r>
        <r>
          <rPr>
            <sz val="9"/>
            <color indexed="81"/>
            <rFont val="Tahoma"/>
            <family val="2"/>
          </rPr>
          <t xml:space="preserve"> </t>
        </r>
        <r>
          <rPr>
            <sz val="9"/>
            <color indexed="81"/>
            <rFont val="돋움"/>
            <family val="3"/>
            <charset val="129"/>
          </rPr>
          <t>직계비속등이</t>
        </r>
        <r>
          <rPr>
            <sz val="9"/>
            <color indexed="81"/>
            <rFont val="Tahoma"/>
            <family val="2"/>
          </rPr>
          <t xml:space="preserve"> </t>
        </r>
        <r>
          <rPr>
            <sz val="9"/>
            <color indexed="81"/>
            <rFont val="돋움"/>
            <family val="3"/>
            <charset val="129"/>
          </rPr>
          <t>제</t>
        </r>
        <r>
          <rPr>
            <sz val="9"/>
            <color indexed="81"/>
            <rFont val="Tahoma"/>
            <family val="2"/>
          </rPr>
          <t>2</t>
        </r>
        <r>
          <rPr>
            <sz val="9"/>
            <color indexed="81"/>
            <rFont val="돋움"/>
            <family val="3"/>
            <charset val="129"/>
          </rPr>
          <t>호</t>
        </r>
        <r>
          <rPr>
            <sz val="9"/>
            <color indexed="81"/>
            <rFont val="Tahoma"/>
            <family val="2"/>
          </rPr>
          <t xml:space="preserve"> </t>
        </r>
        <r>
          <rPr>
            <sz val="9"/>
            <color indexed="81"/>
            <rFont val="돋움"/>
            <family val="3"/>
            <charset val="129"/>
          </rPr>
          <t>라목에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학자금</t>
        </r>
        <r>
          <rPr>
            <sz val="9"/>
            <color indexed="81"/>
            <rFont val="Tahoma"/>
            <family val="2"/>
          </rPr>
          <t xml:space="preserve"> </t>
        </r>
        <r>
          <rPr>
            <sz val="9"/>
            <color indexed="81"/>
            <rFont val="돋움"/>
            <family val="3"/>
            <charset val="129"/>
          </rPr>
          <t>대출을</t>
        </r>
        <r>
          <rPr>
            <sz val="9"/>
            <color indexed="81"/>
            <rFont val="Tahoma"/>
            <family val="2"/>
          </rPr>
          <t xml:space="preserve"> </t>
        </r>
        <r>
          <rPr>
            <sz val="9"/>
            <color indexed="81"/>
            <rFont val="돋움"/>
            <family val="3"/>
            <charset val="129"/>
          </rPr>
          <t>받아</t>
        </r>
        <r>
          <rPr>
            <sz val="9"/>
            <color indexed="81"/>
            <rFont val="Tahoma"/>
            <family val="2"/>
          </rPr>
          <t xml:space="preserve"> </t>
        </r>
        <r>
          <rPr>
            <sz val="9"/>
            <color indexed="81"/>
            <rFont val="돋움"/>
            <family val="3"/>
            <charset val="129"/>
          </rPr>
          <t>지급하는</t>
        </r>
        <r>
          <rPr>
            <sz val="9"/>
            <color indexed="81"/>
            <rFont val="Tahoma"/>
            <family val="2"/>
          </rPr>
          <t xml:space="preserve"> </t>
        </r>
        <r>
          <rPr>
            <sz val="9"/>
            <color indexed="81"/>
            <rFont val="돋움"/>
            <family val="3"/>
            <charset val="129"/>
          </rPr>
          <t>교육비는</t>
        </r>
        <r>
          <rPr>
            <sz val="9"/>
            <color indexed="81"/>
            <rFont val="Tahoma"/>
            <family val="2"/>
          </rPr>
          <t xml:space="preserve"> </t>
        </r>
        <r>
          <rPr>
            <sz val="9"/>
            <color indexed="81"/>
            <rFont val="돋움"/>
            <family val="3"/>
            <charset val="129"/>
          </rPr>
          <t>제외하며</t>
        </r>
        <r>
          <rPr>
            <sz val="9"/>
            <color indexed="81"/>
            <rFont val="Tahoma"/>
            <family val="2"/>
          </rPr>
          <t xml:space="preserve">, </t>
        </r>
        <r>
          <rPr>
            <sz val="9"/>
            <color indexed="81"/>
            <rFont val="돋움"/>
            <family val="3"/>
            <charset val="129"/>
          </rPr>
          <t>대학생인</t>
        </r>
        <r>
          <rPr>
            <sz val="9"/>
            <color indexed="81"/>
            <rFont val="Tahoma"/>
            <family val="2"/>
          </rPr>
          <t xml:space="preserve"> </t>
        </r>
        <r>
          <rPr>
            <sz val="9"/>
            <color indexed="81"/>
            <rFont val="돋움"/>
            <family val="3"/>
            <charset val="129"/>
          </rPr>
          <t>경우에는</t>
        </r>
        <r>
          <rPr>
            <sz val="9"/>
            <color indexed="81"/>
            <rFont val="Tahoma"/>
            <family val="2"/>
          </rPr>
          <t xml:space="preserve"> 1</t>
        </r>
        <r>
          <rPr>
            <sz val="9"/>
            <color indexed="81"/>
            <rFont val="돋움"/>
            <family val="3"/>
            <charset val="129"/>
          </rPr>
          <t>명당</t>
        </r>
        <r>
          <rPr>
            <sz val="9"/>
            <color indexed="81"/>
            <rFont val="Tahoma"/>
            <family val="2"/>
          </rPr>
          <t xml:space="preserve"> </t>
        </r>
        <r>
          <rPr>
            <sz val="9"/>
            <color indexed="81"/>
            <rFont val="돋움"/>
            <family val="3"/>
            <charset val="129"/>
          </rPr>
          <t>연</t>
        </r>
        <r>
          <rPr>
            <sz val="9"/>
            <color indexed="81"/>
            <rFont val="Tahoma"/>
            <family val="2"/>
          </rPr>
          <t xml:space="preserve"> 900</t>
        </r>
        <r>
          <rPr>
            <sz val="9"/>
            <color indexed="81"/>
            <rFont val="돋움"/>
            <family val="3"/>
            <charset val="129"/>
          </rPr>
          <t>만원</t>
        </r>
        <r>
          <rPr>
            <sz val="9"/>
            <color indexed="81"/>
            <rFont val="Tahoma"/>
            <family val="2"/>
          </rPr>
          <t xml:space="preserve">, </t>
        </r>
        <r>
          <rPr>
            <sz val="9"/>
            <color indexed="81"/>
            <rFont val="돋움"/>
            <family val="3"/>
            <charset val="129"/>
          </rPr>
          <t>초등학교</t>
        </r>
        <r>
          <rPr>
            <sz val="9"/>
            <color indexed="81"/>
            <rFont val="Tahoma"/>
            <family val="2"/>
          </rPr>
          <t xml:space="preserve"> </t>
        </r>
        <r>
          <rPr>
            <sz val="9"/>
            <color indexed="81"/>
            <rFont val="돋움"/>
            <family val="3"/>
            <charset val="129"/>
          </rPr>
          <t>취학</t>
        </r>
        <r>
          <rPr>
            <sz val="9"/>
            <color indexed="81"/>
            <rFont val="Tahoma"/>
            <family val="2"/>
          </rPr>
          <t xml:space="preserve"> </t>
        </r>
        <r>
          <rPr>
            <sz val="9"/>
            <color indexed="81"/>
            <rFont val="돋움"/>
            <family val="3"/>
            <charset val="129"/>
          </rPr>
          <t>전</t>
        </r>
        <r>
          <rPr>
            <sz val="9"/>
            <color indexed="81"/>
            <rFont val="Tahoma"/>
            <family val="2"/>
          </rPr>
          <t xml:space="preserve"> </t>
        </r>
        <r>
          <rPr>
            <sz val="9"/>
            <color indexed="81"/>
            <rFont val="돋움"/>
            <family val="3"/>
            <charset val="129"/>
          </rPr>
          <t>아동과</t>
        </r>
        <r>
          <rPr>
            <sz val="9"/>
            <color indexed="81"/>
            <rFont val="Tahoma"/>
            <family val="2"/>
          </rPr>
          <t xml:space="preserve"> </t>
        </r>
        <r>
          <rPr>
            <sz val="9"/>
            <color indexed="81"/>
            <rFont val="돋움"/>
            <family val="3"/>
            <charset val="129"/>
          </rPr>
          <t>초ㆍ중ㆍ고등학생인</t>
        </r>
        <r>
          <rPr>
            <sz val="9"/>
            <color indexed="81"/>
            <rFont val="Tahoma"/>
            <family val="2"/>
          </rPr>
          <t xml:space="preserve"> </t>
        </r>
        <r>
          <rPr>
            <sz val="9"/>
            <color indexed="81"/>
            <rFont val="돋움"/>
            <family val="3"/>
            <charset val="129"/>
          </rPr>
          <t>경우에는</t>
        </r>
        <r>
          <rPr>
            <sz val="9"/>
            <color indexed="81"/>
            <rFont val="Tahoma"/>
            <family val="2"/>
          </rPr>
          <t xml:space="preserve"> 1</t>
        </r>
        <r>
          <rPr>
            <sz val="9"/>
            <color indexed="81"/>
            <rFont val="돋움"/>
            <family val="3"/>
            <charset val="129"/>
          </rPr>
          <t>명당</t>
        </r>
        <r>
          <rPr>
            <sz val="9"/>
            <color indexed="81"/>
            <rFont val="Tahoma"/>
            <family val="2"/>
          </rPr>
          <t xml:space="preserve"> </t>
        </r>
        <r>
          <rPr>
            <sz val="9"/>
            <color indexed="81"/>
            <rFont val="돋움"/>
            <family val="3"/>
            <charset val="129"/>
          </rPr>
          <t>연</t>
        </r>
        <r>
          <rPr>
            <sz val="9"/>
            <color indexed="81"/>
            <rFont val="Tahoma"/>
            <family val="2"/>
          </rPr>
          <t xml:space="preserve"> 300</t>
        </r>
        <r>
          <rPr>
            <sz val="9"/>
            <color indexed="81"/>
            <rFont val="돋움"/>
            <family val="3"/>
            <charset val="129"/>
          </rPr>
          <t>만원을</t>
        </r>
        <r>
          <rPr>
            <sz val="9"/>
            <color indexed="81"/>
            <rFont val="Tahoma"/>
            <family val="2"/>
          </rPr>
          <t xml:space="preserve"> </t>
        </r>
        <r>
          <rPr>
            <sz val="9"/>
            <color indexed="81"/>
            <rFont val="돋움"/>
            <family val="3"/>
            <charset val="129"/>
          </rPr>
          <t>한도로</t>
        </r>
        <r>
          <rPr>
            <sz val="9"/>
            <color indexed="81"/>
            <rFont val="Tahoma"/>
            <family val="2"/>
          </rPr>
          <t xml:space="preserve"> </t>
        </r>
        <r>
          <rPr>
            <sz val="9"/>
            <color indexed="81"/>
            <rFont val="돋움"/>
            <family val="3"/>
            <charset val="129"/>
          </rPr>
          <t>한다</t>
        </r>
        <r>
          <rPr>
            <sz val="9"/>
            <color indexed="81"/>
            <rFont val="Tahoma"/>
            <family val="2"/>
          </rPr>
          <t xml:space="preserve">.(2016.12.20 </t>
        </r>
        <r>
          <rPr>
            <sz val="9"/>
            <color indexed="81"/>
            <rFont val="돋움"/>
            <family val="3"/>
            <charset val="129"/>
          </rPr>
          <t>개정</t>
        </r>
        <r>
          <rPr>
            <sz val="9"/>
            <color indexed="81"/>
            <rFont val="Tahoma"/>
            <family val="2"/>
          </rPr>
          <t xml:space="preserve">) 
</t>
        </r>
        <r>
          <rPr>
            <sz val="9"/>
            <color indexed="81"/>
            <rFont val="돋움"/>
            <family val="3"/>
            <charset val="129"/>
          </rPr>
          <t>가</t>
        </r>
        <r>
          <rPr>
            <sz val="9"/>
            <color indexed="81"/>
            <rFont val="Tahoma"/>
            <family val="2"/>
          </rPr>
          <t xml:space="preserve">. </t>
        </r>
        <r>
          <rPr>
            <sz val="9"/>
            <color indexed="81"/>
            <rFont val="돋움"/>
            <family val="3"/>
            <charset val="129"/>
          </rPr>
          <t>「유아교육법」</t>
        </r>
        <r>
          <rPr>
            <sz val="9"/>
            <color indexed="81"/>
            <rFont val="Tahoma"/>
            <family val="2"/>
          </rPr>
          <t xml:space="preserve">, </t>
        </r>
        <r>
          <rPr>
            <sz val="9"/>
            <color indexed="81"/>
            <rFont val="돋움"/>
            <family val="3"/>
            <charset val="129"/>
          </rPr>
          <t>「초ㆍ중등교육법」</t>
        </r>
        <r>
          <rPr>
            <sz val="9"/>
            <color indexed="81"/>
            <rFont val="Tahoma"/>
            <family val="2"/>
          </rPr>
          <t xml:space="preserve">, </t>
        </r>
        <r>
          <rPr>
            <sz val="9"/>
            <color indexed="81"/>
            <rFont val="돋움"/>
            <family val="3"/>
            <charset val="129"/>
          </rPr>
          <t>「고등교육법」</t>
        </r>
        <r>
          <rPr>
            <sz val="9"/>
            <color indexed="81"/>
            <rFont val="Tahoma"/>
            <family val="2"/>
          </rPr>
          <t xml:space="preserve"> </t>
        </r>
        <r>
          <rPr>
            <sz val="9"/>
            <color indexed="81"/>
            <rFont val="돋움"/>
            <family val="3"/>
            <charset val="129"/>
          </rPr>
          <t>및</t>
        </r>
        <r>
          <rPr>
            <sz val="9"/>
            <color indexed="81"/>
            <rFont val="Tahoma"/>
            <family val="2"/>
          </rPr>
          <t xml:space="preserve"> </t>
        </r>
        <r>
          <rPr>
            <sz val="9"/>
            <color indexed="81"/>
            <rFont val="돋움"/>
            <family val="3"/>
            <charset val="129"/>
          </rPr>
          <t>특별법에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학교에</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교육비</t>
        </r>
        <r>
          <rPr>
            <sz val="9"/>
            <color indexed="81"/>
            <rFont val="Tahoma"/>
            <family val="2"/>
          </rPr>
          <t xml:space="preserve">(2014.01.01 </t>
        </r>
        <r>
          <rPr>
            <sz val="9"/>
            <color indexed="81"/>
            <rFont val="돋움"/>
            <family val="3"/>
            <charset val="129"/>
          </rPr>
          <t>신설</t>
        </r>
        <r>
          <rPr>
            <sz val="9"/>
            <color indexed="81"/>
            <rFont val="Tahoma"/>
            <family val="2"/>
          </rPr>
          <t xml:space="preserve">) 
</t>
        </r>
        <r>
          <rPr>
            <sz val="9"/>
            <color indexed="81"/>
            <rFont val="돋움"/>
            <family val="3"/>
            <charset val="129"/>
          </rPr>
          <t>나</t>
        </r>
        <r>
          <rPr>
            <sz val="9"/>
            <color indexed="81"/>
            <rFont val="Tahoma"/>
            <family val="2"/>
          </rPr>
          <t xml:space="preserve">. </t>
        </r>
        <r>
          <rPr>
            <sz val="9"/>
            <color indexed="81"/>
            <rFont val="돋움"/>
            <family val="3"/>
            <charset val="129"/>
          </rPr>
          <t>다음의</t>
        </r>
        <r>
          <rPr>
            <sz val="9"/>
            <color indexed="81"/>
            <rFont val="Tahoma"/>
            <family val="2"/>
          </rPr>
          <t xml:space="preserve"> </t>
        </r>
        <r>
          <rPr>
            <sz val="9"/>
            <color indexed="81"/>
            <rFont val="돋움"/>
            <family val="3"/>
            <charset val="129"/>
          </rPr>
          <t>평생교육시설</t>
        </r>
        <r>
          <rPr>
            <sz val="9"/>
            <color indexed="81"/>
            <rFont val="Tahoma"/>
            <family val="2"/>
          </rPr>
          <t xml:space="preserve"> </t>
        </r>
        <r>
          <rPr>
            <sz val="9"/>
            <color indexed="81"/>
            <rFont val="돋움"/>
            <family val="3"/>
            <charset val="129"/>
          </rPr>
          <t>또는</t>
        </r>
        <r>
          <rPr>
            <sz val="9"/>
            <color indexed="81"/>
            <rFont val="Tahoma"/>
            <family val="2"/>
          </rPr>
          <t xml:space="preserve"> </t>
        </r>
        <r>
          <rPr>
            <sz val="9"/>
            <color indexed="81"/>
            <rFont val="돋움"/>
            <family val="3"/>
            <charset val="129"/>
          </rPr>
          <t>과정을</t>
        </r>
        <r>
          <rPr>
            <sz val="9"/>
            <color indexed="81"/>
            <rFont val="Tahoma"/>
            <family val="2"/>
          </rPr>
          <t xml:space="preserve"> </t>
        </r>
        <r>
          <rPr>
            <sz val="9"/>
            <color indexed="81"/>
            <rFont val="돋움"/>
            <family val="3"/>
            <charset val="129"/>
          </rPr>
          <t>위하여</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교육비</t>
        </r>
        <r>
          <rPr>
            <sz val="9"/>
            <color indexed="81"/>
            <rFont val="Tahoma"/>
            <family val="2"/>
          </rPr>
          <t xml:space="preserve">(2014.12.23 </t>
        </r>
        <r>
          <rPr>
            <sz val="9"/>
            <color indexed="81"/>
            <rFont val="돋움"/>
            <family val="3"/>
            <charset val="129"/>
          </rPr>
          <t>개정</t>
        </r>
        <r>
          <rPr>
            <sz val="9"/>
            <color indexed="81"/>
            <rFont val="Tahoma"/>
            <family val="2"/>
          </rPr>
          <t xml:space="preserve">)
1) </t>
        </r>
        <r>
          <rPr>
            <sz val="9"/>
            <color indexed="81"/>
            <rFont val="돋움"/>
            <family val="3"/>
            <charset val="129"/>
          </rPr>
          <t>「평생교육법」</t>
        </r>
        <r>
          <rPr>
            <sz val="9"/>
            <color indexed="81"/>
            <rFont val="Tahoma"/>
            <family val="2"/>
          </rPr>
          <t xml:space="preserve"> </t>
        </r>
        <r>
          <rPr>
            <sz val="9"/>
            <color indexed="81"/>
            <rFont val="돋움"/>
            <family val="3"/>
            <charset val="129"/>
          </rPr>
          <t>제</t>
        </r>
        <r>
          <rPr>
            <sz val="9"/>
            <color indexed="81"/>
            <rFont val="Tahoma"/>
            <family val="2"/>
          </rPr>
          <t>31</t>
        </r>
        <r>
          <rPr>
            <sz val="9"/>
            <color indexed="81"/>
            <rFont val="돋움"/>
            <family val="3"/>
            <charset val="129"/>
          </rPr>
          <t>조</t>
        </r>
        <r>
          <rPr>
            <sz val="9"/>
            <color indexed="81"/>
            <rFont val="Tahoma"/>
            <family val="2"/>
          </rPr>
          <t xml:space="preserve"> </t>
        </r>
        <r>
          <rPr>
            <sz val="9"/>
            <color indexed="81"/>
            <rFont val="돋움"/>
            <family val="3"/>
            <charset val="129"/>
          </rPr>
          <t>제</t>
        </r>
        <r>
          <rPr>
            <sz val="9"/>
            <color indexed="81"/>
            <rFont val="Tahoma"/>
            <family val="2"/>
          </rPr>
          <t>2</t>
        </r>
        <r>
          <rPr>
            <sz val="9"/>
            <color indexed="81"/>
            <rFont val="돋움"/>
            <family val="3"/>
            <charset val="129"/>
          </rPr>
          <t>항에</t>
        </r>
        <r>
          <rPr>
            <sz val="9"/>
            <color indexed="81"/>
            <rFont val="Tahoma"/>
            <family val="2"/>
          </rPr>
          <t xml:space="preserve"> </t>
        </r>
        <r>
          <rPr>
            <sz val="9"/>
            <color indexed="81"/>
            <rFont val="돋움"/>
            <family val="3"/>
            <charset val="129"/>
          </rPr>
          <t>따라</t>
        </r>
        <r>
          <rPr>
            <sz val="9"/>
            <color indexed="81"/>
            <rFont val="Tahoma"/>
            <family val="2"/>
          </rPr>
          <t xml:space="preserve"> </t>
        </r>
        <r>
          <rPr>
            <sz val="9"/>
            <color indexed="81"/>
            <rFont val="돋움"/>
            <family val="3"/>
            <charset val="129"/>
          </rPr>
          <t>고등학교졸업</t>
        </r>
        <r>
          <rPr>
            <sz val="9"/>
            <color indexed="81"/>
            <rFont val="Tahoma"/>
            <family val="2"/>
          </rPr>
          <t xml:space="preserve"> </t>
        </r>
        <r>
          <rPr>
            <sz val="9"/>
            <color indexed="81"/>
            <rFont val="돋움"/>
            <family val="3"/>
            <charset val="129"/>
          </rPr>
          <t>이하의</t>
        </r>
        <r>
          <rPr>
            <sz val="9"/>
            <color indexed="81"/>
            <rFont val="Tahoma"/>
            <family val="2"/>
          </rPr>
          <t xml:space="preserve"> </t>
        </r>
        <r>
          <rPr>
            <sz val="9"/>
            <color indexed="81"/>
            <rFont val="돋움"/>
            <family val="3"/>
            <charset val="129"/>
          </rPr>
          <t>학력이</t>
        </r>
        <r>
          <rPr>
            <sz val="9"/>
            <color indexed="81"/>
            <rFont val="Tahoma"/>
            <family val="2"/>
          </rPr>
          <t xml:space="preserve"> </t>
        </r>
        <r>
          <rPr>
            <sz val="9"/>
            <color indexed="81"/>
            <rFont val="돋움"/>
            <family val="3"/>
            <charset val="129"/>
          </rPr>
          <t>인정되는</t>
        </r>
        <r>
          <rPr>
            <sz val="9"/>
            <color indexed="81"/>
            <rFont val="Tahoma"/>
            <family val="2"/>
          </rPr>
          <t xml:space="preserve"> </t>
        </r>
        <r>
          <rPr>
            <sz val="9"/>
            <color indexed="81"/>
            <rFont val="돋움"/>
            <family val="3"/>
            <charset val="129"/>
          </rPr>
          <t>학교형태의</t>
        </r>
        <r>
          <rPr>
            <sz val="9"/>
            <color indexed="81"/>
            <rFont val="Tahoma"/>
            <family val="2"/>
          </rPr>
          <t xml:space="preserve"> </t>
        </r>
        <r>
          <rPr>
            <sz val="9"/>
            <color indexed="81"/>
            <rFont val="돋움"/>
            <family val="3"/>
            <charset val="129"/>
          </rPr>
          <t>평생교육시설</t>
        </r>
        <r>
          <rPr>
            <sz val="9"/>
            <color indexed="81"/>
            <rFont val="Tahoma"/>
            <family val="2"/>
          </rPr>
          <t xml:space="preserve">, </t>
        </r>
        <r>
          <rPr>
            <sz val="9"/>
            <color indexed="81"/>
            <rFont val="돋움"/>
            <family val="3"/>
            <charset val="129"/>
          </rPr>
          <t>같은</t>
        </r>
        <r>
          <rPr>
            <sz val="9"/>
            <color indexed="81"/>
            <rFont val="Tahoma"/>
            <family val="2"/>
          </rPr>
          <t xml:space="preserve"> </t>
        </r>
        <r>
          <rPr>
            <sz val="9"/>
            <color indexed="81"/>
            <rFont val="돋움"/>
            <family val="3"/>
            <charset val="129"/>
          </rPr>
          <t>조</t>
        </r>
        <r>
          <rPr>
            <sz val="9"/>
            <color indexed="81"/>
            <rFont val="Tahoma"/>
            <family val="2"/>
          </rPr>
          <t xml:space="preserve"> </t>
        </r>
        <r>
          <rPr>
            <sz val="9"/>
            <color indexed="81"/>
            <rFont val="돋움"/>
            <family val="3"/>
            <charset val="129"/>
          </rPr>
          <t>제</t>
        </r>
        <r>
          <rPr>
            <sz val="9"/>
            <color indexed="81"/>
            <rFont val="Tahoma"/>
            <family val="2"/>
          </rPr>
          <t>4</t>
        </r>
        <r>
          <rPr>
            <sz val="9"/>
            <color indexed="81"/>
            <rFont val="돋움"/>
            <family val="3"/>
            <charset val="129"/>
          </rPr>
          <t>항에</t>
        </r>
        <r>
          <rPr>
            <sz val="9"/>
            <color indexed="81"/>
            <rFont val="Tahoma"/>
            <family val="2"/>
          </rPr>
          <t xml:space="preserve"> </t>
        </r>
        <r>
          <rPr>
            <sz val="9"/>
            <color indexed="81"/>
            <rFont val="돋움"/>
            <family val="3"/>
            <charset val="129"/>
          </rPr>
          <t>따라</t>
        </r>
        <r>
          <rPr>
            <sz val="9"/>
            <color indexed="81"/>
            <rFont val="Tahoma"/>
            <family val="2"/>
          </rPr>
          <t xml:space="preserve"> </t>
        </r>
        <r>
          <rPr>
            <sz val="9"/>
            <color indexed="81"/>
            <rFont val="돋움"/>
            <family val="3"/>
            <charset val="129"/>
          </rPr>
          <t>전공대학의</t>
        </r>
        <r>
          <rPr>
            <sz val="9"/>
            <color indexed="81"/>
            <rFont val="Tahoma"/>
            <family val="2"/>
          </rPr>
          <t xml:space="preserve"> </t>
        </r>
        <r>
          <rPr>
            <sz val="9"/>
            <color indexed="81"/>
            <rFont val="돋움"/>
            <family val="3"/>
            <charset val="129"/>
          </rPr>
          <t>명칭을</t>
        </r>
        <r>
          <rPr>
            <sz val="9"/>
            <color indexed="81"/>
            <rFont val="Tahoma"/>
            <family val="2"/>
          </rPr>
          <t xml:space="preserve"> </t>
        </r>
        <r>
          <rPr>
            <sz val="9"/>
            <color indexed="81"/>
            <rFont val="돋움"/>
            <family val="3"/>
            <charset val="129"/>
          </rPr>
          <t>사용할</t>
        </r>
        <r>
          <rPr>
            <sz val="9"/>
            <color indexed="81"/>
            <rFont val="Tahoma"/>
            <family val="2"/>
          </rPr>
          <t xml:space="preserve"> </t>
        </r>
        <r>
          <rPr>
            <sz val="9"/>
            <color indexed="81"/>
            <rFont val="돋움"/>
            <family val="3"/>
            <charset val="129"/>
          </rPr>
          <t>수</t>
        </r>
        <r>
          <rPr>
            <sz val="9"/>
            <color indexed="81"/>
            <rFont val="Tahoma"/>
            <family val="2"/>
          </rPr>
          <t xml:space="preserve"> </t>
        </r>
        <r>
          <rPr>
            <sz val="9"/>
            <color indexed="81"/>
            <rFont val="돋움"/>
            <family val="3"/>
            <charset val="129"/>
          </rPr>
          <t>있는</t>
        </r>
        <r>
          <rPr>
            <sz val="9"/>
            <color indexed="81"/>
            <rFont val="Tahoma"/>
            <family val="2"/>
          </rPr>
          <t xml:space="preserve"> </t>
        </r>
        <r>
          <rPr>
            <sz val="9"/>
            <color indexed="81"/>
            <rFont val="돋움"/>
            <family val="3"/>
            <charset val="129"/>
          </rPr>
          <t>평생교육시설</t>
        </r>
        <r>
          <rPr>
            <sz val="9"/>
            <color indexed="81"/>
            <rFont val="Tahoma"/>
            <family val="2"/>
          </rPr>
          <t>(</t>
        </r>
        <r>
          <rPr>
            <sz val="9"/>
            <color indexed="81"/>
            <rFont val="돋움"/>
            <family val="3"/>
            <charset val="129"/>
          </rPr>
          <t>이하</t>
        </r>
        <r>
          <rPr>
            <sz val="9"/>
            <color indexed="81"/>
            <rFont val="Tahoma"/>
            <family val="2"/>
          </rPr>
          <t xml:space="preserve"> "</t>
        </r>
        <r>
          <rPr>
            <sz val="9"/>
            <color indexed="81"/>
            <rFont val="돋움"/>
            <family val="3"/>
            <charset val="129"/>
          </rPr>
          <t>전공대학</t>
        </r>
        <r>
          <rPr>
            <sz val="9"/>
            <color indexed="81"/>
            <rFont val="Tahoma"/>
            <family val="2"/>
          </rPr>
          <t>"</t>
        </r>
        <r>
          <rPr>
            <sz val="9"/>
            <color indexed="81"/>
            <rFont val="돋움"/>
            <family val="3"/>
            <charset val="129"/>
          </rPr>
          <t>이라</t>
        </r>
        <r>
          <rPr>
            <sz val="9"/>
            <color indexed="81"/>
            <rFont val="Tahoma"/>
            <family val="2"/>
          </rPr>
          <t xml:space="preserve"> </t>
        </r>
        <r>
          <rPr>
            <sz val="9"/>
            <color indexed="81"/>
            <rFont val="돋움"/>
            <family val="3"/>
            <charset val="129"/>
          </rPr>
          <t>한다</t>
        </r>
        <r>
          <rPr>
            <sz val="9"/>
            <color indexed="81"/>
            <rFont val="Tahoma"/>
            <family val="2"/>
          </rPr>
          <t>)</t>
        </r>
        <r>
          <rPr>
            <sz val="9"/>
            <color indexed="81"/>
            <rFont val="돋움"/>
            <family val="3"/>
            <charset val="129"/>
          </rPr>
          <t>과</t>
        </r>
        <r>
          <rPr>
            <sz val="9"/>
            <color indexed="81"/>
            <rFont val="Tahoma"/>
            <family val="2"/>
          </rPr>
          <t xml:space="preserve"> </t>
        </r>
        <r>
          <rPr>
            <sz val="9"/>
            <color indexed="81"/>
            <rFont val="돋움"/>
            <family val="3"/>
            <charset val="129"/>
          </rPr>
          <t>같은</t>
        </r>
        <r>
          <rPr>
            <sz val="9"/>
            <color indexed="81"/>
            <rFont val="Tahoma"/>
            <family val="2"/>
          </rPr>
          <t xml:space="preserve"> </t>
        </r>
        <r>
          <rPr>
            <sz val="9"/>
            <color indexed="81"/>
            <rFont val="돋움"/>
            <family val="3"/>
            <charset val="129"/>
          </rPr>
          <t>법</t>
        </r>
        <r>
          <rPr>
            <sz val="9"/>
            <color indexed="81"/>
            <rFont val="Tahoma"/>
            <family val="2"/>
          </rPr>
          <t xml:space="preserve"> </t>
        </r>
        <r>
          <rPr>
            <sz val="9"/>
            <color indexed="81"/>
            <rFont val="돋움"/>
            <family val="3"/>
            <charset val="129"/>
          </rPr>
          <t>제</t>
        </r>
        <r>
          <rPr>
            <sz val="9"/>
            <color indexed="81"/>
            <rFont val="Tahoma"/>
            <family val="2"/>
          </rPr>
          <t>33</t>
        </r>
        <r>
          <rPr>
            <sz val="9"/>
            <color indexed="81"/>
            <rFont val="돋움"/>
            <family val="3"/>
            <charset val="129"/>
          </rPr>
          <t>조에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원격대학</t>
        </r>
        <r>
          <rPr>
            <sz val="9"/>
            <color indexed="81"/>
            <rFont val="Tahoma"/>
            <family val="2"/>
          </rPr>
          <t xml:space="preserve"> </t>
        </r>
        <r>
          <rPr>
            <sz val="9"/>
            <color indexed="81"/>
            <rFont val="돋움"/>
            <family val="3"/>
            <charset val="129"/>
          </rPr>
          <t>형태의</t>
        </r>
        <r>
          <rPr>
            <sz val="9"/>
            <color indexed="81"/>
            <rFont val="Tahoma"/>
            <family val="2"/>
          </rPr>
          <t xml:space="preserve"> </t>
        </r>
        <r>
          <rPr>
            <sz val="9"/>
            <color indexed="81"/>
            <rFont val="돋움"/>
            <family val="3"/>
            <charset val="129"/>
          </rPr>
          <t>평생교육시설</t>
        </r>
        <r>
          <rPr>
            <sz val="9"/>
            <color indexed="81"/>
            <rFont val="Tahoma"/>
            <family val="2"/>
          </rPr>
          <t>(</t>
        </r>
        <r>
          <rPr>
            <sz val="9"/>
            <color indexed="81"/>
            <rFont val="돋움"/>
            <family val="3"/>
            <charset val="129"/>
          </rPr>
          <t>이하</t>
        </r>
        <r>
          <rPr>
            <sz val="9"/>
            <color indexed="81"/>
            <rFont val="Tahoma"/>
            <family val="2"/>
          </rPr>
          <t xml:space="preserve"> "</t>
        </r>
        <r>
          <rPr>
            <sz val="9"/>
            <color indexed="81"/>
            <rFont val="돋움"/>
            <family val="3"/>
            <charset val="129"/>
          </rPr>
          <t>원격대학</t>
        </r>
        <r>
          <rPr>
            <sz val="9"/>
            <color indexed="81"/>
            <rFont val="Tahoma"/>
            <family val="2"/>
          </rPr>
          <t>"</t>
        </r>
        <r>
          <rPr>
            <sz val="9"/>
            <color indexed="81"/>
            <rFont val="돋움"/>
            <family val="3"/>
            <charset val="129"/>
          </rPr>
          <t>이라</t>
        </r>
        <r>
          <rPr>
            <sz val="9"/>
            <color indexed="81"/>
            <rFont val="Tahoma"/>
            <family val="2"/>
          </rPr>
          <t xml:space="preserve"> </t>
        </r>
        <r>
          <rPr>
            <sz val="9"/>
            <color indexed="81"/>
            <rFont val="돋움"/>
            <family val="3"/>
            <charset val="129"/>
          </rPr>
          <t>한다</t>
        </r>
        <r>
          <rPr>
            <sz val="9"/>
            <color indexed="81"/>
            <rFont val="Tahoma"/>
            <family val="2"/>
          </rPr>
          <t xml:space="preserve">)
2) </t>
        </r>
        <r>
          <rPr>
            <sz val="9"/>
            <color indexed="81"/>
            <rFont val="돋움"/>
            <family val="3"/>
            <charset val="129"/>
          </rPr>
          <t>「학점인정</t>
        </r>
        <r>
          <rPr>
            <sz val="9"/>
            <color indexed="81"/>
            <rFont val="Tahoma"/>
            <family val="2"/>
          </rPr>
          <t xml:space="preserve"> </t>
        </r>
        <r>
          <rPr>
            <sz val="9"/>
            <color indexed="81"/>
            <rFont val="돋움"/>
            <family val="3"/>
            <charset val="129"/>
          </rPr>
          <t>등에</t>
        </r>
        <r>
          <rPr>
            <sz val="9"/>
            <color indexed="81"/>
            <rFont val="Tahoma"/>
            <family val="2"/>
          </rPr>
          <t xml:space="preserve"> </t>
        </r>
        <r>
          <rPr>
            <sz val="9"/>
            <color indexed="81"/>
            <rFont val="돋움"/>
            <family val="3"/>
            <charset val="129"/>
          </rPr>
          <t>관한</t>
        </r>
        <r>
          <rPr>
            <sz val="9"/>
            <color indexed="81"/>
            <rFont val="Tahoma"/>
            <family val="2"/>
          </rPr>
          <t xml:space="preserve"> </t>
        </r>
        <r>
          <rPr>
            <sz val="9"/>
            <color indexed="81"/>
            <rFont val="돋움"/>
            <family val="3"/>
            <charset val="129"/>
          </rPr>
          <t>법률」</t>
        </r>
        <r>
          <rPr>
            <sz val="9"/>
            <color indexed="81"/>
            <rFont val="Tahoma"/>
            <family val="2"/>
          </rPr>
          <t xml:space="preserve"> </t>
        </r>
        <r>
          <rPr>
            <sz val="9"/>
            <color indexed="81"/>
            <rFont val="돋움"/>
            <family val="3"/>
            <charset val="129"/>
          </rPr>
          <t>제</t>
        </r>
        <r>
          <rPr>
            <sz val="9"/>
            <color indexed="81"/>
            <rFont val="Tahoma"/>
            <family val="2"/>
          </rPr>
          <t>3</t>
        </r>
        <r>
          <rPr>
            <sz val="9"/>
            <color indexed="81"/>
            <rFont val="돋움"/>
            <family val="3"/>
            <charset val="129"/>
          </rPr>
          <t>조</t>
        </r>
        <r>
          <rPr>
            <sz val="9"/>
            <color indexed="81"/>
            <rFont val="Tahoma"/>
            <family val="2"/>
          </rPr>
          <t xml:space="preserve"> </t>
        </r>
        <r>
          <rPr>
            <sz val="9"/>
            <color indexed="81"/>
            <rFont val="돋움"/>
            <family val="3"/>
            <charset val="129"/>
          </rPr>
          <t>및</t>
        </r>
        <r>
          <rPr>
            <sz val="9"/>
            <color indexed="81"/>
            <rFont val="Tahoma"/>
            <family val="2"/>
          </rPr>
          <t xml:space="preserve"> </t>
        </r>
        <r>
          <rPr>
            <sz val="9"/>
            <color indexed="81"/>
            <rFont val="돋움"/>
            <family val="3"/>
            <charset val="129"/>
          </rPr>
          <t>「독학에</t>
        </r>
        <r>
          <rPr>
            <sz val="9"/>
            <color indexed="81"/>
            <rFont val="Tahoma"/>
            <family val="2"/>
          </rPr>
          <t xml:space="preserve"> </t>
        </r>
        <r>
          <rPr>
            <sz val="9"/>
            <color indexed="81"/>
            <rFont val="돋움"/>
            <family val="3"/>
            <charset val="129"/>
          </rPr>
          <t>의한</t>
        </r>
        <r>
          <rPr>
            <sz val="9"/>
            <color indexed="81"/>
            <rFont val="Tahoma"/>
            <family val="2"/>
          </rPr>
          <t xml:space="preserve"> </t>
        </r>
        <r>
          <rPr>
            <sz val="9"/>
            <color indexed="81"/>
            <rFont val="돋움"/>
            <family val="3"/>
            <charset val="129"/>
          </rPr>
          <t>학위취득에</t>
        </r>
        <r>
          <rPr>
            <sz val="9"/>
            <color indexed="81"/>
            <rFont val="Tahoma"/>
            <family val="2"/>
          </rPr>
          <t xml:space="preserve"> </t>
        </r>
        <r>
          <rPr>
            <sz val="9"/>
            <color indexed="81"/>
            <rFont val="돋움"/>
            <family val="3"/>
            <charset val="129"/>
          </rPr>
          <t>관한</t>
        </r>
        <r>
          <rPr>
            <sz val="9"/>
            <color indexed="81"/>
            <rFont val="Tahoma"/>
            <family val="2"/>
          </rPr>
          <t xml:space="preserve"> </t>
        </r>
        <r>
          <rPr>
            <sz val="9"/>
            <color indexed="81"/>
            <rFont val="돋움"/>
            <family val="3"/>
            <charset val="129"/>
          </rPr>
          <t>법률」</t>
        </r>
        <r>
          <rPr>
            <sz val="9"/>
            <color indexed="81"/>
            <rFont val="Tahoma"/>
            <family val="2"/>
          </rPr>
          <t xml:space="preserve"> </t>
        </r>
        <r>
          <rPr>
            <sz val="9"/>
            <color indexed="81"/>
            <rFont val="돋움"/>
            <family val="3"/>
            <charset val="129"/>
          </rPr>
          <t>제</t>
        </r>
        <r>
          <rPr>
            <sz val="9"/>
            <color indexed="81"/>
            <rFont val="Tahoma"/>
            <family val="2"/>
          </rPr>
          <t>5</t>
        </r>
        <r>
          <rPr>
            <sz val="9"/>
            <color indexed="81"/>
            <rFont val="돋움"/>
            <family val="3"/>
            <charset val="129"/>
          </rPr>
          <t>조</t>
        </r>
        <r>
          <rPr>
            <sz val="9"/>
            <color indexed="81"/>
            <rFont val="Tahoma"/>
            <family val="2"/>
          </rPr>
          <t xml:space="preserve"> </t>
        </r>
        <r>
          <rPr>
            <sz val="9"/>
            <color indexed="81"/>
            <rFont val="돋움"/>
            <family val="3"/>
            <charset val="129"/>
          </rPr>
          <t>제</t>
        </r>
        <r>
          <rPr>
            <sz val="9"/>
            <color indexed="81"/>
            <rFont val="Tahoma"/>
            <family val="2"/>
          </rPr>
          <t>1</t>
        </r>
        <r>
          <rPr>
            <sz val="9"/>
            <color indexed="81"/>
            <rFont val="돋움"/>
            <family val="3"/>
            <charset val="129"/>
          </rPr>
          <t>항에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과정</t>
        </r>
        <r>
          <rPr>
            <sz val="9"/>
            <color indexed="81"/>
            <rFont val="Tahoma"/>
            <family val="2"/>
          </rPr>
          <t xml:space="preserve"> </t>
        </r>
        <r>
          <rPr>
            <sz val="9"/>
            <color indexed="81"/>
            <rFont val="돋움"/>
            <family val="3"/>
            <charset val="129"/>
          </rPr>
          <t>중</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교육과정</t>
        </r>
        <r>
          <rPr>
            <sz val="9"/>
            <color indexed="81"/>
            <rFont val="Tahoma"/>
            <family val="2"/>
          </rPr>
          <t>(</t>
        </r>
        <r>
          <rPr>
            <sz val="9"/>
            <color indexed="81"/>
            <rFont val="돋움"/>
            <family val="3"/>
            <charset val="129"/>
          </rPr>
          <t>이하</t>
        </r>
        <r>
          <rPr>
            <sz val="9"/>
            <color indexed="81"/>
            <rFont val="Tahoma"/>
            <family val="2"/>
          </rPr>
          <t xml:space="preserve"> </t>
        </r>
        <r>
          <rPr>
            <sz val="9"/>
            <color indexed="81"/>
            <rFont val="돋움"/>
            <family val="3"/>
            <charset val="129"/>
          </rPr>
          <t>각각의</t>
        </r>
        <r>
          <rPr>
            <sz val="9"/>
            <color indexed="81"/>
            <rFont val="Tahoma"/>
            <family val="2"/>
          </rPr>
          <t xml:space="preserve"> </t>
        </r>
        <r>
          <rPr>
            <sz val="9"/>
            <color indexed="81"/>
            <rFont val="돋움"/>
            <family val="3"/>
            <charset val="129"/>
          </rPr>
          <t>교육과정을</t>
        </r>
        <r>
          <rPr>
            <sz val="9"/>
            <color indexed="81"/>
            <rFont val="Tahoma"/>
            <family val="2"/>
          </rPr>
          <t xml:space="preserve"> </t>
        </r>
        <r>
          <rPr>
            <sz val="9"/>
            <color indexed="81"/>
            <rFont val="돋움"/>
            <family val="3"/>
            <charset val="129"/>
          </rPr>
          <t>이</t>
        </r>
        <r>
          <rPr>
            <sz val="9"/>
            <color indexed="81"/>
            <rFont val="Tahoma"/>
            <family val="2"/>
          </rPr>
          <t xml:space="preserve"> </t>
        </r>
        <r>
          <rPr>
            <sz val="9"/>
            <color indexed="81"/>
            <rFont val="돋움"/>
            <family val="3"/>
            <charset val="129"/>
          </rPr>
          <t>항에서</t>
        </r>
        <r>
          <rPr>
            <sz val="9"/>
            <color indexed="81"/>
            <rFont val="Tahoma"/>
            <family val="2"/>
          </rPr>
          <t xml:space="preserve"> "</t>
        </r>
        <r>
          <rPr>
            <sz val="9"/>
            <color indexed="81"/>
            <rFont val="돋움"/>
            <family val="3"/>
            <charset val="129"/>
          </rPr>
          <t>학위취득과정</t>
        </r>
        <r>
          <rPr>
            <sz val="9"/>
            <color indexed="81"/>
            <rFont val="Tahoma"/>
            <family val="2"/>
          </rPr>
          <t>"</t>
        </r>
        <r>
          <rPr>
            <sz val="9"/>
            <color indexed="81"/>
            <rFont val="돋움"/>
            <family val="3"/>
            <charset val="129"/>
          </rPr>
          <t>이라</t>
        </r>
        <r>
          <rPr>
            <sz val="9"/>
            <color indexed="81"/>
            <rFont val="Tahoma"/>
            <family val="2"/>
          </rPr>
          <t xml:space="preserve"> </t>
        </r>
        <r>
          <rPr>
            <sz val="9"/>
            <color indexed="81"/>
            <rFont val="돋움"/>
            <family val="3"/>
            <charset val="129"/>
          </rPr>
          <t>한다</t>
        </r>
        <r>
          <rPr>
            <sz val="9"/>
            <color indexed="81"/>
            <rFont val="Tahoma"/>
            <family val="2"/>
          </rPr>
          <t xml:space="preserve">)
</t>
        </r>
        <r>
          <rPr>
            <sz val="9"/>
            <color indexed="81"/>
            <rFont val="돋움"/>
            <family val="3"/>
            <charset val="129"/>
          </rPr>
          <t>다</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국외교육기관</t>
        </r>
        <r>
          <rPr>
            <sz val="9"/>
            <color indexed="81"/>
            <rFont val="Tahoma"/>
            <family val="2"/>
          </rPr>
          <t>(</t>
        </r>
        <r>
          <rPr>
            <sz val="9"/>
            <color indexed="81"/>
            <rFont val="돋움"/>
            <family val="3"/>
            <charset val="129"/>
          </rPr>
          <t>국외교육기관의</t>
        </r>
        <r>
          <rPr>
            <sz val="9"/>
            <color indexed="81"/>
            <rFont val="Tahoma"/>
            <family val="2"/>
          </rPr>
          <t xml:space="preserve"> </t>
        </r>
        <r>
          <rPr>
            <sz val="9"/>
            <color indexed="81"/>
            <rFont val="돋움"/>
            <family val="3"/>
            <charset val="129"/>
          </rPr>
          <t>학생을</t>
        </r>
        <r>
          <rPr>
            <sz val="9"/>
            <color indexed="81"/>
            <rFont val="Tahoma"/>
            <family val="2"/>
          </rPr>
          <t xml:space="preserve"> </t>
        </r>
        <r>
          <rPr>
            <sz val="9"/>
            <color indexed="81"/>
            <rFont val="돋움"/>
            <family val="3"/>
            <charset val="129"/>
          </rPr>
          <t>위하여</t>
        </r>
        <r>
          <rPr>
            <sz val="9"/>
            <color indexed="81"/>
            <rFont val="Tahoma"/>
            <family val="2"/>
          </rPr>
          <t xml:space="preserve"> </t>
        </r>
        <r>
          <rPr>
            <sz val="9"/>
            <color indexed="81"/>
            <rFont val="돋움"/>
            <family val="3"/>
            <charset val="129"/>
          </rPr>
          <t>교육비를</t>
        </r>
        <r>
          <rPr>
            <sz val="9"/>
            <color indexed="81"/>
            <rFont val="Tahoma"/>
            <family val="2"/>
          </rPr>
          <t xml:space="preserve"> </t>
        </r>
        <r>
          <rPr>
            <sz val="9"/>
            <color indexed="81"/>
            <rFont val="돋움"/>
            <family val="3"/>
            <charset val="129"/>
          </rPr>
          <t>지급하는</t>
        </r>
        <r>
          <rPr>
            <sz val="9"/>
            <color indexed="81"/>
            <rFont val="Tahoma"/>
            <family val="2"/>
          </rPr>
          <t xml:space="preserve"> </t>
        </r>
        <r>
          <rPr>
            <sz val="9"/>
            <color indexed="81"/>
            <rFont val="돋움"/>
            <family val="3"/>
            <charset val="129"/>
          </rPr>
          <t>거주자가</t>
        </r>
        <r>
          <rPr>
            <sz val="9"/>
            <color indexed="81"/>
            <rFont val="Tahoma"/>
            <family val="2"/>
          </rPr>
          <t xml:space="preserve"> </t>
        </r>
        <r>
          <rPr>
            <sz val="9"/>
            <color indexed="81"/>
            <rFont val="돋움"/>
            <family val="3"/>
            <charset val="129"/>
          </rPr>
          <t>국내에서</t>
        </r>
        <r>
          <rPr>
            <sz val="9"/>
            <color indexed="81"/>
            <rFont val="Tahoma"/>
            <family val="2"/>
          </rPr>
          <t xml:space="preserve"> </t>
        </r>
        <r>
          <rPr>
            <sz val="9"/>
            <color indexed="81"/>
            <rFont val="돋움"/>
            <family val="3"/>
            <charset val="129"/>
          </rPr>
          <t>근무하는</t>
        </r>
        <r>
          <rPr>
            <sz val="9"/>
            <color indexed="81"/>
            <rFont val="Tahoma"/>
            <family val="2"/>
          </rPr>
          <t xml:space="preserve"> </t>
        </r>
        <r>
          <rPr>
            <sz val="9"/>
            <color indexed="81"/>
            <rFont val="돋움"/>
            <family val="3"/>
            <charset val="129"/>
          </rPr>
          <t>경우에는</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학생만</t>
        </r>
        <r>
          <rPr>
            <sz val="9"/>
            <color indexed="81"/>
            <rFont val="Tahoma"/>
            <family val="2"/>
          </rPr>
          <t xml:space="preserve"> </t>
        </r>
        <r>
          <rPr>
            <sz val="9"/>
            <color indexed="81"/>
            <rFont val="돋움"/>
            <family val="3"/>
            <charset val="129"/>
          </rPr>
          <t>해당한다</t>
        </r>
        <r>
          <rPr>
            <sz val="9"/>
            <color indexed="81"/>
            <rFont val="Tahoma"/>
            <family val="2"/>
          </rPr>
          <t>)</t>
        </r>
        <r>
          <rPr>
            <sz val="9"/>
            <color indexed="81"/>
            <rFont val="돋움"/>
            <family val="3"/>
            <charset val="129"/>
          </rPr>
          <t>에</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교육비</t>
        </r>
        <r>
          <rPr>
            <sz val="9"/>
            <color indexed="81"/>
            <rFont val="Tahoma"/>
            <family val="2"/>
          </rPr>
          <t xml:space="preserve">(2014.01.01 </t>
        </r>
        <r>
          <rPr>
            <sz val="9"/>
            <color indexed="81"/>
            <rFont val="돋움"/>
            <family val="3"/>
            <charset val="129"/>
          </rPr>
          <t>신설</t>
        </r>
        <r>
          <rPr>
            <sz val="9"/>
            <color indexed="81"/>
            <rFont val="Tahoma"/>
            <family val="2"/>
          </rPr>
          <t xml:space="preserve">) 
</t>
        </r>
        <r>
          <rPr>
            <sz val="9"/>
            <color indexed="81"/>
            <rFont val="돋움"/>
            <family val="3"/>
            <charset val="129"/>
          </rPr>
          <t>라</t>
        </r>
        <r>
          <rPr>
            <sz val="9"/>
            <color indexed="81"/>
            <rFont val="Tahoma"/>
            <family val="2"/>
          </rPr>
          <t xml:space="preserve">. </t>
        </r>
        <r>
          <rPr>
            <sz val="9"/>
            <color indexed="81"/>
            <rFont val="돋움"/>
            <family val="3"/>
            <charset val="129"/>
          </rPr>
          <t>초등학교</t>
        </r>
        <r>
          <rPr>
            <sz val="9"/>
            <color indexed="81"/>
            <rFont val="Tahoma"/>
            <family val="2"/>
          </rPr>
          <t xml:space="preserve"> </t>
        </r>
        <r>
          <rPr>
            <sz val="9"/>
            <color indexed="81"/>
            <rFont val="돋움"/>
            <family val="3"/>
            <charset val="129"/>
          </rPr>
          <t>취학</t>
        </r>
        <r>
          <rPr>
            <sz val="9"/>
            <color indexed="81"/>
            <rFont val="Tahoma"/>
            <family val="2"/>
          </rPr>
          <t xml:space="preserve"> </t>
        </r>
        <r>
          <rPr>
            <sz val="9"/>
            <color indexed="81"/>
            <rFont val="돋움"/>
            <family val="3"/>
            <charset val="129"/>
          </rPr>
          <t>전</t>
        </r>
        <r>
          <rPr>
            <sz val="9"/>
            <color indexed="81"/>
            <rFont val="Tahoma"/>
            <family val="2"/>
          </rPr>
          <t xml:space="preserve"> </t>
        </r>
        <r>
          <rPr>
            <sz val="9"/>
            <color indexed="81"/>
            <rFont val="돋움"/>
            <family val="3"/>
            <charset val="129"/>
          </rPr>
          <t>아동을</t>
        </r>
        <r>
          <rPr>
            <sz val="9"/>
            <color indexed="81"/>
            <rFont val="Tahoma"/>
            <family val="2"/>
          </rPr>
          <t xml:space="preserve"> </t>
        </r>
        <r>
          <rPr>
            <sz val="9"/>
            <color indexed="81"/>
            <rFont val="돋움"/>
            <family val="3"/>
            <charset val="129"/>
          </rPr>
          <t>위하여</t>
        </r>
        <r>
          <rPr>
            <sz val="9"/>
            <color indexed="81"/>
            <rFont val="Tahoma"/>
            <family val="2"/>
          </rPr>
          <t xml:space="preserve"> </t>
        </r>
        <r>
          <rPr>
            <sz val="9"/>
            <color indexed="81"/>
            <rFont val="돋움"/>
            <family val="3"/>
            <charset val="129"/>
          </rPr>
          <t>「영유아보육법」에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어린이집</t>
        </r>
        <r>
          <rPr>
            <sz val="9"/>
            <color indexed="81"/>
            <rFont val="Tahoma"/>
            <family val="2"/>
          </rPr>
          <t xml:space="preserve">, </t>
        </r>
        <r>
          <rPr>
            <sz val="9"/>
            <color indexed="81"/>
            <rFont val="돋움"/>
            <family val="3"/>
            <charset val="129"/>
          </rPr>
          <t>「학원의</t>
        </r>
        <r>
          <rPr>
            <sz val="9"/>
            <color indexed="81"/>
            <rFont val="Tahoma"/>
            <family val="2"/>
          </rPr>
          <t xml:space="preserve"> </t>
        </r>
        <r>
          <rPr>
            <sz val="9"/>
            <color indexed="81"/>
            <rFont val="돋움"/>
            <family val="3"/>
            <charset val="129"/>
          </rPr>
          <t>설립ㆍ운영</t>
        </r>
        <r>
          <rPr>
            <sz val="9"/>
            <color indexed="81"/>
            <rFont val="Tahoma"/>
            <family val="2"/>
          </rPr>
          <t xml:space="preserve"> </t>
        </r>
        <r>
          <rPr>
            <sz val="9"/>
            <color indexed="81"/>
            <rFont val="돋움"/>
            <family val="3"/>
            <charset val="129"/>
          </rPr>
          <t>및</t>
        </r>
        <r>
          <rPr>
            <sz val="9"/>
            <color indexed="81"/>
            <rFont val="Tahoma"/>
            <family val="2"/>
          </rPr>
          <t xml:space="preserve"> </t>
        </r>
        <r>
          <rPr>
            <sz val="9"/>
            <color indexed="81"/>
            <rFont val="돋움"/>
            <family val="3"/>
            <charset val="129"/>
          </rPr>
          <t>과외교습에</t>
        </r>
        <r>
          <rPr>
            <sz val="9"/>
            <color indexed="81"/>
            <rFont val="Tahoma"/>
            <family val="2"/>
          </rPr>
          <t xml:space="preserve"> </t>
        </r>
        <r>
          <rPr>
            <sz val="9"/>
            <color indexed="81"/>
            <rFont val="돋움"/>
            <family val="3"/>
            <charset val="129"/>
          </rPr>
          <t>관한</t>
        </r>
        <r>
          <rPr>
            <sz val="9"/>
            <color indexed="81"/>
            <rFont val="Tahoma"/>
            <family val="2"/>
          </rPr>
          <t xml:space="preserve"> </t>
        </r>
        <r>
          <rPr>
            <sz val="9"/>
            <color indexed="81"/>
            <rFont val="돋움"/>
            <family val="3"/>
            <charset val="129"/>
          </rPr>
          <t>법률」에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학원</t>
        </r>
        <r>
          <rPr>
            <sz val="9"/>
            <color indexed="81"/>
            <rFont val="Tahoma"/>
            <family val="2"/>
          </rPr>
          <t xml:space="preserve"> </t>
        </r>
        <r>
          <rPr>
            <sz val="9"/>
            <color indexed="81"/>
            <rFont val="돋움"/>
            <family val="3"/>
            <charset val="129"/>
          </rPr>
          <t>또는</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체육시설에</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교육비</t>
        </r>
        <r>
          <rPr>
            <sz val="9"/>
            <color indexed="81"/>
            <rFont val="Tahoma"/>
            <family val="2"/>
          </rPr>
          <t>(</t>
        </r>
        <r>
          <rPr>
            <sz val="9"/>
            <color indexed="81"/>
            <rFont val="돋움"/>
            <family val="3"/>
            <charset val="129"/>
          </rPr>
          <t>학원</t>
        </r>
        <r>
          <rPr>
            <sz val="9"/>
            <color indexed="81"/>
            <rFont val="Tahoma"/>
            <family val="2"/>
          </rPr>
          <t xml:space="preserve"> </t>
        </r>
        <r>
          <rPr>
            <sz val="9"/>
            <color indexed="81"/>
            <rFont val="돋움"/>
            <family val="3"/>
            <charset val="129"/>
          </rPr>
          <t>및</t>
        </r>
        <r>
          <rPr>
            <sz val="9"/>
            <color indexed="81"/>
            <rFont val="Tahoma"/>
            <family val="2"/>
          </rPr>
          <t xml:space="preserve"> </t>
        </r>
        <r>
          <rPr>
            <sz val="9"/>
            <color indexed="81"/>
            <rFont val="돋움"/>
            <family val="3"/>
            <charset val="129"/>
          </rPr>
          <t>체육시설에</t>
        </r>
        <r>
          <rPr>
            <sz val="9"/>
            <color indexed="81"/>
            <rFont val="Tahoma"/>
            <family val="2"/>
          </rPr>
          <t xml:space="preserve"> </t>
        </r>
        <r>
          <rPr>
            <sz val="9"/>
            <color indexed="81"/>
            <rFont val="돋움"/>
            <family val="3"/>
            <charset val="129"/>
          </rPr>
          <t>지급하는</t>
        </r>
        <r>
          <rPr>
            <sz val="9"/>
            <color indexed="81"/>
            <rFont val="Tahoma"/>
            <family val="2"/>
          </rPr>
          <t xml:space="preserve"> </t>
        </r>
        <r>
          <rPr>
            <sz val="9"/>
            <color indexed="81"/>
            <rFont val="돋움"/>
            <family val="3"/>
            <charset val="129"/>
          </rPr>
          <t>비용의</t>
        </r>
        <r>
          <rPr>
            <sz val="9"/>
            <color indexed="81"/>
            <rFont val="Tahoma"/>
            <family val="2"/>
          </rPr>
          <t xml:space="preserve"> </t>
        </r>
        <r>
          <rPr>
            <sz val="9"/>
            <color indexed="81"/>
            <rFont val="돋움"/>
            <family val="3"/>
            <charset val="129"/>
          </rPr>
          <t>경우에는</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금액만</t>
        </r>
        <r>
          <rPr>
            <sz val="9"/>
            <color indexed="81"/>
            <rFont val="Tahoma"/>
            <family val="2"/>
          </rPr>
          <t xml:space="preserve"> </t>
        </r>
        <r>
          <rPr>
            <sz val="9"/>
            <color indexed="81"/>
            <rFont val="돋움"/>
            <family val="3"/>
            <charset val="129"/>
          </rPr>
          <t>해당한다</t>
        </r>
        <r>
          <rPr>
            <sz val="9"/>
            <color indexed="81"/>
            <rFont val="Tahoma"/>
            <family val="2"/>
          </rPr>
          <t xml:space="preserve">)(2014.01.01 </t>
        </r>
        <r>
          <rPr>
            <sz val="9"/>
            <color indexed="81"/>
            <rFont val="돋움"/>
            <family val="3"/>
            <charset val="129"/>
          </rPr>
          <t>신설</t>
        </r>
        <r>
          <rPr>
            <sz val="9"/>
            <color indexed="81"/>
            <rFont val="Tahoma"/>
            <family val="2"/>
          </rPr>
          <t xml:space="preserve">) 
2. </t>
        </r>
        <r>
          <rPr>
            <sz val="9"/>
            <color indexed="81"/>
            <rFont val="돋움"/>
            <family val="3"/>
            <charset val="129"/>
          </rPr>
          <t>해당</t>
        </r>
        <r>
          <rPr>
            <sz val="9"/>
            <color indexed="81"/>
            <rFont val="Tahoma"/>
            <family val="2"/>
          </rPr>
          <t xml:space="preserve"> </t>
        </r>
        <r>
          <rPr>
            <sz val="9"/>
            <color indexed="81"/>
            <rFont val="돋움"/>
            <family val="3"/>
            <charset val="129"/>
          </rPr>
          <t>거주자를</t>
        </r>
        <r>
          <rPr>
            <sz val="9"/>
            <color indexed="81"/>
            <rFont val="Tahoma"/>
            <family val="2"/>
          </rPr>
          <t xml:space="preserve"> </t>
        </r>
        <r>
          <rPr>
            <sz val="9"/>
            <color indexed="81"/>
            <rFont val="돋움"/>
            <family val="3"/>
            <charset val="129"/>
          </rPr>
          <t>위하여</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다음</t>
        </r>
        <r>
          <rPr>
            <sz val="9"/>
            <color indexed="81"/>
            <rFont val="Tahoma"/>
            <family val="2"/>
          </rPr>
          <t xml:space="preserve"> </t>
        </r>
        <r>
          <rPr>
            <sz val="9"/>
            <color indexed="81"/>
            <rFont val="돋움"/>
            <family val="3"/>
            <charset val="129"/>
          </rPr>
          <t>각</t>
        </r>
        <r>
          <rPr>
            <sz val="9"/>
            <color indexed="81"/>
            <rFont val="Tahoma"/>
            <family val="2"/>
          </rPr>
          <t xml:space="preserve"> </t>
        </r>
        <r>
          <rPr>
            <sz val="9"/>
            <color indexed="81"/>
            <rFont val="돋움"/>
            <family val="3"/>
            <charset val="129"/>
          </rPr>
          <t>목의</t>
        </r>
        <r>
          <rPr>
            <sz val="9"/>
            <color indexed="81"/>
            <rFont val="Tahoma"/>
            <family val="2"/>
          </rPr>
          <t xml:space="preserve"> </t>
        </r>
        <r>
          <rPr>
            <sz val="9"/>
            <color indexed="81"/>
            <rFont val="돋움"/>
            <family val="3"/>
            <charset val="129"/>
          </rPr>
          <t>교육비를</t>
        </r>
        <r>
          <rPr>
            <sz val="9"/>
            <color indexed="81"/>
            <rFont val="Tahoma"/>
            <family val="2"/>
          </rPr>
          <t xml:space="preserve"> </t>
        </r>
        <r>
          <rPr>
            <sz val="9"/>
            <color indexed="81"/>
            <rFont val="돋움"/>
            <family val="3"/>
            <charset val="129"/>
          </rPr>
          <t>합산한</t>
        </r>
        <r>
          <rPr>
            <sz val="9"/>
            <color indexed="81"/>
            <rFont val="Tahoma"/>
            <family val="2"/>
          </rPr>
          <t xml:space="preserve"> </t>
        </r>
        <r>
          <rPr>
            <sz val="9"/>
            <color indexed="81"/>
            <rFont val="돋움"/>
            <family val="3"/>
            <charset val="129"/>
          </rPr>
          <t>금액</t>
        </r>
        <r>
          <rPr>
            <sz val="9"/>
            <color indexed="81"/>
            <rFont val="Tahoma"/>
            <family val="2"/>
          </rPr>
          <t xml:space="preserve">(2014.01.01 </t>
        </r>
        <r>
          <rPr>
            <sz val="9"/>
            <color indexed="81"/>
            <rFont val="돋움"/>
            <family val="3"/>
            <charset val="129"/>
          </rPr>
          <t>신설</t>
        </r>
        <r>
          <rPr>
            <sz val="9"/>
            <color indexed="81"/>
            <rFont val="Tahoma"/>
            <family val="2"/>
          </rPr>
          <t xml:space="preserve">) 
</t>
        </r>
        <r>
          <rPr>
            <sz val="9"/>
            <color indexed="81"/>
            <rFont val="돋움"/>
            <family val="3"/>
            <charset val="129"/>
          </rPr>
          <t>가</t>
        </r>
        <r>
          <rPr>
            <sz val="9"/>
            <color indexed="81"/>
            <rFont val="Tahoma"/>
            <family val="2"/>
          </rPr>
          <t xml:space="preserve">. </t>
        </r>
        <r>
          <rPr>
            <sz val="9"/>
            <color indexed="81"/>
            <rFont val="돋움"/>
            <family val="3"/>
            <charset val="129"/>
          </rPr>
          <t>제</t>
        </r>
        <r>
          <rPr>
            <sz val="9"/>
            <color indexed="81"/>
            <rFont val="Tahoma"/>
            <family val="2"/>
          </rPr>
          <t>1</t>
        </r>
        <r>
          <rPr>
            <sz val="9"/>
            <color indexed="81"/>
            <rFont val="돋움"/>
            <family val="3"/>
            <charset val="129"/>
          </rPr>
          <t>호</t>
        </r>
        <r>
          <rPr>
            <sz val="9"/>
            <color indexed="81"/>
            <rFont val="Tahoma"/>
            <family val="2"/>
          </rPr>
          <t xml:space="preserve"> </t>
        </r>
        <r>
          <rPr>
            <sz val="9"/>
            <color indexed="81"/>
            <rFont val="돋움"/>
            <family val="3"/>
            <charset val="129"/>
          </rPr>
          <t>가목부터</t>
        </r>
        <r>
          <rPr>
            <sz val="9"/>
            <color indexed="81"/>
            <rFont val="Tahoma"/>
            <family val="2"/>
          </rPr>
          <t xml:space="preserve"> </t>
        </r>
        <r>
          <rPr>
            <sz val="9"/>
            <color indexed="81"/>
            <rFont val="돋움"/>
            <family val="3"/>
            <charset val="129"/>
          </rPr>
          <t>다목까지의</t>
        </r>
        <r>
          <rPr>
            <sz val="9"/>
            <color indexed="81"/>
            <rFont val="Tahoma"/>
            <family val="2"/>
          </rPr>
          <t xml:space="preserve"> </t>
        </r>
        <r>
          <rPr>
            <sz val="9"/>
            <color indexed="81"/>
            <rFont val="돋움"/>
            <family val="3"/>
            <charset val="129"/>
          </rPr>
          <t>규정에</t>
        </r>
        <r>
          <rPr>
            <sz val="9"/>
            <color indexed="81"/>
            <rFont val="Tahoma"/>
            <family val="2"/>
          </rPr>
          <t xml:space="preserve"> </t>
        </r>
        <r>
          <rPr>
            <sz val="9"/>
            <color indexed="81"/>
            <rFont val="돋움"/>
            <family val="3"/>
            <charset val="129"/>
          </rPr>
          <t>해당하는</t>
        </r>
        <r>
          <rPr>
            <sz val="9"/>
            <color indexed="81"/>
            <rFont val="Tahoma"/>
            <family val="2"/>
          </rPr>
          <t xml:space="preserve"> </t>
        </r>
        <r>
          <rPr>
            <sz val="9"/>
            <color indexed="81"/>
            <rFont val="돋움"/>
            <family val="3"/>
            <charset val="129"/>
          </rPr>
          <t>교육비</t>
        </r>
        <r>
          <rPr>
            <sz val="9"/>
            <color indexed="81"/>
            <rFont val="Tahoma"/>
            <family val="2"/>
          </rPr>
          <t xml:space="preserve">(2014.01.01 </t>
        </r>
        <r>
          <rPr>
            <sz val="9"/>
            <color indexed="81"/>
            <rFont val="돋움"/>
            <family val="3"/>
            <charset val="129"/>
          </rPr>
          <t>신설</t>
        </r>
        <r>
          <rPr>
            <sz val="9"/>
            <color indexed="81"/>
            <rFont val="Tahoma"/>
            <family val="2"/>
          </rPr>
          <t xml:space="preserve">) 
</t>
        </r>
        <r>
          <rPr>
            <sz val="9"/>
            <color indexed="81"/>
            <rFont val="돋움"/>
            <family val="3"/>
            <charset val="129"/>
          </rPr>
          <t>나</t>
        </r>
        <r>
          <rPr>
            <sz val="9"/>
            <color indexed="81"/>
            <rFont val="Tahoma"/>
            <family val="2"/>
          </rPr>
          <t xml:space="preserve">. </t>
        </r>
        <r>
          <rPr>
            <sz val="9"/>
            <color indexed="81"/>
            <rFont val="돋움"/>
            <family val="3"/>
            <charset val="129"/>
          </rPr>
          <t>대학</t>
        </r>
        <r>
          <rPr>
            <sz val="9"/>
            <color indexed="81"/>
            <rFont val="Tahoma"/>
            <family val="2"/>
          </rPr>
          <t>(</t>
        </r>
        <r>
          <rPr>
            <sz val="9"/>
            <color indexed="81"/>
            <rFont val="돋움"/>
            <family val="3"/>
            <charset val="129"/>
          </rPr>
          <t>전공대학</t>
        </r>
        <r>
          <rPr>
            <sz val="9"/>
            <color indexed="81"/>
            <rFont val="Tahoma"/>
            <family val="2"/>
          </rPr>
          <t xml:space="preserve">, </t>
        </r>
        <r>
          <rPr>
            <sz val="9"/>
            <color indexed="81"/>
            <rFont val="돋움"/>
            <family val="3"/>
            <charset val="129"/>
          </rPr>
          <t>원격대학</t>
        </r>
        <r>
          <rPr>
            <sz val="9"/>
            <color indexed="81"/>
            <rFont val="Tahoma"/>
            <family val="2"/>
          </rPr>
          <t xml:space="preserve"> </t>
        </r>
        <r>
          <rPr>
            <sz val="9"/>
            <color indexed="81"/>
            <rFont val="돋움"/>
            <family val="3"/>
            <charset val="129"/>
          </rPr>
          <t>및</t>
        </r>
        <r>
          <rPr>
            <sz val="9"/>
            <color indexed="81"/>
            <rFont val="Tahoma"/>
            <family val="2"/>
          </rPr>
          <t xml:space="preserve"> </t>
        </r>
        <r>
          <rPr>
            <sz val="9"/>
            <color indexed="81"/>
            <rFont val="돋움"/>
            <family val="3"/>
            <charset val="129"/>
          </rPr>
          <t>학위취득과정을</t>
        </r>
        <r>
          <rPr>
            <sz val="9"/>
            <color indexed="81"/>
            <rFont val="Tahoma"/>
            <family val="2"/>
          </rPr>
          <t xml:space="preserve"> </t>
        </r>
        <r>
          <rPr>
            <sz val="9"/>
            <color indexed="81"/>
            <rFont val="돋움"/>
            <family val="3"/>
            <charset val="129"/>
          </rPr>
          <t>포함한다</t>
        </r>
        <r>
          <rPr>
            <sz val="9"/>
            <color indexed="81"/>
            <rFont val="Tahoma"/>
            <family val="2"/>
          </rPr>
          <t xml:space="preserve">) </t>
        </r>
        <r>
          <rPr>
            <sz val="9"/>
            <color indexed="81"/>
            <rFont val="돋움"/>
            <family val="3"/>
            <charset val="129"/>
          </rPr>
          <t>또는</t>
        </r>
        <r>
          <rPr>
            <sz val="9"/>
            <color indexed="81"/>
            <rFont val="Tahoma"/>
            <family val="2"/>
          </rPr>
          <t xml:space="preserve"> </t>
        </r>
        <r>
          <rPr>
            <sz val="9"/>
            <color indexed="81"/>
            <rFont val="돋움"/>
            <family val="3"/>
            <charset val="129"/>
          </rPr>
          <t>대학원의</t>
        </r>
        <r>
          <rPr>
            <sz val="9"/>
            <color indexed="81"/>
            <rFont val="Tahoma"/>
            <family val="2"/>
          </rPr>
          <t xml:space="preserve"> 1</t>
        </r>
        <r>
          <rPr>
            <sz val="9"/>
            <color indexed="81"/>
            <rFont val="돋움"/>
            <family val="3"/>
            <charset val="129"/>
          </rPr>
          <t>학기</t>
        </r>
        <r>
          <rPr>
            <sz val="9"/>
            <color indexed="81"/>
            <rFont val="Tahoma"/>
            <family val="2"/>
          </rPr>
          <t xml:space="preserve"> </t>
        </r>
        <r>
          <rPr>
            <sz val="9"/>
            <color indexed="81"/>
            <rFont val="돋움"/>
            <family val="3"/>
            <charset val="129"/>
          </rPr>
          <t>이상에</t>
        </r>
        <r>
          <rPr>
            <sz val="9"/>
            <color indexed="81"/>
            <rFont val="Tahoma"/>
            <family val="2"/>
          </rPr>
          <t xml:space="preserve"> </t>
        </r>
        <r>
          <rPr>
            <sz val="9"/>
            <color indexed="81"/>
            <rFont val="돋움"/>
            <family val="3"/>
            <charset val="129"/>
          </rPr>
          <t>해당하는</t>
        </r>
        <r>
          <rPr>
            <sz val="9"/>
            <color indexed="81"/>
            <rFont val="Tahoma"/>
            <family val="2"/>
          </rPr>
          <t xml:space="preserve"> </t>
        </r>
        <r>
          <rPr>
            <sz val="9"/>
            <color indexed="81"/>
            <rFont val="돋움"/>
            <family val="3"/>
            <charset val="129"/>
          </rPr>
          <t>교육과정과</t>
        </r>
        <r>
          <rPr>
            <sz val="9"/>
            <color indexed="81"/>
            <rFont val="Tahoma"/>
            <family val="2"/>
          </rPr>
          <t xml:space="preserve"> </t>
        </r>
        <r>
          <rPr>
            <sz val="9"/>
            <color indexed="81"/>
            <rFont val="돋움"/>
            <family val="3"/>
            <charset val="129"/>
          </rPr>
          <t>「고등교육법」</t>
        </r>
        <r>
          <rPr>
            <sz val="9"/>
            <color indexed="81"/>
            <rFont val="Tahoma"/>
            <family val="2"/>
          </rPr>
          <t xml:space="preserve"> </t>
        </r>
        <r>
          <rPr>
            <sz val="9"/>
            <color indexed="81"/>
            <rFont val="돋움"/>
            <family val="3"/>
            <charset val="129"/>
          </rPr>
          <t>제</t>
        </r>
        <r>
          <rPr>
            <sz val="9"/>
            <color indexed="81"/>
            <rFont val="Tahoma"/>
            <family val="2"/>
          </rPr>
          <t>36</t>
        </r>
        <r>
          <rPr>
            <sz val="9"/>
            <color indexed="81"/>
            <rFont val="돋움"/>
            <family val="3"/>
            <charset val="129"/>
          </rPr>
          <t>조에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시간제</t>
        </r>
        <r>
          <rPr>
            <sz val="9"/>
            <color indexed="81"/>
            <rFont val="Tahoma"/>
            <family val="2"/>
          </rPr>
          <t xml:space="preserve"> </t>
        </r>
        <r>
          <rPr>
            <sz val="9"/>
            <color indexed="81"/>
            <rFont val="돋움"/>
            <family val="3"/>
            <charset val="129"/>
          </rPr>
          <t>과정에</t>
        </r>
        <r>
          <rPr>
            <sz val="9"/>
            <color indexed="81"/>
            <rFont val="Tahoma"/>
            <family val="2"/>
          </rPr>
          <t xml:space="preserve"> </t>
        </r>
        <r>
          <rPr>
            <sz val="9"/>
            <color indexed="81"/>
            <rFont val="돋움"/>
            <family val="3"/>
            <charset val="129"/>
          </rPr>
          <t>지급하는</t>
        </r>
        <r>
          <rPr>
            <sz val="9"/>
            <color indexed="81"/>
            <rFont val="Tahoma"/>
            <family val="2"/>
          </rPr>
          <t xml:space="preserve"> </t>
        </r>
        <r>
          <rPr>
            <sz val="9"/>
            <color indexed="81"/>
            <rFont val="돋움"/>
            <family val="3"/>
            <charset val="129"/>
          </rPr>
          <t>교육비</t>
        </r>
        <r>
          <rPr>
            <sz val="9"/>
            <color indexed="81"/>
            <rFont val="Tahoma"/>
            <family val="2"/>
          </rPr>
          <t xml:space="preserve">(2014.01.01 </t>
        </r>
        <r>
          <rPr>
            <sz val="9"/>
            <color indexed="81"/>
            <rFont val="돋움"/>
            <family val="3"/>
            <charset val="129"/>
          </rPr>
          <t>신설</t>
        </r>
        <r>
          <rPr>
            <sz val="9"/>
            <color indexed="81"/>
            <rFont val="Tahoma"/>
            <family val="2"/>
          </rPr>
          <t xml:space="preserve">) 
</t>
        </r>
        <r>
          <rPr>
            <sz val="9"/>
            <color indexed="81"/>
            <rFont val="돋움"/>
            <family val="3"/>
            <charset val="129"/>
          </rPr>
          <t>다</t>
        </r>
        <r>
          <rPr>
            <sz val="9"/>
            <color indexed="81"/>
            <rFont val="Tahoma"/>
            <family val="2"/>
          </rPr>
          <t xml:space="preserve">. </t>
        </r>
        <r>
          <rPr>
            <sz val="9"/>
            <color indexed="81"/>
            <rFont val="돋움"/>
            <family val="3"/>
            <charset val="129"/>
          </rPr>
          <t>「근로자직업능력</t>
        </r>
        <r>
          <rPr>
            <sz val="9"/>
            <color indexed="81"/>
            <rFont val="Tahoma"/>
            <family val="2"/>
          </rPr>
          <t xml:space="preserve"> </t>
        </r>
        <r>
          <rPr>
            <sz val="9"/>
            <color indexed="81"/>
            <rFont val="돋움"/>
            <family val="3"/>
            <charset val="129"/>
          </rPr>
          <t>개발법」</t>
        </r>
        <r>
          <rPr>
            <sz val="9"/>
            <color indexed="81"/>
            <rFont val="Tahoma"/>
            <family val="2"/>
          </rPr>
          <t xml:space="preserve"> </t>
        </r>
        <r>
          <rPr>
            <sz val="9"/>
            <color indexed="81"/>
            <rFont val="돋움"/>
            <family val="3"/>
            <charset val="129"/>
          </rPr>
          <t>제</t>
        </r>
        <r>
          <rPr>
            <sz val="9"/>
            <color indexed="81"/>
            <rFont val="Tahoma"/>
            <family val="2"/>
          </rPr>
          <t>2</t>
        </r>
        <r>
          <rPr>
            <sz val="9"/>
            <color indexed="81"/>
            <rFont val="돋움"/>
            <family val="3"/>
            <charset val="129"/>
          </rPr>
          <t>조에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직업능력개발훈련시설에서</t>
        </r>
        <r>
          <rPr>
            <sz val="9"/>
            <color indexed="81"/>
            <rFont val="Tahoma"/>
            <family val="2"/>
          </rPr>
          <t xml:space="preserve"> </t>
        </r>
        <r>
          <rPr>
            <sz val="9"/>
            <color indexed="81"/>
            <rFont val="돋움"/>
            <family val="3"/>
            <charset val="129"/>
          </rPr>
          <t>실시하는</t>
        </r>
        <r>
          <rPr>
            <sz val="9"/>
            <color indexed="81"/>
            <rFont val="Tahoma"/>
            <family val="2"/>
          </rPr>
          <t xml:space="preserve"> </t>
        </r>
        <r>
          <rPr>
            <sz val="9"/>
            <color indexed="81"/>
            <rFont val="돋움"/>
            <family val="3"/>
            <charset val="129"/>
          </rPr>
          <t>직업능력개발훈련을</t>
        </r>
        <r>
          <rPr>
            <sz val="9"/>
            <color indexed="81"/>
            <rFont val="Tahoma"/>
            <family val="2"/>
          </rPr>
          <t xml:space="preserve"> </t>
        </r>
        <r>
          <rPr>
            <sz val="9"/>
            <color indexed="81"/>
            <rFont val="돋움"/>
            <family val="3"/>
            <charset val="129"/>
          </rPr>
          <t>위하여</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수강료</t>
        </r>
        <r>
          <rPr>
            <sz val="9"/>
            <color indexed="81"/>
            <rFont val="Tahoma"/>
            <family val="2"/>
          </rPr>
          <t xml:space="preserve">. </t>
        </r>
        <r>
          <rPr>
            <sz val="9"/>
            <color indexed="81"/>
            <rFont val="돋움"/>
            <family val="3"/>
            <charset val="129"/>
          </rPr>
          <t>다만</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지원금</t>
        </r>
        <r>
          <rPr>
            <sz val="9"/>
            <color indexed="81"/>
            <rFont val="Tahoma"/>
            <family val="2"/>
          </rPr>
          <t xml:space="preserve"> </t>
        </r>
        <r>
          <rPr>
            <sz val="9"/>
            <color indexed="81"/>
            <rFont val="돋움"/>
            <family val="3"/>
            <charset val="129"/>
          </rPr>
          <t>등을</t>
        </r>
        <r>
          <rPr>
            <sz val="9"/>
            <color indexed="81"/>
            <rFont val="Tahoma"/>
            <family val="2"/>
          </rPr>
          <t xml:space="preserve"> </t>
        </r>
        <r>
          <rPr>
            <sz val="9"/>
            <color indexed="81"/>
            <rFont val="돋움"/>
            <family val="3"/>
            <charset val="129"/>
          </rPr>
          <t>받는</t>
        </r>
        <r>
          <rPr>
            <sz val="9"/>
            <color indexed="81"/>
            <rFont val="Tahoma"/>
            <family val="2"/>
          </rPr>
          <t xml:space="preserve"> </t>
        </r>
        <r>
          <rPr>
            <sz val="9"/>
            <color indexed="81"/>
            <rFont val="돋움"/>
            <family val="3"/>
            <charset val="129"/>
          </rPr>
          <t>경우에는</t>
        </r>
        <r>
          <rPr>
            <sz val="9"/>
            <color indexed="81"/>
            <rFont val="Tahoma"/>
            <family val="2"/>
          </rPr>
          <t xml:space="preserve"> </t>
        </r>
        <r>
          <rPr>
            <sz val="9"/>
            <color indexed="81"/>
            <rFont val="돋움"/>
            <family val="3"/>
            <charset val="129"/>
          </rPr>
          <t>이를</t>
        </r>
        <r>
          <rPr>
            <sz val="9"/>
            <color indexed="81"/>
            <rFont val="Tahoma"/>
            <family val="2"/>
          </rPr>
          <t xml:space="preserve"> </t>
        </r>
        <r>
          <rPr>
            <sz val="9"/>
            <color indexed="81"/>
            <rFont val="돋움"/>
            <family val="3"/>
            <charset val="129"/>
          </rPr>
          <t>뺀</t>
        </r>
        <r>
          <rPr>
            <sz val="9"/>
            <color indexed="81"/>
            <rFont val="Tahoma"/>
            <family val="2"/>
          </rPr>
          <t xml:space="preserve"> </t>
        </r>
        <r>
          <rPr>
            <sz val="9"/>
            <color indexed="81"/>
            <rFont val="돋움"/>
            <family val="3"/>
            <charset val="129"/>
          </rPr>
          <t>금액으로</t>
        </r>
        <r>
          <rPr>
            <sz val="9"/>
            <color indexed="81"/>
            <rFont val="Tahoma"/>
            <family val="2"/>
          </rPr>
          <t xml:space="preserve"> </t>
        </r>
        <r>
          <rPr>
            <sz val="9"/>
            <color indexed="81"/>
            <rFont val="돋움"/>
            <family val="3"/>
            <charset val="129"/>
          </rPr>
          <t>한다</t>
        </r>
        <r>
          <rPr>
            <sz val="9"/>
            <color indexed="81"/>
            <rFont val="Tahoma"/>
            <family val="2"/>
          </rPr>
          <t xml:space="preserve">.(2014.01.01 </t>
        </r>
        <r>
          <rPr>
            <sz val="9"/>
            <color indexed="81"/>
            <rFont val="돋움"/>
            <family val="3"/>
            <charset val="129"/>
          </rPr>
          <t>신설</t>
        </r>
        <r>
          <rPr>
            <sz val="9"/>
            <color indexed="81"/>
            <rFont val="Tahoma"/>
            <family val="2"/>
          </rPr>
          <t xml:space="preserve">) 
</t>
        </r>
        <r>
          <rPr>
            <sz val="9"/>
            <color indexed="81"/>
            <rFont val="돋움"/>
            <family val="3"/>
            <charset val="129"/>
          </rPr>
          <t>라</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학자금</t>
        </r>
        <r>
          <rPr>
            <sz val="9"/>
            <color indexed="81"/>
            <rFont val="Tahoma"/>
            <family val="2"/>
          </rPr>
          <t xml:space="preserve"> </t>
        </r>
        <r>
          <rPr>
            <sz val="9"/>
            <color indexed="81"/>
            <rFont val="돋움"/>
            <family val="3"/>
            <charset val="129"/>
          </rPr>
          <t>대출의</t>
        </r>
        <r>
          <rPr>
            <sz val="9"/>
            <color indexed="81"/>
            <rFont val="Tahoma"/>
            <family val="2"/>
          </rPr>
          <t xml:space="preserve"> </t>
        </r>
        <r>
          <rPr>
            <sz val="9"/>
            <color indexed="81"/>
            <rFont val="돋움"/>
            <family val="3"/>
            <charset val="129"/>
          </rPr>
          <t>원리금</t>
        </r>
        <r>
          <rPr>
            <sz val="9"/>
            <color indexed="81"/>
            <rFont val="Tahoma"/>
            <family val="2"/>
          </rPr>
          <t xml:space="preserve"> </t>
        </r>
        <r>
          <rPr>
            <sz val="9"/>
            <color indexed="81"/>
            <rFont val="돋움"/>
            <family val="3"/>
            <charset val="129"/>
          </rPr>
          <t>상환에</t>
        </r>
        <r>
          <rPr>
            <sz val="9"/>
            <color indexed="81"/>
            <rFont val="Tahoma"/>
            <family val="2"/>
          </rPr>
          <t xml:space="preserve"> </t>
        </r>
        <r>
          <rPr>
            <sz val="9"/>
            <color indexed="81"/>
            <rFont val="돋움"/>
            <family val="3"/>
            <charset val="129"/>
          </rPr>
          <t>지출한</t>
        </r>
        <r>
          <rPr>
            <sz val="9"/>
            <color indexed="81"/>
            <rFont val="Tahoma"/>
            <family val="2"/>
          </rPr>
          <t xml:space="preserve"> </t>
        </r>
        <r>
          <rPr>
            <sz val="9"/>
            <color indexed="81"/>
            <rFont val="돋움"/>
            <family val="3"/>
            <charset val="129"/>
          </rPr>
          <t>교육비</t>
        </r>
        <r>
          <rPr>
            <sz val="9"/>
            <color indexed="81"/>
            <rFont val="Tahoma"/>
            <family val="2"/>
          </rPr>
          <t xml:space="preserve">. </t>
        </r>
        <r>
          <rPr>
            <sz val="9"/>
            <color indexed="81"/>
            <rFont val="돋움"/>
            <family val="3"/>
            <charset val="129"/>
          </rPr>
          <t>다만</t>
        </r>
        <r>
          <rPr>
            <sz val="9"/>
            <color indexed="81"/>
            <rFont val="Tahoma"/>
            <family val="2"/>
          </rPr>
          <t xml:space="preserve">, </t>
        </r>
        <r>
          <rPr>
            <sz val="9"/>
            <color indexed="81"/>
            <rFont val="돋움"/>
            <family val="3"/>
            <charset val="129"/>
          </rPr>
          <t>대출금의</t>
        </r>
        <r>
          <rPr>
            <sz val="9"/>
            <color indexed="81"/>
            <rFont val="Tahoma"/>
            <family val="2"/>
          </rPr>
          <t xml:space="preserve"> </t>
        </r>
        <r>
          <rPr>
            <sz val="9"/>
            <color indexed="81"/>
            <rFont val="돋움"/>
            <family val="3"/>
            <charset val="129"/>
          </rPr>
          <t>상환</t>
        </r>
        <r>
          <rPr>
            <sz val="9"/>
            <color indexed="81"/>
            <rFont val="Tahoma"/>
            <family val="2"/>
          </rPr>
          <t xml:space="preserve"> </t>
        </r>
        <r>
          <rPr>
            <sz val="9"/>
            <color indexed="81"/>
            <rFont val="돋움"/>
            <family val="3"/>
            <charset val="129"/>
          </rPr>
          <t>연체로</t>
        </r>
        <r>
          <rPr>
            <sz val="9"/>
            <color indexed="81"/>
            <rFont val="Tahoma"/>
            <family val="2"/>
          </rPr>
          <t xml:space="preserve"> </t>
        </r>
        <r>
          <rPr>
            <sz val="9"/>
            <color indexed="81"/>
            <rFont val="돋움"/>
            <family val="3"/>
            <charset val="129"/>
          </rPr>
          <t>인하여</t>
        </r>
        <r>
          <rPr>
            <sz val="9"/>
            <color indexed="81"/>
            <rFont val="Tahoma"/>
            <family val="2"/>
          </rPr>
          <t xml:space="preserve"> </t>
        </r>
        <r>
          <rPr>
            <sz val="9"/>
            <color indexed="81"/>
            <rFont val="돋움"/>
            <family val="3"/>
            <charset val="129"/>
          </rPr>
          <t>추가로</t>
        </r>
        <r>
          <rPr>
            <sz val="9"/>
            <color indexed="81"/>
            <rFont val="Tahoma"/>
            <family val="2"/>
          </rPr>
          <t xml:space="preserve"> </t>
        </r>
        <r>
          <rPr>
            <sz val="9"/>
            <color indexed="81"/>
            <rFont val="돋움"/>
            <family val="3"/>
            <charset val="129"/>
          </rPr>
          <t>지급하는</t>
        </r>
        <r>
          <rPr>
            <sz val="9"/>
            <color indexed="81"/>
            <rFont val="Tahoma"/>
            <family val="2"/>
          </rPr>
          <t xml:space="preserve"> </t>
        </r>
        <r>
          <rPr>
            <sz val="9"/>
            <color indexed="81"/>
            <rFont val="돋움"/>
            <family val="3"/>
            <charset val="129"/>
          </rPr>
          <t>금액</t>
        </r>
        <r>
          <rPr>
            <sz val="9"/>
            <color indexed="81"/>
            <rFont val="Tahoma"/>
            <family val="2"/>
          </rPr>
          <t xml:space="preserve"> </t>
        </r>
        <r>
          <rPr>
            <sz val="9"/>
            <color indexed="81"/>
            <rFont val="돋움"/>
            <family val="3"/>
            <charset val="129"/>
          </rPr>
          <t>등</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지급액은</t>
        </r>
        <r>
          <rPr>
            <sz val="9"/>
            <color indexed="81"/>
            <rFont val="Tahoma"/>
            <family val="2"/>
          </rPr>
          <t xml:space="preserve"> </t>
        </r>
        <r>
          <rPr>
            <sz val="9"/>
            <color indexed="81"/>
            <rFont val="돋움"/>
            <family val="3"/>
            <charset val="129"/>
          </rPr>
          <t>제외한다</t>
        </r>
        <r>
          <rPr>
            <sz val="9"/>
            <color indexed="81"/>
            <rFont val="Tahoma"/>
            <family val="2"/>
          </rPr>
          <t xml:space="preserve">.(2016.12.20 </t>
        </r>
        <r>
          <rPr>
            <sz val="9"/>
            <color indexed="81"/>
            <rFont val="돋움"/>
            <family val="3"/>
            <charset val="129"/>
          </rPr>
          <t>신설</t>
        </r>
        <r>
          <rPr>
            <sz val="9"/>
            <color indexed="81"/>
            <rFont val="Tahoma"/>
            <family val="2"/>
          </rPr>
          <t xml:space="preserve">) 
3. </t>
        </r>
        <r>
          <rPr>
            <sz val="9"/>
            <color indexed="81"/>
            <rFont val="돋움"/>
            <family val="3"/>
            <charset val="129"/>
          </rPr>
          <t>기본공제대상자인</t>
        </r>
        <r>
          <rPr>
            <sz val="9"/>
            <color indexed="81"/>
            <rFont val="Tahoma"/>
            <family val="2"/>
          </rPr>
          <t xml:space="preserve"> </t>
        </r>
        <r>
          <rPr>
            <sz val="9"/>
            <color indexed="81"/>
            <rFont val="돋움"/>
            <family val="3"/>
            <charset val="129"/>
          </rPr>
          <t>장애인</t>
        </r>
        <r>
          <rPr>
            <sz val="9"/>
            <color indexed="81"/>
            <rFont val="Tahoma"/>
            <family val="2"/>
          </rPr>
          <t>(</t>
        </r>
        <r>
          <rPr>
            <sz val="9"/>
            <color indexed="81"/>
            <rFont val="돋움"/>
            <family val="3"/>
            <charset val="129"/>
          </rPr>
          <t>소득의</t>
        </r>
        <r>
          <rPr>
            <sz val="9"/>
            <color indexed="81"/>
            <rFont val="Tahoma"/>
            <family val="2"/>
          </rPr>
          <t xml:space="preserve"> </t>
        </r>
        <r>
          <rPr>
            <sz val="9"/>
            <color indexed="81"/>
            <rFont val="돋움"/>
            <family val="3"/>
            <charset val="129"/>
          </rPr>
          <t>제한을</t>
        </r>
        <r>
          <rPr>
            <sz val="9"/>
            <color indexed="81"/>
            <rFont val="Tahoma"/>
            <family val="2"/>
          </rPr>
          <t xml:space="preserve"> </t>
        </r>
        <r>
          <rPr>
            <sz val="9"/>
            <color indexed="81"/>
            <rFont val="돋움"/>
            <family val="3"/>
            <charset val="129"/>
          </rPr>
          <t>받지</t>
        </r>
        <r>
          <rPr>
            <sz val="9"/>
            <color indexed="81"/>
            <rFont val="Tahoma"/>
            <family val="2"/>
          </rPr>
          <t xml:space="preserve"> </t>
        </r>
        <r>
          <rPr>
            <sz val="9"/>
            <color indexed="81"/>
            <rFont val="돋움"/>
            <family val="3"/>
            <charset val="129"/>
          </rPr>
          <t>아니한다</t>
        </r>
        <r>
          <rPr>
            <sz val="9"/>
            <color indexed="81"/>
            <rFont val="Tahoma"/>
            <family val="2"/>
          </rPr>
          <t>)</t>
        </r>
        <r>
          <rPr>
            <sz val="9"/>
            <color indexed="81"/>
            <rFont val="돋움"/>
            <family val="3"/>
            <charset val="129"/>
          </rPr>
          <t>을</t>
        </r>
        <r>
          <rPr>
            <sz val="9"/>
            <color indexed="81"/>
            <rFont val="Tahoma"/>
            <family val="2"/>
          </rPr>
          <t xml:space="preserve"> </t>
        </r>
        <r>
          <rPr>
            <sz val="9"/>
            <color indexed="81"/>
            <rFont val="돋움"/>
            <family val="3"/>
            <charset val="129"/>
          </rPr>
          <t>위하여</t>
        </r>
        <r>
          <rPr>
            <sz val="9"/>
            <color indexed="81"/>
            <rFont val="Tahoma"/>
            <family val="2"/>
          </rPr>
          <t xml:space="preserve"> </t>
        </r>
        <r>
          <rPr>
            <sz val="9"/>
            <color indexed="81"/>
            <rFont val="돋움"/>
            <family val="3"/>
            <charset val="129"/>
          </rPr>
          <t>다음</t>
        </r>
        <r>
          <rPr>
            <sz val="9"/>
            <color indexed="81"/>
            <rFont val="Tahoma"/>
            <family val="2"/>
          </rPr>
          <t xml:space="preserve"> </t>
        </r>
        <r>
          <rPr>
            <sz val="9"/>
            <color indexed="81"/>
            <rFont val="돋움"/>
            <family val="3"/>
            <charset val="129"/>
          </rPr>
          <t>각</t>
        </r>
        <r>
          <rPr>
            <sz val="9"/>
            <color indexed="81"/>
            <rFont val="Tahoma"/>
            <family val="2"/>
          </rPr>
          <t xml:space="preserve"> </t>
        </r>
        <r>
          <rPr>
            <sz val="9"/>
            <color indexed="81"/>
            <rFont val="돋움"/>
            <family val="3"/>
            <charset val="129"/>
          </rPr>
          <t>목의</t>
        </r>
        <r>
          <rPr>
            <sz val="9"/>
            <color indexed="81"/>
            <rFont val="Tahoma"/>
            <family val="2"/>
          </rPr>
          <t xml:space="preserve"> </t>
        </r>
        <r>
          <rPr>
            <sz val="9"/>
            <color indexed="81"/>
            <rFont val="돋움"/>
            <family val="3"/>
            <charset val="129"/>
          </rPr>
          <t>어느</t>
        </r>
        <r>
          <rPr>
            <sz val="9"/>
            <color indexed="81"/>
            <rFont val="Tahoma"/>
            <family val="2"/>
          </rPr>
          <t xml:space="preserve"> </t>
        </r>
        <r>
          <rPr>
            <sz val="9"/>
            <color indexed="81"/>
            <rFont val="돋움"/>
            <family val="3"/>
            <charset val="129"/>
          </rPr>
          <t>하나에</t>
        </r>
        <r>
          <rPr>
            <sz val="9"/>
            <color indexed="81"/>
            <rFont val="Tahoma"/>
            <family val="2"/>
          </rPr>
          <t xml:space="preserve"> </t>
        </r>
        <r>
          <rPr>
            <sz val="9"/>
            <color indexed="81"/>
            <rFont val="돋움"/>
            <family val="3"/>
            <charset val="129"/>
          </rPr>
          <t>해당하는</t>
        </r>
        <r>
          <rPr>
            <sz val="9"/>
            <color indexed="81"/>
            <rFont val="Tahoma"/>
            <family val="2"/>
          </rPr>
          <t xml:space="preserve"> </t>
        </r>
        <r>
          <rPr>
            <sz val="9"/>
            <color indexed="81"/>
            <rFont val="돋움"/>
            <family val="3"/>
            <charset val="129"/>
          </rPr>
          <t>자에게</t>
        </r>
        <r>
          <rPr>
            <sz val="9"/>
            <color indexed="81"/>
            <rFont val="Tahoma"/>
            <family val="2"/>
          </rPr>
          <t xml:space="preserve"> </t>
        </r>
        <r>
          <rPr>
            <sz val="9"/>
            <color indexed="81"/>
            <rFont val="돋움"/>
            <family val="3"/>
            <charset val="129"/>
          </rPr>
          <t>지급하는</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특수교육비</t>
        </r>
        <r>
          <rPr>
            <sz val="9"/>
            <color indexed="81"/>
            <rFont val="Tahoma"/>
            <family val="2"/>
          </rPr>
          <t xml:space="preserve">(2014.01.01 </t>
        </r>
        <r>
          <rPr>
            <sz val="9"/>
            <color indexed="81"/>
            <rFont val="돋움"/>
            <family val="3"/>
            <charset val="129"/>
          </rPr>
          <t>신설</t>
        </r>
        <r>
          <rPr>
            <sz val="9"/>
            <color indexed="81"/>
            <rFont val="Tahoma"/>
            <family val="2"/>
          </rPr>
          <t xml:space="preserve">) 
</t>
        </r>
        <r>
          <rPr>
            <sz val="9"/>
            <color indexed="81"/>
            <rFont val="돋움"/>
            <family val="3"/>
            <charset val="129"/>
          </rPr>
          <t>가</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사회복지시설</t>
        </r>
        <r>
          <rPr>
            <sz val="9"/>
            <color indexed="81"/>
            <rFont val="Tahoma"/>
            <family val="2"/>
          </rPr>
          <t xml:space="preserve"> </t>
        </r>
        <r>
          <rPr>
            <sz val="9"/>
            <color indexed="81"/>
            <rFont val="돋움"/>
            <family val="3"/>
            <charset val="129"/>
          </rPr>
          <t>및</t>
        </r>
        <r>
          <rPr>
            <sz val="9"/>
            <color indexed="81"/>
            <rFont val="Tahoma"/>
            <family val="2"/>
          </rPr>
          <t xml:space="preserve"> </t>
        </r>
        <r>
          <rPr>
            <sz val="9"/>
            <color indexed="81"/>
            <rFont val="돋움"/>
            <family val="3"/>
            <charset val="129"/>
          </rPr>
          <t>비영리법인</t>
        </r>
        <r>
          <rPr>
            <sz val="9"/>
            <color indexed="81"/>
            <rFont val="Tahoma"/>
            <family val="2"/>
          </rPr>
          <t xml:space="preserve">(2014.01.01 </t>
        </r>
        <r>
          <rPr>
            <sz val="9"/>
            <color indexed="81"/>
            <rFont val="돋움"/>
            <family val="3"/>
            <charset val="129"/>
          </rPr>
          <t>신설</t>
        </r>
        <r>
          <rPr>
            <sz val="9"/>
            <color indexed="81"/>
            <rFont val="Tahoma"/>
            <family val="2"/>
          </rPr>
          <t xml:space="preserve">) 
</t>
        </r>
        <r>
          <rPr>
            <sz val="9"/>
            <color indexed="81"/>
            <rFont val="돋움"/>
            <family val="3"/>
            <charset val="129"/>
          </rPr>
          <t>나</t>
        </r>
        <r>
          <rPr>
            <sz val="9"/>
            <color indexed="81"/>
            <rFont val="Tahoma"/>
            <family val="2"/>
          </rPr>
          <t xml:space="preserve">. </t>
        </r>
        <r>
          <rPr>
            <sz val="9"/>
            <color indexed="81"/>
            <rFont val="돋움"/>
            <family val="3"/>
            <charset val="129"/>
          </rPr>
          <t>장애인의</t>
        </r>
        <r>
          <rPr>
            <sz val="9"/>
            <color indexed="81"/>
            <rFont val="Tahoma"/>
            <family val="2"/>
          </rPr>
          <t xml:space="preserve"> </t>
        </r>
        <r>
          <rPr>
            <sz val="9"/>
            <color indexed="81"/>
            <rFont val="돋움"/>
            <family val="3"/>
            <charset val="129"/>
          </rPr>
          <t>기능향상과</t>
        </r>
        <r>
          <rPr>
            <sz val="9"/>
            <color indexed="81"/>
            <rFont val="Tahoma"/>
            <family val="2"/>
          </rPr>
          <t xml:space="preserve"> </t>
        </r>
        <r>
          <rPr>
            <sz val="9"/>
            <color indexed="81"/>
            <rFont val="돋움"/>
            <family val="3"/>
            <charset val="129"/>
          </rPr>
          <t>행동발달을</t>
        </r>
        <r>
          <rPr>
            <sz val="9"/>
            <color indexed="81"/>
            <rFont val="Tahoma"/>
            <family val="2"/>
          </rPr>
          <t xml:space="preserve"> </t>
        </r>
        <r>
          <rPr>
            <sz val="9"/>
            <color indexed="81"/>
            <rFont val="돋움"/>
            <family val="3"/>
            <charset val="129"/>
          </rPr>
          <t>위한</t>
        </r>
        <r>
          <rPr>
            <sz val="9"/>
            <color indexed="81"/>
            <rFont val="Tahoma"/>
            <family val="2"/>
          </rPr>
          <t xml:space="preserve"> </t>
        </r>
        <r>
          <rPr>
            <sz val="9"/>
            <color indexed="81"/>
            <rFont val="돋움"/>
            <family val="3"/>
            <charset val="129"/>
          </rPr>
          <t>발달재활서비스를</t>
        </r>
        <r>
          <rPr>
            <sz val="9"/>
            <color indexed="81"/>
            <rFont val="Tahoma"/>
            <family val="2"/>
          </rPr>
          <t xml:space="preserve"> </t>
        </r>
        <r>
          <rPr>
            <sz val="9"/>
            <color indexed="81"/>
            <rFont val="돋움"/>
            <family val="3"/>
            <charset val="129"/>
          </rPr>
          <t>제공하는</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기관</t>
        </r>
        <r>
          <rPr>
            <sz val="9"/>
            <color indexed="81"/>
            <rFont val="Tahoma"/>
            <family val="2"/>
          </rPr>
          <t xml:space="preserve">(2014.01.01 </t>
        </r>
        <r>
          <rPr>
            <sz val="9"/>
            <color indexed="81"/>
            <rFont val="돋움"/>
            <family val="3"/>
            <charset val="129"/>
          </rPr>
          <t>신설</t>
        </r>
        <r>
          <rPr>
            <sz val="9"/>
            <color indexed="81"/>
            <rFont val="Tahoma"/>
            <family val="2"/>
          </rPr>
          <t xml:space="preserve">) 
</t>
        </r>
        <r>
          <rPr>
            <sz val="9"/>
            <color indexed="81"/>
            <rFont val="돋움"/>
            <family val="3"/>
            <charset val="129"/>
          </rPr>
          <t>다</t>
        </r>
        <r>
          <rPr>
            <sz val="9"/>
            <color indexed="81"/>
            <rFont val="Tahoma"/>
            <family val="2"/>
          </rPr>
          <t xml:space="preserve">. </t>
        </r>
        <r>
          <rPr>
            <sz val="9"/>
            <color indexed="81"/>
            <rFont val="돋움"/>
            <family val="3"/>
            <charset val="129"/>
          </rPr>
          <t>가목의</t>
        </r>
        <r>
          <rPr>
            <sz val="9"/>
            <color indexed="81"/>
            <rFont val="Tahoma"/>
            <family val="2"/>
          </rPr>
          <t xml:space="preserve"> </t>
        </r>
        <r>
          <rPr>
            <sz val="9"/>
            <color indexed="81"/>
            <rFont val="돋움"/>
            <family val="3"/>
            <charset val="129"/>
          </rPr>
          <t>시설</t>
        </r>
        <r>
          <rPr>
            <sz val="9"/>
            <color indexed="81"/>
            <rFont val="Tahoma"/>
            <family val="2"/>
          </rPr>
          <t xml:space="preserve"> </t>
        </r>
        <r>
          <rPr>
            <sz val="9"/>
            <color indexed="81"/>
            <rFont val="돋움"/>
            <family val="3"/>
            <charset val="129"/>
          </rPr>
          <t>또는</t>
        </r>
        <r>
          <rPr>
            <sz val="9"/>
            <color indexed="81"/>
            <rFont val="Tahoma"/>
            <family val="2"/>
          </rPr>
          <t xml:space="preserve"> </t>
        </r>
        <r>
          <rPr>
            <sz val="9"/>
            <color indexed="81"/>
            <rFont val="돋움"/>
            <family val="3"/>
            <charset val="129"/>
          </rPr>
          <t>법인과</t>
        </r>
        <r>
          <rPr>
            <sz val="9"/>
            <color indexed="81"/>
            <rFont val="Tahoma"/>
            <family val="2"/>
          </rPr>
          <t xml:space="preserve"> </t>
        </r>
        <r>
          <rPr>
            <sz val="9"/>
            <color indexed="81"/>
            <rFont val="돋움"/>
            <family val="3"/>
            <charset val="129"/>
          </rPr>
          <t>유사한</t>
        </r>
        <r>
          <rPr>
            <sz val="9"/>
            <color indexed="81"/>
            <rFont val="Tahoma"/>
            <family val="2"/>
          </rPr>
          <t xml:space="preserve"> </t>
        </r>
        <r>
          <rPr>
            <sz val="9"/>
            <color indexed="81"/>
            <rFont val="돋움"/>
            <family val="3"/>
            <charset val="129"/>
          </rPr>
          <t>것으로서</t>
        </r>
        <r>
          <rPr>
            <sz val="9"/>
            <color indexed="81"/>
            <rFont val="Tahoma"/>
            <family val="2"/>
          </rPr>
          <t xml:space="preserve"> </t>
        </r>
        <r>
          <rPr>
            <sz val="9"/>
            <color indexed="81"/>
            <rFont val="돋움"/>
            <family val="3"/>
            <charset val="129"/>
          </rPr>
          <t>외국에</t>
        </r>
        <r>
          <rPr>
            <sz val="9"/>
            <color indexed="81"/>
            <rFont val="Tahoma"/>
            <family val="2"/>
          </rPr>
          <t xml:space="preserve"> </t>
        </r>
        <r>
          <rPr>
            <sz val="9"/>
            <color indexed="81"/>
            <rFont val="돋움"/>
            <family val="3"/>
            <charset val="129"/>
          </rPr>
          <t>있는</t>
        </r>
        <r>
          <rPr>
            <sz val="9"/>
            <color indexed="81"/>
            <rFont val="Tahoma"/>
            <family val="2"/>
          </rPr>
          <t xml:space="preserve"> </t>
        </r>
        <r>
          <rPr>
            <sz val="9"/>
            <color indexed="81"/>
            <rFont val="돋움"/>
            <family val="3"/>
            <charset val="129"/>
          </rPr>
          <t>시설</t>
        </r>
        <r>
          <rPr>
            <sz val="9"/>
            <color indexed="81"/>
            <rFont val="Tahoma"/>
            <family val="2"/>
          </rPr>
          <t xml:space="preserve"> </t>
        </r>
        <r>
          <rPr>
            <sz val="9"/>
            <color indexed="81"/>
            <rFont val="돋움"/>
            <family val="3"/>
            <charset val="129"/>
          </rPr>
          <t>또는</t>
        </r>
        <r>
          <rPr>
            <sz val="9"/>
            <color indexed="81"/>
            <rFont val="Tahoma"/>
            <family val="2"/>
          </rPr>
          <t xml:space="preserve"> </t>
        </r>
        <r>
          <rPr>
            <sz val="9"/>
            <color indexed="81"/>
            <rFont val="돋움"/>
            <family val="3"/>
            <charset val="129"/>
          </rPr>
          <t>법인</t>
        </r>
        <r>
          <rPr>
            <sz val="9"/>
            <color indexed="81"/>
            <rFont val="Tahoma"/>
            <family val="2"/>
          </rPr>
          <t xml:space="preserve">(2014.01.01 </t>
        </r>
        <r>
          <rPr>
            <sz val="9"/>
            <color indexed="81"/>
            <rFont val="돋움"/>
            <family val="3"/>
            <charset val="129"/>
          </rPr>
          <t>신설</t>
        </r>
        <r>
          <rPr>
            <sz val="9"/>
            <color indexed="81"/>
            <rFont val="Tahoma"/>
            <family val="2"/>
          </rPr>
          <t xml:space="preserve">) 
</t>
        </r>
        <r>
          <rPr>
            <sz val="9"/>
            <color indexed="81"/>
            <rFont val="돋움"/>
            <family val="3"/>
            <charset val="129"/>
          </rPr>
          <t>④</t>
        </r>
        <r>
          <rPr>
            <sz val="9"/>
            <color indexed="81"/>
            <rFont val="Tahoma"/>
            <family val="2"/>
          </rPr>
          <t xml:space="preserve"> </t>
        </r>
        <r>
          <rPr>
            <sz val="9"/>
            <color indexed="81"/>
            <rFont val="돋움"/>
            <family val="3"/>
            <charset val="129"/>
          </rPr>
          <t>거주자</t>
        </r>
        <r>
          <rPr>
            <sz val="9"/>
            <color indexed="81"/>
            <rFont val="Tahoma"/>
            <family val="2"/>
          </rPr>
          <t>(</t>
        </r>
        <r>
          <rPr>
            <sz val="9"/>
            <color indexed="81"/>
            <rFont val="돋움"/>
            <family val="3"/>
            <charset val="129"/>
          </rPr>
          <t>사업소득만</t>
        </r>
        <r>
          <rPr>
            <sz val="9"/>
            <color indexed="81"/>
            <rFont val="Tahoma"/>
            <family val="2"/>
          </rPr>
          <t xml:space="preserve"> </t>
        </r>
        <r>
          <rPr>
            <sz val="9"/>
            <color indexed="81"/>
            <rFont val="돋움"/>
            <family val="3"/>
            <charset val="129"/>
          </rPr>
          <t>있는</t>
        </r>
        <r>
          <rPr>
            <sz val="9"/>
            <color indexed="81"/>
            <rFont val="Tahoma"/>
            <family val="2"/>
          </rPr>
          <t xml:space="preserve"> </t>
        </r>
        <r>
          <rPr>
            <sz val="9"/>
            <color indexed="81"/>
            <rFont val="돋움"/>
            <family val="3"/>
            <charset val="129"/>
          </rPr>
          <t>자는</t>
        </r>
        <r>
          <rPr>
            <sz val="9"/>
            <color indexed="81"/>
            <rFont val="Tahoma"/>
            <family val="2"/>
          </rPr>
          <t xml:space="preserve"> </t>
        </r>
        <r>
          <rPr>
            <sz val="9"/>
            <color indexed="81"/>
            <rFont val="돋움"/>
            <family val="3"/>
            <charset val="129"/>
          </rPr>
          <t>제외하되</t>
        </r>
        <r>
          <rPr>
            <sz val="9"/>
            <color indexed="81"/>
            <rFont val="Tahoma"/>
            <family val="2"/>
          </rPr>
          <t xml:space="preserve">, </t>
        </r>
        <r>
          <rPr>
            <sz val="9"/>
            <color indexed="81"/>
            <rFont val="돋움"/>
            <family val="3"/>
            <charset val="129"/>
          </rPr>
          <t>제</t>
        </r>
        <r>
          <rPr>
            <sz val="9"/>
            <color indexed="81"/>
            <rFont val="Tahoma"/>
            <family val="2"/>
          </rPr>
          <t>73</t>
        </r>
        <r>
          <rPr>
            <sz val="9"/>
            <color indexed="81"/>
            <rFont val="돋움"/>
            <family val="3"/>
            <charset val="129"/>
          </rPr>
          <t>조</t>
        </r>
        <r>
          <rPr>
            <sz val="9"/>
            <color indexed="81"/>
            <rFont val="Tahoma"/>
            <family val="2"/>
          </rPr>
          <t xml:space="preserve"> </t>
        </r>
        <r>
          <rPr>
            <sz val="9"/>
            <color indexed="81"/>
            <rFont val="돋움"/>
            <family val="3"/>
            <charset val="129"/>
          </rPr>
          <t>제</t>
        </r>
        <r>
          <rPr>
            <sz val="9"/>
            <color indexed="81"/>
            <rFont val="Tahoma"/>
            <family val="2"/>
          </rPr>
          <t>1</t>
        </r>
        <r>
          <rPr>
            <sz val="9"/>
            <color indexed="81"/>
            <rFont val="돋움"/>
            <family val="3"/>
            <charset val="129"/>
          </rPr>
          <t>항</t>
        </r>
        <r>
          <rPr>
            <sz val="9"/>
            <color indexed="81"/>
            <rFont val="Tahoma"/>
            <family val="2"/>
          </rPr>
          <t xml:space="preserve"> </t>
        </r>
        <r>
          <rPr>
            <sz val="9"/>
            <color indexed="81"/>
            <rFont val="돋움"/>
            <family val="3"/>
            <charset val="129"/>
          </rPr>
          <t>제</t>
        </r>
        <r>
          <rPr>
            <sz val="9"/>
            <color indexed="81"/>
            <rFont val="Tahoma"/>
            <family val="2"/>
          </rPr>
          <t>4</t>
        </r>
        <r>
          <rPr>
            <sz val="9"/>
            <color indexed="81"/>
            <rFont val="돋움"/>
            <family val="3"/>
            <charset val="129"/>
          </rPr>
          <t>호에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자</t>
        </r>
        <r>
          <rPr>
            <sz val="9"/>
            <color indexed="81"/>
            <rFont val="Tahoma"/>
            <family val="2"/>
          </rPr>
          <t xml:space="preserve"> </t>
        </r>
        <r>
          <rPr>
            <sz val="9"/>
            <color indexed="81"/>
            <rFont val="돋움"/>
            <family val="3"/>
            <charset val="129"/>
          </rPr>
          <t>등</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자는</t>
        </r>
        <r>
          <rPr>
            <sz val="9"/>
            <color indexed="81"/>
            <rFont val="Tahoma"/>
            <family val="2"/>
          </rPr>
          <t xml:space="preserve"> </t>
        </r>
        <r>
          <rPr>
            <sz val="9"/>
            <color indexed="81"/>
            <rFont val="돋움"/>
            <family val="3"/>
            <charset val="129"/>
          </rPr>
          <t>포함한다</t>
        </r>
        <r>
          <rPr>
            <sz val="9"/>
            <color indexed="81"/>
            <rFont val="Tahoma"/>
            <family val="2"/>
          </rPr>
          <t>)</t>
        </r>
        <r>
          <rPr>
            <sz val="9"/>
            <color indexed="81"/>
            <rFont val="돋움"/>
            <family val="3"/>
            <charset val="129"/>
          </rPr>
          <t>가</t>
        </r>
        <r>
          <rPr>
            <sz val="9"/>
            <color indexed="81"/>
            <rFont val="Tahoma"/>
            <family val="2"/>
          </rPr>
          <t xml:space="preserve"> </t>
        </r>
        <r>
          <rPr>
            <sz val="9"/>
            <color indexed="81"/>
            <rFont val="돋움"/>
            <family val="3"/>
            <charset val="129"/>
          </rPr>
          <t>해당</t>
        </r>
        <r>
          <rPr>
            <sz val="9"/>
            <color indexed="81"/>
            <rFont val="Tahoma"/>
            <family val="2"/>
          </rPr>
          <t xml:space="preserve"> </t>
        </r>
        <r>
          <rPr>
            <sz val="9"/>
            <color indexed="81"/>
            <rFont val="돋움"/>
            <family val="3"/>
            <charset val="129"/>
          </rPr>
          <t>과세기간에</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기부금</t>
        </r>
        <r>
          <rPr>
            <sz val="9"/>
            <color indexed="81"/>
            <rFont val="Tahoma"/>
            <family val="2"/>
          </rPr>
          <t>[</t>
        </r>
        <r>
          <rPr>
            <sz val="9"/>
            <color indexed="81"/>
            <rFont val="돋움"/>
            <family val="3"/>
            <charset val="129"/>
          </rPr>
          <t>제</t>
        </r>
        <r>
          <rPr>
            <sz val="9"/>
            <color indexed="81"/>
            <rFont val="Tahoma"/>
            <family val="2"/>
          </rPr>
          <t>50</t>
        </r>
        <r>
          <rPr>
            <sz val="9"/>
            <color indexed="81"/>
            <rFont val="돋움"/>
            <family val="3"/>
            <charset val="129"/>
          </rPr>
          <t>조</t>
        </r>
        <r>
          <rPr>
            <sz val="9"/>
            <color indexed="81"/>
            <rFont val="Tahoma"/>
            <family val="2"/>
          </rPr>
          <t xml:space="preserve"> </t>
        </r>
        <r>
          <rPr>
            <sz val="9"/>
            <color indexed="81"/>
            <rFont val="돋움"/>
            <family val="3"/>
            <charset val="129"/>
          </rPr>
          <t>제</t>
        </r>
        <r>
          <rPr>
            <sz val="9"/>
            <color indexed="81"/>
            <rFont val="Tahoma"/>
            <family val="2"/>
          </rPr>
          <t>1</t>
        </r>
        <r>
          <rPr>
            <sz val="9"/>
            <color indexed="81"/>
            <rFont val="돋움"/>
            <family val="3"/>
            <charset val="129"/>
          </rPr>
          <t>항</t>
        </r>
        <r>
          <rPr>
            <sz val="9"/>
            <color indexed="81"/>
            <rFont val="Tahoma"/>
            <family val="2"/>
          </rPr>
          <t xml:space="preserve"> </t>
        </r>
        <r>
          <rPr>
            <sz val="9"/>
            <color indexed="81"/>
            <rFont val="돋움"/>
            <family val="3"/>
            <charset val="129"/>
          </rPr>
          <t>제</t>
        </r>
        <r>
          <rPr>
            <sz val="9"/>
            <color indexed="81"/>
            <rFont val="Tahoma"/>
            <family val="2"/>
          </rPr>
          <t>2</t>
        </r>
        <r>
          <rPr>
            <sz val="9"/>
            <color indexed="81"/>
            <rFont val="돋움"/>
            <family val="3"/>
            <charset val="129"/>
          </rPr>
          <t>호</t>
        </r>
        <r>
          <rPr>
            <sz val="9"/>
            <color indexed="81"/>
            <rFont val="Tahoma"/>
            <family val="2"/>
          </rPr>
          <t xml:space="preserve"> </t>
        </r>
        <r>
          <rPr>
            <sz val="9"/>
            <color indexed="81"/>
            <rFont val="돋움"/>
            <family val="3"/>
            <charset val="129"/>
          </rPr>
          <t>및</t>
        </r>
        <r>
          <rPr>
            <sz val="9"/>
            <color indexed="81"/>
            <rFont val="Tahoma"/>
            <family val="2"/>
          </rPr>
          <t xml:space="preserve"> </t>
        </r>
        <r>
          <rPr>
            <sz val="9"/>
            <color indexed="81"/>
            <rFont val="돋움"/>
            <family val="3"/>
            <charset val="129"/>
          </rPr>
          <t>제</t>
        </r>
        <r>
          <rPr>
            <sz val="9"/>
            <color indexed="81"/>
            <rFont val="Tahoma"/>
            <family val="2"/>
          </rPr>
          <t>3</t>
        </r>
        <r>
          <rPr>
            <sz val="9"/>
            <color indexed="81"/>
            <rFont val="돋움"/>
            <family val="3"/>
            <charset val="129"/>
          </rPr>
          <t>호에</t>
        </r>
        <r>
          <rPr>
            <sz val="9"/>
            <color indexed="81"/>
            <rFont val="Tahoma"/>
            <family val="2"/>
          </rPr>
          <t xml:space="preserve"> </t>
        </r>
        <r>
          <rPr>
            <sz val="9"/>
            <color indexed="81"/>
            <rFont val="돋움"/>
            <family val="3"/>
            <charset val="129"/>
          </rPr>
          <t>해당하는</t>
        </r>
        <r>
          <rPr>
            <sz val="9"/>
            <color indexed="81"/>
            <rFont val="Tahoma"/>
            <family val="2"/>
          </rPr>
          <t xml:space="preserve"> </t>
        </r>
        <r>
          <rPr>
            <sz val="9"/>
            <color indexed="81"/>
            <rFont val="돋움"/>
            <family val="3"/>
            <charset val="129"/>
          </rPr>
          <t>사람</t>
        </r>
        <r>
          <rPr>
            <sz val="9"/>
            <color indexed="81"/>
            <rFont val="Tahoma"/>
            <family val="2"/>
          </rPr>
          <t>(</t>
        </r>
        <r>
          <rPr>
            <sz val="9"/>
            <color indexed="81"/>
            <rFont val="돋움"/>
            <family val="3"/>
            <charset val="129"/>
          </rPr>
          <t>나이의</t>
        </r>
        <r>
          <rPr>
            <sz val="9"/>
            <color indexed="81"/>
            <rFont val="Tahoma"/>
            <family val="2"/>
          </rPr>
          <t xml:space="preserve"> </t>
        </r>
        <r>
          <rPr>
            <sz val="9"/>
            <color indexed="81"/>
            <rFont val="돋움"/>
            <family val="3"/>
            <charset val="129"/>
          </rPr>
          <t>제한을</t>
        </r>
        <r>
          <rPr>
            <sz val="9"/>
            <color indexed="81"/>
            <rFont val="Tahoma"/>
            <family val="2"/>
          </rPr>
          <t xml:space="preserve"> </t>
        </r>
        <r>
          <rPr>
            <sz val="9"/>
            <color indexed="81"/>
            <rFont val="돋움"/>
            <family val="3"/>
            <charset val="129"/>
          </rPr>
          <t>받지</t>
        </r>
        <r>
          <rPr>
            <sz val="9"/>
            <color indexed="81"/>
            <rFont val="Tahoma"/>
            <family val="2"/>
          </rPr>
          <t xml:space="preserve"> </t>
        </r>
        <r>
          <rPr>
            <sz val="9"/>
            <color indexed="81"/>
            <rFont val="돋움"/>
            <family val="3"/>
            <charset val="129"/>
          </rPr>
          <t>아니하며</t>
        </r>
        <r>
          <rPr>
            <sz val="9"/>
            <color indexed="81"/>
            <rFont val="Tahoma"/>
            <family val="2"/>
          </rPr>
          <t xml:space="preserve">, </t>
        </r>
        <r>
          <rPr>
            <sz val="9"/>
            <color indexed="81"/>
            <rFont val="돋움"/>
            <family val="3"/>
            <charset val="129"/>
          </rPr>
          <t>다른</t>
        </r>
        <r>
          <rPr>
            <sz val="9"/>
            <color indexed="81"/>
            <rFont val="Tahoma"/>
            <family val="2"/>
          </rPr>
          <t xml:space="preserve"> </t>
        </r>
        <r>
          <rPr>
            <sz val="9"/>
            <color indexed="81"/>
            <rFont val="돋움"/>
            <family val="3"/>
            <charset val="129"/>
          </rPr>
          <t>거주자의</t>
        </r>
        <r>
          <rPr>
            <sz val="9"/>
            <color indexed="81"/>
            <rFont val="Tahoma"/>
            <family val="2"/>
          </rPr>
          <t xml:space="preserve"> </t>
        </r>
        <r>
          <rPr>
            <sz val="9"/>
            <color indexed="81"/>
            <rFont val="돋움"/>
            <family val="3"/>
            <charset val="129"/>
          </rPr>
          <t>기본공제를</t>
        </r>
        <r>
          <rPr>
            <sz val="9"/>
            <color indexed="81"/>
            <rFont val="Tahoma"/>
            <family val="2"/>
          </rPr>
          <t xml:space="preserve"> </t>
        </r>
        <r>
          <rPr>
            <sz val="9"/>
            <color indexed="81"/>
            <rFont val="돋움"/>
            <family val="3"/>
            <charset val="129"/>
          </rPr>
          <t>적용받은</t>
        </r>
        <r>
          <rPr>
            <sz val="9"/>
            <color indexed="81"/>
            <rFont val="Tahoma"/>
            <family val="2"/>
          </rPr>
          <t xml:space="preserve"> </t>
        </r>
        <r>
          <rPr>
            <sz val="9"/>
            <color indexed="81"/>
            <rFont val="돋움"/>
            <family val="3"/>
            <charset val="129"/>
          </rPr>
          <t>사람은</t>
        </r>
        <r>
          <rPr>
            <sz val="9"/>
            <color indexed="81"/>
            <rFont val="Tahoma"/>
            <family val="2"/>
          </rPr>
          <t xml:space="preserve"> </t>
        </r>
        <r>
          <rPr>
            <sz val="9"/>
            <color indexed="81"/>
            <rFont val="돋움"/>
            <family val="3"/>
            <charset val="129"/>
          </rPr>
          <t>제외한다</t>
        </r>
        <r>
          <rPr>
            <sz val="9"/>
            <color indexed="81"/>
            <rFont val="Tahoma"/>
            <family val="2"/>
          </rPr>
          <t>)</t>
        </r>
        <r>
          <rPr>
            <sz val="9"/>
            <color indexed="81"/>
            <rFont val="돋움"/>
            <family val="3"/>
            <charset val="129"/>
          </rPr>
          <t>이</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기부금을</t>
        </r>
        <r>
          <rPr>
            <sz val="9"/>
            <color indexed="81"/>
            <rFont val="Tahoma"/>
            <family val="2"/>
          </rPr>
          <t xml:space="preserve"> </t>
        </r>
        <r>
          <rPr>
            <sz val="9"/>
            <color indexed="81"/>
            <rFont val="돋움"/>
            <family val="3"/>
            <charset val="129"/>
          </rPr>
          <t>포함한다</t>
        </r>
        <r>
          <rPr>
            <sz val="9"/>
            <color indexed="81"/>
            <rFont val="Tahoma"/>
            <family val="2"/>
          </rPr>
          <t>]</t>
        </r>
        <r>
          <rPr>
            <sz val="9"/>
            <color indexed="81"/>
            <rFont val="돋움"/>
            <family val="3"/>
            <charset val="129"/>
          </rPr>
          <t>이</t>
        </r>
        <r>
          <rPr>
            <sz val="9"/>
            <color indexed="81"/>
            <rFont val="Tahoma"/>
            <family val="2"/>
          </rPr>
          <t xml:space="preserve"> </t>
        </r>
        <r>
          <rPr>
            <sz val="9"/>
            <color indexed="81"/>
            <rFont val="돋움"/>
            <family val="3"/>
            <charset val="129"/>
          </rPr>
          <t>있는</t>
        </r>
        <r>
          <rPr>
            <sz val="9"/>
            <color indexed="81"/>
            <rFont val="Tahoma"/>
            <family val="2"/>
          </rPr>
          <t xml:space="preserve"> </t>
        </r>
        <r>
          <rPr>
            <sz val="9"/>
            <color indexed="81"/>
            <rFont val="돋움"/>
            <family val="3"/>
            <charset val="129"/>
          </rPr>
          <t>경우</t>
        </r>
        <r>
          <rPr>
            <sz val="9"/>
            <color indexed="81"/>
            <rFont val="Tahoma"/>
            <family val="2"/>
          </rPr>
          <t xml:space="preserve"> </t>
        </r>
        <r>
          <rPr>
            <sz val="9"/>
            <color indexed="81"/>
            <rFont val="돋움"/>
            <family val="3"/>
            <charset val="129"/>
          </rPr>
          <t>다음</t>
        </r>
        <r>
          <rPr>
            <sz val="9"/>
            <color indexed="81"/>
            <rFont val="Tahoma"/>
            <family val="2"/>
          </rPr>
          <t xml:space="preserve"> </t>
        </r>
        <r>
          <rPr>
            <sz val="9"/>
            <color indexed="81"/>
            <rFont val="돋움"/>
            <family val="3"/>
            <charset val="129"/>
          </rPr>
          <t>각</t>
        </r>
        <r>
          <rPr>
            <sz val="9"/>
            <color indexed="81"/>
            <rFont val="Tahoma"/>
            <family val="2"/>
          </rPr>
          <t xml:space="preserve"> </t>
        </r>
        <r>
          <rPr>
            <sz val="9"/>
            <color indexed="81"/>
            <rFont val="돋움"/>
            <family val="3"/>
            <charset val="129"/>
          </rPr>
          <t>호의</t>
        </r>
        <r>
          <rPr>
            <sz val="9"/>
            <color indexed="81"/>
            <rFont val="Tahoma"/>
            <family val="2"/>
          </rPr>
          <t xml:space="preserve"> </t>
        </r>
        <r>
          <rPr>
            <sz val="9"/>
            <color indexed="81"/>
            <rFont val="돋움"/>
            <family val="3"/>
            <charset val="129"/>
          </rPr>
          <t>기부금을</t>
        </r>
        <r>
          <rPr>
            <sz val="9"/>
            <color indexed="81"/>
            <rFont val="Tahoma"/>
            <family val="2"/>
          </rPr>
          <t xml:space="preserve"> </t>
        </r>
        <r>
          <rPr>
            <sz val="9"/>
            <color indexed="81"/>
            <rFont val="돋움"/>
            <family val="3"/>
            <charset val="129"/>
          </rPr>
          <t>합한</t>
        </r>
        <r>
          <rPr>
            <sz val="9"/>
            <color indexed="81"/>
            <rFont val="Tahoma"/>
            <family val="2"/>
          </rPr>
          <t xml:space="preserve"> </t>
        </r>
        <r>
          <rPr>
            <sz val="9"/>
            <color indexed="81"/>
            <rFont val="돋움"/>
            <family val="3"/>
            <charset val="129"/>
          </rPr>
          <t>금액에서</t>
        </r>
        <r>
          <rPr>
            <sz val="9"/>
            <color indexed="81"/>
            <rFont val="Tahoma"/>
            <family val="2"/>
          </rPr>
          <t xml:space="preserve"> </t>
        </r>
        <r>
          <rPr>
            <sz val="9"/>
            <color indexed="81"/>
            <rFont val="돋움"/>
            <family val="3"/>
            <charset val="129"/>
          </rPr>
          <t>사업소득금액을</t>
        </r>
        <r>
          <rPr>
            <sz val="9"/>
            <color indexed="81"/>
            <rFont val="Tahoma"/>
            <family val="2"/>
          </rPr>
          <t xml:space="preserve"> </t>
        </r>
        <r>
          <rPr>
            <sz val="9"/>
            <color indexed="81"/>
            <rFont val="돋움"/>
            <family val="3"/>
            <charset val="129"/>
          </rPr>
          <t>계산할</t>
        </r>
        <r>
          <rPr>
            <sz val="9"/>
            <color indexed="81"/>
            <rFont val="Tahoma"/>
            <family val="2"/>
          </rPr>
          <t xml:space="preserve"> </t>
        </r>
        <r>
          <rPr>
            <sz val="9"/>
            <color indexed="81"/>
            <rFont val="돋움"/>
            <family val="3"/>
            <charset val="129"/>
          </rPr>
          <t>때</t>
        </r>
        <r>
          <rPr>
            <sz val="9"/>
            <color indexed="81"/>
            <rFont val="Tahoma"/>
            <family val="2"/>
          </rPr>
          <t xml:space="preserve"> </t>
        </r>
        <r>
          <rPr>
            <sz val="9"/>
            <color indexed="81"/>
            <rFont val="돋움"/>
            <family val="3"/>
            <charset val="129"/>
          </rPr>
          <t>필요경비에</t>
        </r>
        <r>
          <rPr>
            <sz val="9"/>
            <color indexed="81"/>
            <rFont val="Tahoma"/>
            <family val="2"/>
          </rPr>
          <t xml:space="preserve"> </t>
        </r>
        <r>
          <rPr>
            <sz val="9"/>
            <color indexed="81"/>
            <rFont val="돋움"/>
            <family val="3"/>
            <charset val="129"/>
          </rPr>
          <t>산입한</t>
        </r>
        <r>
          <rPr>
            <sz val="9"/>
            <color indexed="81"/>
            <rFont val="Tahoma"/>
            <family val="2"/>
          </rPr>
          <t xml:space="preserve"> </t>
        </r>
        <r>
          <rPr>
            <sz val="9"/>
            <color indexed="81"/>
            <rFont val="돋움"/>
            <family val="3"/>
            <charset val="129"/>
          </rPr>
          <t>기부금을</t>
        </r>
        <r>
          <rPr>
            <sz val="9"/>
            <color indexed="81"/>
            <rFont val="Tahoma"/>
            <family val="2"/>
          </rPr>
          <t xml:space="preserve"> </t>
        </r>
        <r>
          <rPr>
            <sz val="9"/>
            <color indexed="81"/>
            <rFont val="돋움"/>
            <family val="3"/>
            <charset val="129"/>
          </rPr>
          <t>뺀</t>
        </r>
        <r>
          <rPr>
            <sz val="9"/>
            <color indexed="81"/>
            <rFont val="Tahoma"/>
            <family val="2"/>
          </rPr>
          <t xml:space="preserve"> </t>
        </r>
        <r>
          <rPr>
            <sz val="9"/>
            <color indexed="81"/>
            <rFont val="돋움"/>
            <family val="3"/>
            <charset val="129"/>
          </rPr>
          <t>금액의</t>
        </r>
        <r>
          <rPr>
            <sz val="9"/>
            <color indexed="81"/>
            <rFont val="Tahoma"/>
            <family val="2"/>
          </rPr>
          <t xml:space="preserve"> 100</t>
        </r>
        <r>
          <rPr>
            <sz val="9"/>
            <color indexed="81"/>
            <rFont val="돋움"/>
            <family val="3"/>
            <charset val="129"/>
          </rPr>
          <t>분의</t>
        </r>
        <r>
          <rPr>
            <sz val="9"/>
            <color indexed="81"/>
            <rFont val="Tahoma"/>
            <family val="2"/>
          </rPr>
          <t xml:space="preserve"> 15(</t>
        </r>
        <r>
          <rPr>
            <sz val="9"/>
            <color indexed="81"/>
            <rFont val="돋움"/>
            <family val="3"/>
            <charset val="129"/>
          </rPr>
          <t>해당</t>
        </r>
        <r>
          <rPr>
            <sz val="9"/>
            <color indexed="81"/>
            <rFont val="Tahoma"/>
            <family val="2"/>
          </rPr>
          <t xml:space="preserve"> </t>
        </r>
        <r>
          <rPr>
            <sz val="9"/>
            <color indexed="81"/>
            <rFont val="돋움"/>
            <family val="3"/>
            <charset val="129"/>
          </rPr>
          <t>금액이</t>
        </r>
        <r>
          <rPr>
            <sz val="9"/>
            <color indexed="81"/>
            <rFont val="Tahoma"/>
            <family val="2"/>
          </rPr>
          <t xml:space="preserve"> 1</t>
        </r>
        <r>
          <rPr>
            <sz val="9"/>
            <color indexed="81"/>
            <rFont val="돋움"/>
            <family val="3"/>
            <charset val="129"/>
          </rPr>
          <t>천만원을</t>
        </r>
        <r>
          <rPr>
            <sz val="9"/>
            <color indexed="81"/>
            <rFont val="Tahoma"/>
            <family val="2"/>
          </rPr>
          <t xml:space="preserve"> </t>
        </r>
        <r>
          <rPr>
            <sz val="9"/>
            <color indexed="81"/>
            <rFont val="돋움"/>
            <family val="3"/>
            <charset val="129"/>
          </rPr>
          <t>초과하는</t>
        </r>
        <r>
          <rPr>
            <sz val="9"/>
            <color indexed="81"/>
            <rFont val="Tahoma"/>
            <family val="2"/>
          </rPr>
          <t xml:space="preserve"> </t>
        </r>
        <r>
          <rPr>
            <sz val="9"/>
            <color indexed="81"/>
            <rFont val="돋움"/>
            <family val="3"/>
            <charset val="129"/>
          </rPr>
          <t>경우</t>
        </r>
        <r>
          <rPr>
            <sz val="9"/>
            <color indexed="81"/>
            <rFont val="Tahoma"/>
            <family val="2"/>
          </rPr>
          <t xml:space="preserve"> </t>
        </r>
        <r>
          <rPr>
            <sz val="9"/>
            <color indexed="81"/>
            <rFont val="돋움"/>
            <family val="3"/>
            <charset val="129"/>
          </rPr>
          <t>그</t>
        </r>
        <r>
          <rPr>
            <sz val="9"/>
            <color indexed="81"/>
            <rFont val="Tahoma"/>
            <family val="2"/>
          </rPr>
          <t xml:space="preserve"> </t>
        </r>
        <r>
          <rPr>
            <sz val="9"/>
            <color indexed="81"/>
            <rFont val="돋움"/>
            <family val="3"/>
            <charset val="129"/>
          </rPr>
          <t>초과분에</t>
        </r>
        <r>
          <rPr>
            <sz val="9"/>
            <color indexed="81"/>
            <rFont val="Tahoma"/>
            <family val="2"/>
          </rPr>
          <t xml:space="preserve"> </t>
        </r>
        <r>
          <rPr>
            <sz val="9"/>
            <color indexed="81"/>
            <rFont val="돋움"/>
            <family val="3"/>
            <charset val="129"/>
          </rPr>
          <t>대해서는</t>
        </r>
        <r>
          <rPr>
            <sz val="9"/>
            <color indexed="81"/>
            <rFont val="Tahoma"/>
            <family val="2"/>
          </rPr>
          <t xml:space="preserve"> 100</t>
        </r>
        <r>
          <rPr>
            <sz val="9"/>
            <color indexed="81"/>
            <rFont val="돋움"/>
            <family val="3"/>
            <charset val="129"/>
          </rPr>
          <t>분의</t>
        </r>
        <r>
          <rPr>
            <sz val="9"/>
            <color indexed="81"/>
            <rFont val="Tahoma"/>
            <family val="2"/>
          </rPr>
          <t xml:space="preserve"> 30)</t>
        </r>
        <r>
          <rPr>
            <sz val="9"/>
            <color indexed="81"/>
            <rFont val="돋움"/>
            <family val="3"/>
            <charset val="129"/>
          </rPr>
          <t>에</t>
        </r>
        <r>
          <rPr>
            <sz val="9"/>
            <color indexed="81"/>
            <rFont val="Tahoma"/>
            <family val="2"/>
          </rPr>
          <t xml:space="preserve"> </t>
        </r>
        <r>
          <rPr>
            <sz val="9"/>
            <color indexed="81"/>
            <rFont val="돋움"/>
            <family val="3"/>
            <charset val="129"/>
          </rPr>
          <t>해당하는</t>
        </r>
        <r>
          <rPr>
            <sz val="9"/>
            <color indexed="81"/>
            <rFont val="Tahoma"/>
            <family val="2"/>
          </rPr>
          <t xml:space="preserve"> </t>
        </r>
        <r>
          <rPr>
            <sz val="9"/>
            <color indexed="81"/>
            <rFont val="돋움"/>
            <family val="3"/>
            <charset val="129"/>
          </rPr>
          <t>금액</t>
        </r>
        <r>
          <rPr>
            <sz val="9"/>
            <color indexed="81"/>
            <rFont val="Tahoma"/>
            <family val="2"/>
          </rPr>
          <t>(</t>
        </r>
        <r>
          <rPr>
            <sz val="9"/>
            <color indexed="81"/>
            <rFont val="돋움"/>
            <family val="3"/>
            <charset val="129"/>
          </rPr>
          <t>이하</t>
        </r>
        <r>
          <rPr>
            <sz val="9"/>
            <color indexed="81"/>
            <rFont val="Tahoma"/>
            <family val="2"/>
          </rPr>
          <t xml:space="preserve"> </t>
        </r>
        <r>
          <rPr>
            <sz val="9"/>
            <color indexed="81"/>
            <rFont val="돋움"/>
            <family val="3"/>
            <charset val="129"/>
          </rPr>
          <t>제</t>
        </r>
        <r>
          <rPr>
            <sz val="9"/>
            <color indexed="81"/>
            <rFont val="Tahoma"/>
            <family val="2"/>
          </rPr>
          <t>61</t>
        </r>
        <r>
          <rPr>
            <sz val="9"/>
            <color indexed="81"/>
            <rFont val="돋움"/>
            <family val="3"/>
            <charset val="129"/>
          </rPr>
          <t>조</t>
        </r>
        <r>
          <rPr>
            <sz val="9"/>
            <color indexed="81"/>
            <rFont val="Tahoma"/>
            <family val="2"/>
          </rPr>
          <t xml:space="preserve"> </t>
        </r>
        <r>
          <rPr>
            <sz val="9"/>
            <color indexed="81"/>
            <rFont val="돋움"/>
            <family val="3"/>
            <charset val="129"/>
          </rPr>
          <t>제</t>
        </r>
        <r>
          <rPr>
            <sz val="9"/>
            <color indexed="81"/>
            <rFont val="Tahoma"/>
            <family val="2"/>
          </rPr>
          <t>2</t>
        </r>
        <r>
          <rPr>
            <sz val="9"/>
            <color indexed="81"/>
            <rFont val="돋움"/>
            <family val="3"/>
            <charset val="129"/>
          </rPr>
          <t>항에서</t>
        </r>
        <r>
          <rPr>
            <sz val="9"/>
            <color indexed="81"/>
            <rFont val="Tahoma"/>
            <family val="2"/>
          </rPr>
          <t xml:space="preserve"> "</t>
        </r>
        <r>
          <rPr>
            <sz val="9"/>
            <color indexed="81"/>
            <rFont val="돋움"/>
            <family val="3"/>
            <charset val="129"/>
          </rPr>
          <t>기부금</t>
        </r>
        <r>
          <rPr>
            <sz val="9"/>
            <color indexed="81"/>
            <rFont val="Tahoma"/>
            <family val="2"/>
          </rPr>
          <t xml:space="preserve"> </t>
        </r>
        <r>
          <rPr>
            <sz val="9"/>
            <color indexed="81"/>
            <rFont val="돋움"/>
            <family val="3"/>
            <charset val="129"/>
          </rPr>
          <t>세액공제액</t>
        </r>
        <r>
          <rPr>
            <sz val="9"/>
            <color indexed="81"/>
            <rFont val="Tahoma"/>
            <family val="2"/>
          </rPr>
          <t>"</t>
        </r>
        <r>
          <rPr>
            <sz val="9"/>
            <color indexed="81"/>
            <rFont val="돋움"/>
            <family val="3"/>
            <charset val="129"/>
          </rPr>
          <t>이라</t>
        </r>
        <r>
          <rPr>
            <sz val="9"/>
            <color indexed="81"/>
            <rFont val="Tahoma"/>
            <family val="2"/>
          </rPr>
          <t xml:space="preserve"> </t>
        </r>
        <r>
          <rPr>
            <sz val="9"/>
            <color indexed="81"/>
            <rFont val="돋움"/>
            <family val="3"/>
            <charset val="129"/>
          </rPr>
          <t>한다</t>
        </r>
        <r>
          <rPr>
            <sz val="9"/>
            <color indexed="81"/>
            <rFont val="Tahoma"/>
            <family val="2"/>
          </rPr>
          <t>)</t>
        </r>
        <r>
          <rPr>
            <sz val="9"/>
            <color indexed="81"/>
            <rFont val="돋움"/>
            <family val="3"/>
            <charset val="129"/>
          </rPr>
          <t>을</t>
        </r>
        <r>
          <rPr>
            <sz val="9"/>
            <color indexed="81"/>
            <rFont val="Tahoma"/>
            <family val="2"/>
          </rPr>
          <t xml:space="preserve"> </t>
        </r>
        <r>
          <rPr>
            <sz val="9"/>
            <color indexed="81"/>
            <rFont val="돋움"/>
            <family val="3"/>
            <charset val="129"/>
          </rPr>
          <t>해당</t>
        </r>
        <r>
          <rPr>
            <sz val="9"/>
            <color indexed="81"/>
            <rFont val="Tahoma"/>
            <family val="2"/>
          </rPr>
          <t xml:space="preserve"> </t>
        </r>
        <r>
          <rPr>
            <sz val="9"/>
            <color indexed="81"/>
            <rFont val="돋움"/>
            <family val="3"/>
            <charset val="129"/>
          </rPr>
          <t>과세기간의</t>
        </r>
        <r>
          <rPr>
            <sz val="9"/>
            <color indexed="81"/>
            <rFont val="Tahoma"/>
            <family val="2"/>
          </rPr>
          <t xml:space="preserve"> </t>
        </r>
        <r>
          <rPr>
            <sz val="9"/>
            <color indexed="81"/>
            <rFont val="돋움"/>
            <family val="3"/>
            <charset val="129"/>
          </rPr>
          <t>합산과세되는</t>
        </r>
        <r>
          <rPr>
            <sz val="9"/>
            <color indexed="81"/>
            <rFont val="Tahoma"/>
            <family val="2"/>
          </rPr>
          <t xml:space="preserve"> </t>
        </r>
        <r>
          <rPr>
            <sz val="9"/>
            <color indexed="81"/>
            <rFont val="돋움"/>
            <family val="3"/>
            <charset val="129"/>
          </rPr>
          <t>종합소득산출세액</t>
        </r>
        <r>
          <rPr>
            <sz val="9"/>
            <color indexed="81"/>
            <rFont val="Tahoma"/>
            <family val="2"/>
          </rPr>
          <t>(</t>
        </r>
        <r>
          <rPr>
            <sz val="9"/>
            <color indexed="81"/>
            <rFont val="돋움"/>
            <family val="3"/>
            <charset val="129"/>
          </rPr>
          <t>필요경비에</t>
        </r>
        <r>
          <rPr>
            <sz val="9"/>
            <color indexed="81"/>
            <rFont val="Tahoma"/>
            <family val="2"/>
          </rPr>
          <t xml:space="preserve"> </t>
        </r>
        <r>
          <rPr>
            <sz val="9"/>
            <color indexed="81"/>
            <rFont val="돋움"/>
            <family val="3"/>
            <charset val="129"/>
          </rPr>
          <t>산입한</t>
        </r>
        <r>
          <rPr>
            <sz val="9"/>
            <color indexed="81"/>
            <rFont val="Tahoma"/>
            <family val="2"/>
          </rPr>
          <t xml:space="preserve"> </t>
        </r>
        <r>
          <rPr>
            <sz val="9"/>
            <color indexed="81"/>
            <rFont val="돋움"/>
            <family val="3"/>
            <charset val="129"/>
          </rPr>
          <t>기부금이</t>
        </r>
        <r>
          <rPr>
            <sz val="9"/>
            <color indexed="81"/>
            <rFont val="Tahoma"/>
            <family val="2"/>
          </rPr>
          <t xml:space="preserve"> </t>
        </r>
        <r>
          <rPr>
            <sz val="9"/>
            <color indexed="81"/>
            <rFont val="돋움"/>
            <family val="3"/>
            <charset val="129"/>
          </rPr>
          <t>있는</t>
        </r>
        <r>
          <rPr>
            <sz val="9"/>
            <color indexed="81"/>
            <rFont val="Tahoma"/>
            <family val="2"/>
          </rPr>
          <t xml:space="preserve"> </t>
        </r>
        <r>
          <rPr>
            <sz val="9"/>
            <color indexed="81"/>
            <rFont val="돋움"/>
            <family val="3"/>
            <charset val="129"/>
          </rPr>
          <t>경우</t>
        </r>
        <r>
          <rPr>
            <sz val="9"/>
            <color indexed="81"/>
            <rFont val="Tahoma"/>
            <family val="2"/>
          </rPr>
          <t xml:space="preserve"> </t>
        </r>
        <r>
          <rPr>
            <sz val="9"/>
            <color indexed="81"/>
            <rFont val="돋움"/>
            <family val="3"/>
            <charset val="129"/>
          </rPr>
          <t>사업소득에</t>
        </r>
        <r>
          <rPr>
            <sz val="9"/>
            <color indexed="81"/>
            <rFont val="Tahoma"/>
            <family val="2"/>
          </rPr>
          <t xml:space="preserve"> </t>
        </r>
        <r>
          <rPr>
            <sz val="9"/>
            <color indexed="81"/>
            <rFont val="돋움"/>
            <family val="3"/>
            <charset val="129"/>
          </rPr>
          <t>대한</t>
        </r>
        <r>
          <rPr>
            <sz val="9"/>
            <color indexed="81"/>
            <rFont val="Tahoma"/>
            <family val="2"/>
          </rPr>
          <t xml:space="preserve"> </t>
        </r>
        <r>
          <rPr>
            <sz val="9"/>
            <color indexed="81"/>
            <rFont val="돋움"/>
            <family val="3"/>
            <charset val="129"/>
          </rPr>
          <t>산출세액은</t>
        </r>
        <r>
          <rPr>
            <sz val="9"/>
            <color indexed="81"/>
            <rFont val="Tahoma"/>
            <family val="2"/>
          </rPr>
          <t xml:space="preserve"> </t>
        </r>
        <r>
          <rPr>
            <sz val="9"/>
            <color indexed="81"/>
            <rFont val="돋움"/>
            <family val="3"/>
            <charset val="129"/>
          </rPr>
          <t>제외한다</t>
        </r>
        <r>
          <rPr>
            <sz val="9"/>
            <color indexed="81"/>
            <rFont val="Tahoma"/>
            <family val="2"/>
          </rPr>
          <t>)</t>
        </r>
        <r>
          <rPr>
            <sz val="9"/>
            <color indexed="81"/>
            <rFont val="돋움"/>
            <family val="3"/>
            <charset val="129"/>
          </rPr>
          <t>에서</t>
        </r>
        <r>
          <rPr>
            <sz val="9"/>
            <color indexed="81"/>
            <rFont val="Tahoma"/>
            <family val="2"/>
          </rPr>
          <t xml:space="preserve"> </t>
        </r>
        <r>
          <rPr>
            <sz val="9"/>
            <color indexed="81"/>
            <rFont val="돋움"/>
            <family val="3"/>
            <charset val="129"/>
          </rPr>
          <t>공제한다</t>
        </r>
        <r>
          <rPr>
            <sz val="9"/>
            <color indexed="81"/>
            <rFont val="Tahoma"/>
            <family val="2"/>
          </rPr>
          <t xml:space="preserve">. </t>
        </r>
        <r>
          <rPr>
            <sz val="9"/>
            <color indexed="81"/>
            <rFont val="돋움"/>
            <family val="3"/>
            <charset val="129"/>
          </rPr>
          <t>이</t>
        </r>
        <r>
          <rPr>
            <sz val="9"/>
            <color indexed="81"/>
            <rFont val="Tahoma"/>
            <family val="2"/>
          </rPr>
          <t xml:space="preserve"> </t>
        </r>
        <r>
          <rPr>
            <sz val="9"/>
            <color indexed="81"/>
            <rFont val="돋움"/>
            <family val="3"/>
            <charset val="129"/>
          </rPr>
          <t>경우</t>
        </r>
        <r>
          <rPr>
            <sz val="9"/>
            <color indexed="81"/>
            <rFont val="Tahoma"/>
            <family val="2"/>
          </rPr>
          <t xml:space="preserve"> </t>
        </r>
        <r>
          <rPr>
            <sz val="9"/>
            <color indexed="81"/>
            <rFont val="돋움"/>
            <family val="3"/>
            <charset val="129"/>
          </rPr>
          <t>제</t>
        </r>
        <r>
          <rPr>
            <sz val="9"/>
            <color indexed="81"/>
            <rFont val="Tahoma"/>
            <family val="2"/>
          </rPr>
          <t>1</t>
        </r>
        <r>
          <rPr>
            <sz val="9"/>
            <color indexed="81"/>
            <rFont val="돋움"/>
            <family val="3"/>
            <charset val="129"/>
          </rPr>
          <t>호의</t>
        </r>
        <r>
          <rPr>
            <sz val="9"/>
            <color indexed="81"/>
            <rFont val="Tahoma"/>
            <family val="2"/>
          </rPr>
          <t xml:space="preserve"> </t>
        </r>
        <r>
          <rPr>
            <sz val="9"/>
            <color indexed="81"/>
            <rFont val="돋움"/>
            <family val="3"/>
            <charset val="129"/>
          </rPr>
          <t>기부금과</t>
        </r>
        <r>
          <rPr>
            <sz val="9"/>
            <color indexed="81"/>
            <rFont val="Tahoma"/>
            <family val="2"/>
          </rPr>
          <t xml:space="preserve"> </t>
        </r>
        <r>
          <rPr>
            <sz val="9"/>
            <color indexed="81"/>
            <rFont val="돋움"/>
            <family val="3"/>
            <charset val="129"/>
          </rPr>
          <t>제</t>
        </r>
        <r>
          <rPr>
            <sz val="9"/>
            <color indexed="81"/>
            <rFont val="Tahoma"/>
            <family val="2"/>
          </rPr>
          <t>2</t>
        </r>
        <r>
          <rPr>
            <sz val="9"/>
            <color indexed="81"/>
            <rFont val="돋움"/>
            <family val="3"/>
            <charset val="129"/>
          </rPr>
          <t>호의</t>
        </r>
        <r>
          <rPr>
            <sz val="9"/>
            <color indexed="81"/>
            <rFont val="Tahoma"/>
            <family val="2"/>
          </rPr>
          <t xml:space="preserve"> </t>
        </r>
        <r>
          <rPr>
            <sz val="9"/>
            <color indexed="81"/>
            <rFont val="돋움"/>
            <family val="3"/>
            <charset val="129"/>
          </rPr>
          <t>기부금이</t>
        </r>
        <r>
          <rPr>
            <sz val="9"/>
            <color indexed="81"/>
            <rFont val="Tahoma"/>
            <family val="2"/>
          </rPr>
          <t xml:space="preserve"> </t>
        </r>
        <r>
          <rPr>
            <sz val="9"/>
            <color indexed="81"/>
            <rFont val="돋움"/>
            <family val="3"/>
            <charset val="129"/>
          </rPr>
          <t>함께</t>
        </r>
        <r>
          <rPr>
            <sz val="9"/>
            <color indexed="81"/>
            <rFont val="Tahoma"/>
            <family val="2"/>
          </rPr>
          <t xml:space="preserve"> </t>
        </r>
        <r>
          <rPr>
            <sz val="9"/>
            <color indexed="81"/>
            <rFont val="돋움"/>
            <family val="3"/>
            <charset val="129"/>
          </rPr>
          <t>있으면</t>
        </r>
        <r>
          <rPr>
            <sz val="9"/>
            <color indexed="81"/>
            <rFont val="Tahoma"/>
            <family val="2"/>
          </rPr>
          <t xml:space="preserve"> </t>
        </r>
        <r>
          <rPr>
            <sz val="9"/>
            <color indexed="81"/>
            <rFont val="돋움"/>
            <family val="3"/>
            <charset val="129"/>
          </rPr>
          <t>제</t>
        </r>
        <r>
          <rPr>
            <sz val="9"/>
            <color indexed="81"/>
            <rFont val="Tahoma"/>
            <family val="2"/>
          </rPr>
          <t>1</t>
        </r>
        <r>
          <rPr>
            <sz val="9"/>
            <color indexed="81"/>
            <rFont val="돋움"/>
            <family val="3"/>
            <charset val="129"/>
          </rPr>
          <t>호의</t>
        </r>
        <r>
          <rPr>
            <sz val="9"/>
            <color indexed="81"/>
            <rFont val="Tahoma"/>
            <family val="2"/>
          </rPr>
          <t xml:space="preserve"> </t>
        </r>
        <r>
          <rPr>
            <sz val="9"/>
            <color indexed="81"/>
            <rFont val="돋움"/>
            <family val="3"/>
            <charset val="129"/>
          </rPr>
          <t>기부금을</t>
        </r>
        <r>
          <rPr>
            <sz val="9"/>
            <color indexed="81"/>
            <rFont val="Tahoma"/>
            <family val="2"/>
          </rPr>
          <t xml:space="preserve"> </t>
        </r>
        <r>
          <rPr>
            <sz val="9"/>
            <color indexed="81"/>
            <rFont val="돋움"/>
            <family val="3"/>
            <charset val="129"/>
          </rPr>
          <t>먼저</t>
        </r>
        <r>
          <rPr>
            <sz val="9"/>
            <color indexed="81"/>
            <rFont val="Tahoma"/>
            <family val="2"/>
          </rPr>
          <t xml:space="preserve"> </t>
        </r>
        <r>
          <rPr>
            <sz val="9"/>
            <color indexed="81"/>
            <rFont val="돋움"/>
            <family val="3"/>
            <charset val="129"/>
          </rPr>
          <t>공제하되</t>
        </r>
        <r>
          <rPr>
            <sz val="9"/>
            <color indexed="81"/>
            <rFont val="Tahoma"/>
            <family val="2"/>
          </rPr>
          <t>, 2013</t>
        </r>
        <r>
          <rPr>
            <sz val="9"/>
            <color indexed="81"/>
            <rFont val="돋움"/>
            <family val="3"/>
            <charset val="129"/>
          </rPr>
          <t>년</t>
        </r>
        <r>
          <rPr>
            <sz val="9"/>
            <color indexed="81"/>
            <rFont val="Tahoma"/>
            <family val="2"/>
          </rPr>
          <t xml:space="preserve"> 12</t>
        </r>
        <r>
          <rPr>
            <sz val="9"/>
            <color indexed="81"/>
            <rFont val="돋움"/>
            <family val="3"/>
            <charset val="129"/>
          </rPr>
          <t>월</t>
        </r>
        <r>
          <rPr>
            <sz val="9"/>
            <color indexed="81"/>
            <rFont val="Tahoma"/>
            <family val="2"/>
          </rPr>
          <t xml:space="preserve"> 31</t>
        </r>
        <r>
          <rPr>
            <sz val="9"/>
            <color indexed="81"/>
            <rFont val="돋움"/>
            <family val="3"/>
            <charset val="129"/>
          </rPr>
          <t>일</t>
        </r>
        <r>
          <rPr>
            <sz val="9"/>
            <color indexed="81"/>
            <rFont val="Tahoma"/>
            <family val="2"/>
          </rPr>
          <t xml:space="preserve"> </t>
        </r>
        <r>
          <rPr>
            <sz val="9"/>
            <color indexed="81"/>
            <rFont val="돋움"/>
            <family val="3"/>
            <charset val="129"/>
          </rPr>
          <t>이전에</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기부금을</t>
        </r>
        <r>
          <rPr>
            <sz val="9"/>
            <color indexed="81"/>
            <rFont val="Tahoma"/>
            <family val="2"/>
          </rPr>
          <t xml:space="preserve"> 2014</t>
        </r>
        <r>
          <rPr>
            <sz val="9"/>
            <color indexed="81"/>
            <rFont val="돋움"/>
            <family val="3"/>
            <charset val="129"/>
          </rPr>
          <t>년</t>
        </r>
        <r>
          <rPr>
            <sz val="9"/>
            <color indexed="81"/>
            <rFont val="Tahoma"/>
            <family val="2"/>
          </rPr>
          <t xml:space="preserve"> 1</t>
        </r>
        <r>
          <rPr>
            <sz val="9"/>
            <color indexed="81"/>
            <rFont val="돋움"/>
            <family val="3"/>
            <charset val="129"/>
          </rPr>
          <t>월</t>
        </r>
        <r>
          <rPr>
            <sz val="9"/>
            <color indexed="81"/>
            <rFont val="Tahoma"/>
            <family val="2"/>
          </rPr>
          <t xml:space="preserve"> 1</t>
        </r>
        <r>
          <rPr>
            <sz val="9"/>
            <color indexed="81"/>
            <rFont val="돋움"/>
            <family val="3"/>
            <charset val="129"/>
          </rPr>
          <t>일</t>
        </r>
        <r>
          <rPr>
            <sz val="9"/>
            <color indexed="81"/>
            <rFont val="Tahoma"/>
            <family val="2"/>
          </rPr>
          <t xml:space="preserve"> </t>
        </r>
        <r>
          <rPr>
            <sz val="9"/>
            <color indexed="81"/>
            <rFont val="돋움"/>
            <family val="3"/>
            <charset val="129"/>
          </rPr>
          <t>이후에</t>
        </r>
        <r>
          <rPr>
            <sz val="9"/>
            <color indexed="81"/>
            <rFont val="Tahoma"/>
            <family val="2"/>
          </rPr>
          <t xml:space="preserve"> </t>
        </r>
        <r>
          <rPr>
            <sz val="9"/>
            <color indexed="81"/>
            <rFont val="돋움"/>
            <family val="3"/>
            <charset val="129"/>
          </rPr>
          <t>개시하는</t>
        </r>
        <r>
          <rPr>
            <sz val="9"/>
            <color indexed="81"/>
            <rFont val="Tahoma"/>
            <family val="2"/>
          </rPr>
          <t xml:space="preserve"> </t>
        </r>
        <r>
          <rPr>
            <sz val="9"/>
            <color indexed="81"/>
            <rFont val="돋움"/>
            <family val="3"/>
            <charset val="129"/>
          </rPr>
          <t>과세기간에</t>
        </r>
        <r>
          <rPr>
            <sz val="9"/>
            <color indexed="81"/>
            <rFont val="Tahoma"/>
            <family val="2"/>
          </rPr>
          <t xml:space="preserve"> </t>
        </r>
        <r>
          <rPr>
            <sz val="9"/>
            <color indexed="81"/>
            <rFont val="돋움"/>
            <family val="3"/>
            <charset val="129"/>
          </rPr>
          <t>이월하여</t>
        </r>
        <r>
          <rPr>
            <sz val="9"/>
            <color indexed="81"/>
            <rFont val="Tahoma"/>
            <family val="2"/>
          </rPr>
          <t xml:space="preserve"> </t>
        </r>
        <r>
          <rPr>
            <sz val="9"/>
            <color indexed="81"/>
            <rFont val="돋움"/>
            <family val="3"/>
            <charset val="129"/>
          </rPr>
          <t>소득공제하는</t>
        </r>
        <r>
          <rPr>
            <sz val="9"/>
            <color indexed="81"/>
            <rFont val="Tahoma"/>
            <family val="2"/>
          </rPr>
          <t xml:space="preserve"> </t>
        </r>
        <r>
          <rPr>
            <sz val="9"/>
            <color indexed="81"/>
            <rFont val="돋움"/>
            <family val="3"/>
            <charset val="129"/>
          </rPr>
          <t>경우에는</t>
        </r>
        <r>
          <rPr>
            <sz val="9"/>
            <color indexed="81"/>
            <rFont val="Tahoma"/>
            <family val="2"/>
          </rPr>
          <t xml:space="preserve"> </t>
        </r>
        <r>
          <rPr>
            <sz val="9"/>
            <color indexed="81"/>
            <rFont val="돋움"/>
            <family val="3"/>
            <charset val="129"/>
          </rPr>
          <t>해당</t>
        </r>
        <r>
          <rPr>
            <sz val="9"/>
            <color indexed="81"/>
            <rFont val="Tahoma"/>
            <family val="2"/>
          </rPr>
          <t xml:space="preserve"> </t>
        </r>
        <r>
          <rPr>
            <sz val="9"/>
            <color indexed="81"/>
            <rFont val="돋움"/>
            <family val="3"/>
            <charset val="129"/>
          </rPr>
          <t>과세기간에</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기부금보다</t>
        </r>
        <r>
          <rPr>
            <sz val="9"/>
            <color indexed="81"/>
            <rFont val="Tahoma"/>
            <family val="2"/>
          </rPr>
          <t xml:space="preserve"> </t>
        </r>
        <r>
          <rPr>
            <sz val="9"/>
            <color indexed="81"/>
            <rFont val="돋움"/>
            <family val="3"/>
            <charset val="129"/>
          </rPr>
          <t>먼저</t>
        </r>
        <r>
          <rPr>
            <sz val="9"/>
            <color indexed="81"/>
            <rFont val="Tahoma"/>
            <family val="2"/>
          </rPr>
          <t xml:space="preserve"> </t>
        </r>
        <r>
          <rPr>
            <sz val="9"/>
            <color indexed="81"/>
            <rFont val="돋움"/>
            <family val="3"/>
            <charset val="129"/>
          </rPr>
          <t>공제한다</t>
        </r>
        <r>
          <rPr>
            <sz val="9"/>
            <color indexed="81"/>
            <rFont val="Tahoma"/>
            <family val="2"/>
          </rPr>
          <t xml:space="preserve">.(2018.12.31 </t>
        </r>
        <r>
          <rPr>
            <sz val="9"/>
            <color indexed="81"/>
            <rFont val="돋움"/>
            <family val="3"/>
            <charset val="129"/>
          </rPr>
          <t>개정</t>
        </r>
        <r>
          <rPr>
            <sz val="9"/>
            <color indexed="81"/>
            <rFont val="Tahoma"/>
            <family val="2"/>
          </rPr>
          <t xml:space="preserve">)
1. </t>
        </r>
        <r>
          <rPr>
            <sz val="9"/>
            <color indexed="81"/>
            <rFont val="돋움"/>
            <family val="3"/>
            <charset val="129"/>
          </rPr>
          <t>법정기부금</t>
        </r>
        <r>
          <rPr>
            <sz val="9"/>
            <color indexed="81"/>
            <rFont val="Tahoma"/>
            <family val="2"/>
          </rPr>
          <t xml:space="preserve">(2014.01.01 </t>
        </r>
        <r>
          <rPr>
            <sz val="9"/>
            <color indexed="81"/>
            <rFont val="돋움"/>
            <family val="3"/>
            <charset val="129"/>
          </rPr>
          <t>신설</t>
        </r>
        <r>
          <rPr>
            <sz val="9"/>
            <color indexed="81"/>
            <rFont val="Tahoma"/>
            <family val="2"/>
          </rPr>
          <t xml:space="preserve">) 
2. </t>
        </r>
        <r>
          <rPr>
            <sz val="9"/>
            <color indexed="81"/>
            <rFont val="돋움"/>
            <family val="3"/>
            <charset val="129"/>
          </rPr>
          <t>지정기부금</t>
        </r>
        <r>
          <rPr>
            <sz val="9"/>
            <color indexed="81"/>
            <rFont val="Tahoma"/>
            <family val="2"/>
          </rPr>
          <t xml:space="preserve">. </t>
        </r>
        <r>
          <rPr>
            <sz val="9"/>
            <color indexed="81"/>
            <rFont val="돋움"/>
            <family val="3"/>
            <charset val="129"/>
          </rPr>
          <t>이</t>
        </r>
        <r>
          <rPr>
            <sz val="9"/>
            <color indexed="81"/>
            <rFont val="Tahoma"/>
            <family val="2"/>
          </rPr>
          <t xml:space="preserve"> </t>
        </r>
        <r>
          <rPr>
            <sz val="9"/>
            <color indexed="81"/>
            <rFont val="돋움"/>
            <family val="3"/>
            <charset val="129"/>
          </rPr>
          <t>경우</t>
        </r>
        <r>
          <rPr>
            <sz val="9"/>
            <color indexed="81"/>
            <rFont val="Tahoma"/>
            <family val="2"/>
          </rPr>
          <t xml:space="preserve"> </t>
        </r>
        <r>
          <rPr>
            <sz val="9"/>
            <color indexed="81"/>
            <rFont val="돋움"/>
            <family val="3"/>
            <charset val="129"/>
          </rPr>
          <t>지정기부금의</t>
        </r>
        <r>
          <rPr>
            <sz val="9"/>
            <color indexed="81"/>
            <rFont val="Tahoma"/>
            <family val="2"/>
          </rPr>
          <t xml:space="preserve"> </t>
        </r>
        <r>
          <rPr>
            <sz val="9"/>
            <color indexed="81"/>
            <rFont val="돋움"/>
            <family val="3"/>
            <charset val="129"/>
          </rPr>
          <t>한도액은</t>
        </r>
        <r>
          <rPr>
            <sz val="9"/>
            <color indexed="81"/>
            <rFont val="Tahoma"/>
            <family val="2"/>
          </rPr>
          <t xml:space="preserve"> </t>
        </r>
        <r>
          <rPr>
            <sz val="9"/>
            <color indexed="81"/>
            <rFont val="돋움"/>
            <family val="3"/>
            <charset val="129"/>
          </rPr>
          <t>다음</t>
        </r>
        <r>
          <rPr>
            <sz val="9"/>
            <color indexed="81"/>
            <rFont val="Tahoma"/>
            <family val="2"/>
          </rPr>
          <t xml:space="preserve"> </t>
        </r>
        <r>
          <rPr>
            <sz val="9"/>
            <color indexed="81"/>
            <rFont val="돋움"/>
            <family val="3"/>
            <charset val="129"/>
          </rPr>
          <t>각</t>
        </r>
        <r>
          <rPr>
            <sz val="9"/>
            <color indexed="81"/>
            <rFont val="Tahoma"/>
            <family val="2"/>
          </rPr>
          <t xml:space="preserve"> </t>
        </r>
        <r>
          <rPr>
            <sz val="9"/>
            <color indexed="81"/>
            <rFont val="돋움"/>
            <family val="3"/>
            <charset val="129"/>
          </rPr>
          <t>목의</t>
        </r>
        <r>
          <rPr>
            <sz val="9"/>
            <color indexed="81"/>
            <rFont val="Tahoma"/>
            <family val="2"/>
          </rPr>
          <t xml:space="preserve"> </t>
        </r>
        <r>
          <rPr>
            <sz val="9"/>
            <color indexed="81"/>
            <rFont val="돋움"/>
            <family val="3"/>
            <charset val="129"/>
          </rPr>
          <t>구분에</t>
        </r>
        <r>
          <rPr>
            <sz val="9"/>
            <color indexed="81"/>
            <rFont val="Tahoma"/>
            <family val="2"/>
          </rPr>
          <t xml:space="preserve"> </t>
        </r>
        <r>
          <rPr>
            <sz val="9"/>
            <color indexed="81"/>
            <rFont val="돋움"/>
            <family val="3"/>
            <charset val="129"/>
          </rPr>
          <t>따른다</t>
        </r>
        <r>
          <rPr>
            <sz val="9"/>
            <color indexed="81"/>
            <rFont val="Tahoma"/>
            <family val="2"/>
          </rPr>
          <t xml:space="preserve">.(2014.01.01 </t>
        </r>
        <r>
          <rPr>
            <sz val="9"/>
            <color indexed="81"/>
            <rFont val="돋움"/>
            <family val="3"/>
            <charset val="129"/>
          </rPr>
          <t>신설</t>
        </r>
        <r>
          <rPr>
            <sz val="9"/>
            <color indexed="81"/>
            <rFont val="Tahoma"/>
            <family val="2"/>
          </rPr>
          <t xml:space="preserve">) 
</t>
        </r>
        <r>
          <rPr>
            <sz val="9"/>
            <color indexed="81"/>
            <rFont val="돋움"/>
            <family val="3"/>
            <charset val="129"/>
          </rPr>
          <t>가</t>
        </r>
        <r>
          <rPr>
            <sz val="9"/>
            <color indexed="81"/>
            <rFont val="Tahoma"/>
            <family val="2"/>
          </rPr>
          <t xml:space="preserve">. </t>
        </r>
        <r>
          <rPr>
            <sz val="9"/>
            <color indexed="81"/>
            <rFont val="돋움"/>
            <family val="3"/>
            <charset val="129"/>
          </rPr>
          <t>종교단체에</t>
        </r>
        <r>
          <rPr>
            <sz val="9"/>
            <color indexed="81"/>
            <rFont val="Tahoma"/>
            <family val="2"/>
          </rPr>
          <t xml:space="preserve"> </t>
        </r>
        <r>
          <rPr>
            <sz val="9"/>
            <color indexed="81"/>
            <rFont val="돋움"/>
            <family val="3"/>
            <charset val="129"/>
          </rPr>
          <t>기부한</t>
        </r>
        <r>
          <rPr>
            <sz val="9"/>
            <color indexed="81"/>
            <rFont val="Tahoma"/>
            <family val="2"/>
          </rPr>
          <t xml:space="preserve"> </t>
        </r>
        <r>
          <rPr>
            <sz val="9"/>
            <color indexed="81"/>
            <rFont val="돋움"/>
            <family val="3"/>
            <charset val="129"/>
          </rPr>
          <t>금액이</t>
        </r>
        <r>
          <rPr>
            <sz val="9"/>
            <color indexed="81"/>
            <rFont val="Tahoma"/>
            <family val="2"/>
          </rPr>
          <t xml:space="preserve"> </t>
        </r>
        <r>
          <rPr>
            <sz val="9"/>
            <color indexed="81"/>
            <rFont val="돋움"/>
            <family val="3"/>
            <charset val="129"/>
          </rPr>
          <t>있는</t>
        </r>
        <r>
          <rPr>
            <sz val="9"/>
            <color indexed="81"/>
            <rFont val="Tahoma"/>
            <family val="2"/>
          </rPr>
          <t xml:space="preserve"> </t>
        </r>
        <r>
          <rPr>
            <sz val="9"/>
            <color indexed="81"/>
            <rFont val="돋움"/>
            <family val="3"/>
            <charset val="129"/>
          </rPr>
          <t>경우</t>
        </r>
        <r>
          <rPr>
            <sz val="9"/>
            <color indexed="81"/>
            <rFont val="Tahoma"/>
            <family val="2"/>
          </rPr>
          <t xml:space="preserve">(2014.01.01 </t>
        </r>
        <r>
          <rPr>
            <sz val="9"/>
            <color indexed="81"/>
            <rFont val="돋움"/>
            <family val="3"/>
            <charset val="129"/>
          </rPr>
          <t>신설</t>
        </r>
        <r>
          <rPr>
            <sz val="9"/>
            <color indexed="81"/>
            <rFont val="Tahoma"/>
            <family val="2"/>
          </rPr>
          <t xml:space="preserve">)
</t>
        </r>
        <r>
          <rPr>
            <sz val="9"/>
            <color indexed="81"/>
            <rFont val="돋움"/>
            <family val="3"/>
            <charset val="129"/>
          </rPr>
          <t>한도액</t>
        </r>
        <r>
          <rPr>
            <sz val="9"/>
            <color indexed="81"/>
            <rFont val="Tahoma"/>
            <family val="2"/>
          </rPr>
          <t xml:space="preserve"> = [</t>
        </r>
        <r>
          <rPr>
            <sz val="9"/>
            <color indexed="81"/>
            <rFont val="돋움"/>
            <family val="3"/>
            <charset val="129"/>
          </rPr>
          <t>종합소득금액</t>
        </r>
        <r>
          <rPr>
            <sz val="9"/>
            <color indexed="81"/>
            <rFont val="Tahoma"/>
            <family val="2"/>
          </rPr>
          <t>(</t>
        </r>
        <r>
          <rPr>
            <sz val="9"/>
            <color indexed="81"/>
            <rFont val="돋움"/>
            <family val="3"/>
            <charset val="129"/>
          </rPr>
          <t>제</t>
        </r>
        <r>
          <rPr>
            <sz val="9"/>
            <color indexed="81"/>
            <rFont val="Tahoma"/>
            <family val="2"/>
          </rPr>
          <t>62</t>
        </r>
        <r>
          <rPr>
            <sz val="9"/>
            <color indexed="81"/>
            <rFont val="돋움"/>
            <family val="3"/>
            <charset val="129"/>
          </rPr>
          <t>조에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원천징수세율을</t>
        </r>
        <r>
          <rPr>
            <sz val="9"/>
            <color indexed="81"/>
            <rFont val="Tahoma"/>
            <family val="2"/>
          </rPr>
          <t xml:space="preserve"> </t>
        </r>
        <r>
          <rPr>
            <sz val="9"/>
            <color indexed="81"/>
            <rFont val="돋움"/>
            <family val="3"/>
            <charset val="129"/>
          </rPr>
          <t>적용받는</t>
        </r>
        <r>
          <rPr>
            <sz val="9"/>
            <color indexed="81"/>
            <rFont val="Tahoma"/>
            <family val="2"/>
          </rPr>
          <t xml:space="preserve"> </t>
        </r>
        <r>
          <rPr>
            <sz val="9"/>
            <color indexed="81"/>
            <rFont val="돋움"/>
            <family val="3"/>
            <charset val="129"/>
          </rPr>
          <t>이자소득</t>
        </r>
        <r>
          <rPr>
            <sz val="9"/>
            <color indexed="81"/>
            <rFont val="Tahoma"/>
            <family val="2"/>
          </rPr>
          <t xml:space="preserve"> </t>
        </r>
        <r>
          <rPr>
            <sz val="9"/>
            <color indexed="81"/>
            <rFont val="돋움"/>
            <family val="3"/>
            <charset val="129"/>
          </rPr>
          <t>및</t>
        </r>
        <r>
          <rPr>
            <sz val="9"/>
            <color indexed="81"/>
            <rFont val="Tahoma"/>
            <family val="2"/>
          </rPr>
          <t xml:space="preserve"> </t>
        </r>
        <r>
          <rPr>
            <sz val="9"/>
            <color indexed="81"/>
            <rFont val="돋움"/>
            <family val="3"/>
            <charset val="129"/>
          </rPr>
          <t>배당소득은</t>
        </r>
        <r>
          <rPr>
            <sz val="9"/>
            <color indexed="81"/>
            <rFont val="Tahoma"/>
            <family val="2"/>
          </rPr>
          <t xml:space="preserve"> </t>
        </r>
        <r>
          <rPr>
            <sz val="9"/>
            <color indexed="81"/>
            <rFont val="돋움"/>
            <family val="3"/>
            <charset val="129"/>
          </rPr>
          <t>제외한다</t>
        </r>
        <r>
          <rPr>
            <sz val="9"/>
            <color indexed="81"/>
            <rFont val="Tahoma"/>
            <family val="2"/>
          </rPr>
          <t>)</t>
        </r>
        <r>
          <rPr>
            <sz val="9"/>
            <color indexed="81"/>
            <rFont val="돋움"/>
            <family val="3"/>
            <charset val="129"/>
          </rPr>
          <t>에서</t>
        </r>
        <r>
          <rPr>
            <sz val="9"/>
            <color indexed="81"/>
            <rFont val="Tahoma"/>
            <family val="2"/>
          </rPr>
          <t xml:space="preserve"> </t>
        </r>
        <r>
          <rPr>
            <sz val="9"/>
            <color indexed="81"/>
            <rFont val="돋움"/>
            <family val="3"/>
            <charset val="129"/>
          </rPr>
          <t>제</t>
        </r>
        <r>
          <rPr>
            <sz val="9"/>
            <color indexed="81"/>
            <rFont val="Tahoma"/>
            <family val="2"/>
          </rPr>
          <t>1</t>
        </r>
        <r>
          <rPr>
            <sz val="9"/>
            <color indexed="81"/>
            <rFont val="돋움"/>
            <family val="3"/>
            <charset val="129"/>
          </rPr>
          <t>호에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기부금을</t>
        </r>
        <r>
          <rPr>
            <sz val="9"/>
            <color indexed="81"/>
            <rFont val="Tahoma"/>
            <family val="2"/>
          </rPr>
          <t xml:space="preserve"> </t>
        </r>
        <r>
          <rPr>
            <sz val="9"/>
            <color indexed="81"/>
            <rFont val="돋움"/>
            <family val="3"/>
            <charset val="129"/>
          </rPr>
          <t>뺀</t>
        </r>
        <r>
          <rPr>
            <sz val="9"/>
            <color indexed="81"/>
            <rFont val="Tahoma"/>
            <family val="2"/>
          </rPr>
          <t xml:space="preserve"> </t>
        </r>
        <r>
          <rPr>
            <sz val="9"/>
            <color indexed="81"/>
            <rFont val="돋움"/>
            <family val="3"/>
            <charset val="129"/>
          </rPr>
          <t>금액을</t>
        </r>
        <r>
          <rPr>
            <sz val="9"/>
            <color indexed="81"/>
            <rFont val="Tahoma"/>
            <family val="2"/>
          </rPr>
          <t xml:space="preserve"> </t>
        </r>
        <r>
          <rPr>
            <sz val="9"/>
            <color indexed="81"/>
            <rFont val="돋움"/>
            <family val="3"/>
            <charset val="129"/>
          </rPr>
          <t>말하며</t>
        </r>
        <r>
          <rPr>
            <sz val="9"/>
            <color indexed="81"/>
            <rFont val="Tahoma"/>
            <family val="2"/>
          </rPr>
          <t xml:space="preserve">, </t>
        </r>
        <r>
          <rPr>
            <sz val="9"/>
            <color indexed="81"/>
            <rFont val="돋움"/>
            <family val="3"/>
            <charset val="129"/>
          </rPr>
          <t>이하</t>
        </r>
        <r>
          <rPr>
            <sz val="9"/>
            <color indexed="81"/>
            <rFont val="Tahoma"/>
            <family val="2"/>
          </rPr>
          <t xml:space="preserve"> </t>
        </r>
        <r>
          <rPr>
            <sz val="9"/>
            <color indexed="81"/>
            <rFont val="돋움"/>
            <family val="3"/>
            <charset val="129"/>
          </rPr>
          <t>이</t>
        </r>
        <r>
          <rPr>
            <sz val="9"/>
            <color indexed="81"/>
            <rFont val="Tahoma"/>
            <family val="2"/>
          </rPr>
          <t xml:space="preserve"> </t>
        </r>
        <r>
          <rPr>
            <sz val="9"/>
            <color indexed="81"/>
            <rFont val="돋움"/>
            <family val="3"/>
            <charset val="129"/>
          </rPr>
          <t>항에서</t>
        </r>
        <r>
          <rPr>
            <sz val="9"/>
            <color indexed="81"/>
            <rFont val="Tahoma"/>
            <family val="2"/>
          </rPr>
          <t xml:space="preserve"> “</t>
        </r>
        <r>
          <rPr>
            <sz val="9"/>
            <color indexed="81"/>
            <rFont val="돋움"/>
            <family val="3"/>
            <charset val="129"/>
          </rPr>
          <t>소득금액</t>
        </r>
        <r>
          <rPr>
            <sz val="9"/>
            <color indexed="81"/>
            <rFont val="Tahoma"/>
            <family val="2"/>
          </rPr>
          <t>”</t>
        </r>
        <r>
          <rPr>
            <sz val="9"/>
            <color indexed="81"/>
            <rFont val="돋움"/>
            <family val="3"/>
            <charset val="129"/>
          </rPr>
          <t>이라</t>
        </r>
        <r>
          <rPr>
            <sz val="9"/>
            <color indexed="81"/>
            <rFont val="Tahoma"/>
            <family val="2"/>
          </rPr>
          <t xml:space="preserve"> </t>
        </r>
        <r>
          <rPr>
            <sz val="9"/>
            <color indexed="81"/>
            <rFont val="돋움"/>
            <family val="3"/>
            <charset val="129"/>
          </rPr>
          <t>한다</t>
        </r>
        <r>
          <rPr>
            <sz val="9"/>
            <color indexed="81"/>
            <rFont val="Tahoma"/>
            <family val="2"/>
          </rPr>
          <t>] × 100</t>
        </r>
        <r>
          <rPr>
            <sz val="9"/>
            <color indexed="81"/>
            <rFont val="돋움"/>
            <family val="3"/>
            <charset val="129"/>
          </rPr>
          <t>분의</t>
        </r>
        <r>
          <rPr>
            <sz val="9"/>
            <color indexed="81"/>
            <rFont val="Tahoma"/>
            <family val="2"/>
          </rPr>
          <t xml:space="preserve"> 10 + [</t>
        </r>
        <r>
          <rPr>
            <sz val="9"/>
            <color indexed="81"/>
            <rFont val="돋움"/>
            <family val="3"/>
            <charset val="129"/>
          </rPr>
          <t>소득금액의</t>
        </r>
        <r>
          <rPr>
            <sz val="9"/>
            <color indexed="81"/>
            <rFont val="Tahoma"/>
            <family val="2"/>
          </rPr>
          <t xml:space="preserve"> 100</t>
        </r>
        <r>
          <rPr>
            <sz val="9"/>
            <color indexed="81"/>
            <rFont val="돋움"/>
            <family val="3"/>
            <charset val="129"/>
          </rPr>
          <t>분의</t>
        </r>
        <r>
          <rPr>
            <sz val="9"/>
            <color indexed="81"/>
            <rFont val="Tahoma"/>
            <family val="2"/>
          </rPr>
          <t xml:space="preserve"> 20</t>
        </r>
        <r>
          <rPr>
            <sz val="9"/>
            <color indexed="81"/>
            <rFont val="돋움"/>
            <family val="3"/>
            <charset val="129"/>
          </rPr>
          <t>과</t>
        </r>
        <r>
          <rPr>
            <sz val="9"/>
            <color indexed="81"/>
            <rFont val="Tahoma"/>
            <family val="2"/>
          </rPr>
          <t xml:space="preserve"> </t>
        </r>
        <r>
          <rPr>
            <sz val="9"/>
            <color indexed="81"/>
            <rFont val="돋움"/>
            <family val="3"/>
            <charset val="129"/>
          </rPr>
          <t>종교단체</t>
        </r>
        <r>
          <rPr>
            <sz val="9"/>
            <color indexed="81"/>
            <rFont val="Tahoma"/>
            <family val="2"/>
          </rPr>
          <t xml:space="preserve"> </t>
        </r>
        <r>
          <rPr>
            <sz val="9"/>
            <color indexed="81"/>
            <rFont val="돋움"/>
            <family val="3"/>
            <charset val="129"/>
          </rPr>
          <t>외에</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금액</t>
        </r>
        <r>
          <rPr>
            <sz val="9"/>
            <color indexed="81"/>
            <rFont val="Tahoma"/>
            <family val="2"/>
          </rPr>
          <t xml:space="preserve"> </t>
        </r>
        <r>
          <rPr>
            <sz val="9"/>
            <color indexed="81"/>
            <rFont val="돋움"/>
            <family val="3"/>
            <charset val="129"/>
          </rPr>
          <t>중</t>
        </r>
        <r>
          <rPr>
            <sz val="9"/>
            <color indexed="81"/>
            <rFont val="Tahoma"/>
            <family val="2"/>
          </rPr>
          <t xml:space="preserve"> </t>
        </r>
        <r>
          <rPr>
            <sz val="9"/>
            <color indexed="81"/>
            <rFont val="돋움"/>
            <family val="3"/>
            <charset val="129"/>
          </rPr>
          <t>적은</t>
        </r>
        <r>
          <rPr>
            <sz val="9"/>
            <color indexed="81"/>
            <rFont val="Tahoma"/>
            <family val="2"/>
          </rPr>
          <t xml:space="preserve"> </t>
        </r>
        <r>
          <rPr>
            <sz val="9"/>
            <color indexed="81"/>
            <rFont val="돋움"/>
            <family val="3"/>
            <charset val="129"/>
          </rPr>
          <t>금액</t>
        </r>
        <r>
          <rPr>
            <sz val="9"/>
            <color indexed="81"/>
            <rFont val="Tahoma"/>
            <family val="2"/>
          </rPr>
          <t xml:space="preserve">] 
</t>
        </r>
        <r>
          <rPr>
            <sz val="9"/>
            <color indexed="81"/>
            <rFont val="돋움"/>
            <family val="3"/>
            <charset val="129"/>
          </rPr>
          <t>나</t>
        </r>
        <r>
          <rPr>
            <sz val="9"/>
            <color indexed="81"/>
            <rFont val="Tahoma"/>
            <family val="2"/>
          </rPr>
          <t xml:space="preserve">. </t>
        </r>
        <r>
          <rPr>
            <sz val="9"/>
            <color indexed="81"/>
            <rFont val="돋움"/>
            <family val="3"/>
            <charset val="129"/>
          </rPr>
          <t>가목</t>
        </r>
        <r>
          <rPr>
            <sz val="9"/>
            <color indexed="81"/>
            <rFont val="Tahoma"/>
            <family val="2"/>
          </rPr>
          <t xml:space="preserve"> </t>
        </r>
        <r>
          <rPr>
            <sz val="9"/>
            <color indexed="81"/>
            <rFont val="돋움"/>
            <family val="3"/>
            <charset val="129"/>
          </rPr>
          <t>외의</t>
        </r>
        <r>
          <rPr>
            <sz val="9"/>
            <color indexed="81"/>
            <rFont val="Tahoma"/>
            <family val="2"/>
          </rPr>
          <t xml:space="preserve"> </t>
        </r>
        <r>
          <rPr>
            <sz val="9"/>
            <color indexed="81"/>
            <rFont val="돋움"/>
            <family val="3"/>
            <charset val="129"/>
          </rPr>
          <t>경우</t>
        </r>
        <r>
          <rPr>
            <sz val="9"/>
            <color indexed="81"/>
            <rFont val="Tahoma"/>
            <family val="2"/>
          </rPr>
          <t xml:space="preserve">(2014.01.01 </t>
        </r>
        <r>
          <rPr>
            <sz val="9"/>
            <color indexed="81"/>
            <rFont val="돋움"/>
            <family val="3"/>
            <charset val="129"/>
          </rPr>
          <t>신설</t>
        </r>
        <r>
          <rPr>
            <sz val="9"/>
            <color indexed="81"/>
            <rFont val="Tahoma"/>
            <family val="2"/>
          </rPr>
          <t xml:space="preserve">)
</t>
        </r>
        <r>
          <rPr>
            <sz val="9"/>
            <color indexed="81"/>
            <rFont val="돋움"/>
            <family val="3"/>
            <charset val="129"/>
          </rPr>
          <t>한도액</t>
        </r>
        <r>
          <rPr>
            <sz val="9"/>
            <color indexed="81"/>
            <rFont val="Tahoma"/>
            <family val="2"/>
          </rPr>
          <t xml:space="preserve"> = </t>
        </r>
        <r>
          <rPr>
            <sz val="9"/>
            <color indexed="81"/>
            <rFont val="돋움"/>
            <family val="3"/>
            <charset val="129"/>
          </rPr>
          <t>소득금액의</t>
        </r>
        <r>
          <rPr>
            <sz val="9"/>
            <color indexed="81"/>
            <rFont val="Tahoma"/>
            <family val="2"/>
          </rPr>
          <t xml:space="preserve"> 100</t>
        </r>
        <r>
          <rPr>
            <sz val="9"/>
            <color indexed="81"/>
            <rFont val="돋움"/>
            <family val="3"/>
            <charset val="129"/>
          </rPr>
          <t>분의</t>
        </r>
        <r>
          <rPr>
            <sz val="9"/>
            <color indexed="81"/>
            <rFont val="Tahoma"/>
            <family val="2"/>
          </rPr>
          <t xml:space="preserve"> 30 
</t>
        </r>
        <r>
          <rPr>
            <sz val="9"/>
            <color indexed="81"/>
            <rFont val="돋움"/>
            <family val="3"/>
            <charset val="129"/>
          </rPr>
          <t>⑤</t>
        </r>
        <r>
          <rPr>
            <sz val="9"/>
            <color indexed="81"/>
            <rFont val="Tahoma"/>
            <family val="2"/>
          </rPr>
          <t xml:space="preserve"> </t>
        </r>
        <r>
          <rPr>
            <sz val="9"/>
            <color indexed="81"/>
            <rFont val="돋움"/>
            <family val="3"/>
            <charset val="129"/>
          </rPr>
          <t>제</t>
        </r>
        <r>
          <rPr>
            <sz val="9"/>
            <color indexed="81"/>
            <rFont val="Tahoma"/>
            <family val="2"/>
          </rPr>
          <t>1</t>
        </r>
        <r>
          <rPr>
            <sz val="9"/>
            <color indexed="81"/>
            <rFont val="돋움"/>
            <family val="3"/>
            <charset val="129"/>
          </rPr>
          <t>항부터</t>
        </r>
        <r>
          <rPr>
            <sz val="9"/>
            <color indexed="81"/>
            <rFont val="Tahoma"/>
            <family val="2"/>
          </rPr>
          <t xml:space="preserve"> </t>
        </r>
        <r>
          <rPr>
            <sz val="9"/>
            <color indexed="81"/>
            <rFont val="돋움"/>
            <family val="3"/>
            <charset val="129"/>
          </rPr>
          <t>제</t>
        </r>
        <r>
          <rPr>
            <sz val="9"/>
            <color indexed="81"/>
            <rFont val="Tahoma"/>
            <family val="2"/>
          </rPr>
          <t>3</t>
        </r>
        <r>
          <rPr>
            <sz val="9"/>
            <color indexed="81"/>
            <rFont val="돋움"/>
            <family val="3"/>
            <charset val="129"/>
          </rPr>
          <t>항까지의</t>
        </r>
        <r>
          <rPr>
            <sz val="9"/>
            <color indexed="81"/>
            <rFont val="Tahoma"/>
            <family val="2"/>
          </rPr>
          <t xml:space="preserve"> </t>
        </r>
        <r>
          <rPr>
            <sz val="9"/>
            <color indexed="81"/>
            <rFont val="돋움"/>
            <family val="3"/>
            <charset val="129"/>
          </rPr>
          <t>규정을</t>
        </r>
        <r>
          <rPr>
            <sz val="9"/>
            <color indexed="81"/>
            <rFont val="Tahoma"/>
            <family val="2"/>
          </rPr>
          <t xml:space="preserve"> </t>
        </r>
        <r>
          <rPr>
            <sz val="9"/>
            <color indexed="81"/>
            <rFont val="돋움"/>
            <family val="3"/>
            <charset val="129"/>
          </rPr>
          <t>적용할</t>
        </r>
        <r>
          <rPr>
            <sz val="9"/>
            <color indexed="81"/>
            <rFont val="Tahoma"/>
            <family val="2"/>
          </rPr>
          <t xml:space="preserve"> </t>
        </r>
        <r>
          <rPr>
            <sz val="9"/>
            <color indexed="81"/>
            <rFont val="돋움"/>
            <family val="3"/>
            <charset val="129"/>
          </rPr>
          <t>때</t>
        </r>
        <r>
          <rPr>
            <sz val="9"/>
            <color indexed="81"/>
            <rFont val="Tahoma"/>
            <family val="2"/>
          </rPr>
          <t xml:space="preserve"> </t>
        </r>
        <r>
          <rPr>
            <sz val="9"/>
            <color indexed="81"/>
            <rFont val="돋움"/>
            <family val="3"/>
            <charset val="129"/>
          </rPr>
          <t>과세기간</t>
        </r>
        <r>
          <rPr>
            <sz val="9"/>
            <color indexed="81"/>
            <rFont val="Tahoma"/>
            <family val="2"/>
          </rPr>
          <t xml:space="preserve"> </t>
        </r>
        <r>
          <rPr>
            <sz val="9"/>
            <color indexed="81"/>
            <rFont val="돋움"/>
            <family val="3"/>
            <charset val="129"/>
          </rPr>
          <t>종료일</t>
        </r>
        <r>
          <rPr>
            <sz val="9"/>
            <color indexed="81"/>
            <rFont val="Tahoma"/>
            <family val="2"/>
          </rPr>
          <t xml:space="preserve"> </t>
        </r>
        <r>
          <rPr>
            <sz val="9"/>
            <color indexed="81"/>
            <rFont val="돋움"/>
            <family val="3"/>
            <charset val="129"/>
          </rPr>
          <t>이전에</t>
        </r>
        <r>
          <rPr>
            <sz val="9"/>
            <color indexed="81"/>
            <rFont val="Tahoma"/>
            <family val="2"/>
          </rPr>
          <t xml:space="preserve"> </t>
        </r>
        <r>
          <rPr>
            <sz val="9"/>
            <color indexed="81"/>
            <rFont val="돋움"/>
            <family val="3"/>
            <charset val="129"/>
          </rPr>
          <t>혼인ㆍ이혼ㆍ별거ㆍ취업</t>
        </r>
        <r>
          <rPr>
            <sz val="9"/>
            <color indexed="81"/>
            <rFont val="Tahoma"/>
            <family val="2"/>
          </rPr>
          <t xml:space="preserve"> </t>
        </r>
        <r>
          <rPr>
            <sz val="9"/>
            <color indexed="81"/>
            <rFont val="돋움"/>
            <family val="3"/>
            <charset val="129"/>
          </rPr>
          <t>등의</t>
        </r>
        <r>
          <rPr>
            <sz val="9"/>
            <color indexed="81"/>
            <rFont val="Tahoma"/>
            <family val="2"/>
          </rPr>
          <t xml:space="preserve"> </t>
        </r>
        <r>
          <rPr>
            <sz val="9"/>
            <color indexed="81"/>
            <rFont val="돋움"/>
            <family val="3"/>
            <charset val="129"/>
          </rPr>
          <t>사유로</t>
        </r>
        <r>
          <rPr>
            <sz val="9"/>
            <color indexed="81"/>
            <rFont val="Tahoma"/>
            <family val="2"/>
          </rPr>
          <t xml:space="preserve"> </t>
        </r>
        <r>
          <rPr>
            <sz val="9"/>
            <color indexed="81"/>
            <rFont val="돋움"/>
            <family val="3"/>
            <charset val="129"/>
          </rPr>
          <t>기본공제대상자에</t>
        </r>
        <r>
          <rPr>
            <sz val="9"/>
            <color indexed="81"/>
            <rFont val="Tahoma"/>
            <family val="2"/>
          </rPr>
          <t xml:space="preserve"> </t>
        </r>
        <r>
          <rPr>
            <sz val="9"/>
            <color indexed="81"/>
            <rFont val="돋움"/>
            <family val="3"/>
            <charset val="129"/>
          </rPr>
          <t>해당되지</t>
        </r>
        <r>
          <rPr>
            <sz val="9"/>
            <color indexed="81"/>
            <rFont val="Tahoma"/>
            <family val="2"/>
          </rPr>
          <t xml:space="preserve"> </t>
        </r>
        <r>
          <rPr>
            <sz val="9"/>
            <color indexed="81"/>
            <rFont val="돋움"/>
            <family val="3"/>
            <charset val="129"/>
          </rPr>
          <t>아니하게</t>
        </r>
        <r>
          <rPr>
            <sz val="9"/>
            <color indexed="81"/>
            <rFont val="Tahoma"/>
            <family val="2"/>
          </rPr>
          <t xml:space="preserve"> </t>
        </r>
        <r>
          <rPr>
            <sz val="9"/>
            <color indexed="81"/>
            <rFont val="돋움"/>
            <family val="3"/>
            <charset val="129"/>
          </rPr>
          <t>되는</t>
        </r>
        <r>
          <rPr>
            <sz val="9"/>
            <color indexed="81"/>
            <rFont val="Tahoma"/>
            <family val="2"/>
          </rPr>
          <t xml:space="preserve"> </t>
        </r>
        <r>
          <rPr>
            <sz val="9"/>
            <color indexed="81"/>
            <rFont val="돋움"/>
            <family val="3"/>
            <charset val="129"/>
          </rPr>
          <t>종전의</t>
        </r>
        <r>
          <rPr>
            <sz val="9"/>
            <color indexed="81"/>
            <rFont val="Tahoma"/>
            <family val="2"/>
          </rPr>
          <t xml:space="preserve"> </t>
        </r>
        <r>
          <rPr>
            <sz val="9"/>
            <color indexed="81"/>
            <rFont val="돋움"/>
            <family val="3"/>
            <charset val="129"/>
          </rPr>
          <t>배우자ㆍ부양가족ㆍ장애인</t>
        </r>
        <r>
          <rPr>
            <sz val="9"/>
            <color indexed="81"/>
            <rFont val="Tahoma"/>
            <family val="2"/>
          </rPr>
          <t xml:space="preserve"> </t>
        </r>
        <r>
          <rPr>
            <sz val="9"/>
            <color indexed="81"/>
            <rFont val="돋움"/>
            <family val="3"/>
            <charset val="129"/>
          </rPr>
          <t>또는</t>
        </r>
        <r>
          <rPr>
            <sz val="9"/>
            <color indexed="81"/>
            <rFont val="Tahoma"/>
            <family val="2"/>
          </rPr>
          <t xml:space="preserve"> </t>
        </r>
        <r>
          <rPr>
            <sz val="9"/>
            <color indexed="81"/>
            <rFont val="돋움"/>
            <family val="3"/>
            <charset val="129"/>
          </rPr>
          <t>과세기간</t>
        </r>
        <r>
          <rPr>
            <sz val="9"/>
            <color indexed="81"/>
            <rFont val="Tahoma"/>
            <family val="2"/>
          </rPr>
          <t xml:space="preserve"> </t>
        </r>
        <r>
          <rPr>
            <sz val="9"/>
            <color indexed="81"/>
            <rFont val="돋움"/>
            <family val="3"/>
            <charset val="129"/>
          </rPr>
          <t>종료일</t>
        </r>
        <r>
          <rPr>
            <sz val="9"/>
            <color indexed="81"/>
            <rFont val="Tahoma"/>
            <family val="2"/>
          </rPr>
          <t xml:space="preserve"> </t>
        </r>
        <r>
          <rPr>
            <sz val="9"/>
            <color indexed="81"/>
            <rFont val="돋움"/>
            <family val="3"/>
            <charset val="129"/>
          </rPr>
          <t>현재</t>
        </r>
        <r>
          <rPr>
            <sz val="9"/>
            <color indexed="81"/>
            <rFont val="Tahoma"/>
            <family val="2"/>
          </rPr>
          <t xml:space="preserve"> 65</t>
        </r>
        <r>
          <rPr>
            <sz val="9"/>
            <color indexed="81"/>
            <rFont val="돋움"/>
            <family val="3"/>
            <charset val="129"/>
          </rPr>
          <t>세</t>
        </r>
        <r>
          <rPr>
            <sz val="9"/>
            <color indexed="81"/>
            <rFont val="Tahoma"/>
            <family val="2"/>
          </rPr>
          <t xml:space="preserve"> </t>
        </r>
        <r>
          <rPr>
            <sz val="9"/>
            <color indexed="81"/>
            <rFont val="돋움"/>
            <family val="3"/>
            <charset val="129"/>
          </rPr>
          <t>이상인</t>
        </r>
        <r>
          <rPr>
            <sz val="9"/>
            <color indexed="81"/>
            <rFont val="Tahoma"/>
            <family val="2"/>
          </rPr>
          <t xml:space="preserve"> </t>
        </r>
        <r>
          <rPr>
            <sz val="9"/>
            <color indexed="81"/>
            <rFont val="돋움"/>
            <family val="3"/>
            <charset val="129"/>
          </rPr>
          <t>사람을</t>
        </r>
        <r>
          <rPr>
            <sz val="9"/>
            <color indexed="81"/>
            <rFont val="Tahoma"/>
            <family val="2"/>
          </rPr>
          <t xml:space="preserve"> </t>
        </r>
        <r>
          <rPr>
            <sz val="9"/>
            <color indexed="81"/>
            <rFont val="돋움"/>
            <family val="3"/>
            <charset val="129"/>
          </rPr>
          <t>위하여</t>
        </r>
        <r>
          <rPr>
            <sz val="9"/>
            <color indexed="81"/>
            <rFont val="Tahoma"/>
            <family val="2"/>
          </rPr>
          <t xml:space="preserve"> </t>
        </r>
        <r>
          <rPr>
            <sz val="9"/>
            <color indexed="81"/>
            <rFont val="돋움"/>
            <family val="3"/>
            <charset val="129"/>
          </rPr>
          <t>이미</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금액이</t>
        </r>
        <r>
          <rPr>
            <sz val="9"/>
            <color indexed="81"/>
            <rFont val="Tahoma"/>
            <family val="2"/>
          </rPr>
          <t xml:space="preserve"> </t>
        </r>
        <r>
          <rPr>
            <sz val="9"/>
            <color indexed="81"/>
            <rFont val="돋움"/>
            <family val="3"/>
            <charset val="129"/>
          </rPr>
          <t>있는</t>
        </r>
        <r>
          <rPr>
            <sz val="9"/>
            <color indexed="81"/>
            <rFont val="Tahoma"/>
            <family val="2"/>
          </rPr>
          <t xml:space="preserve"> </t>
        </r>
        <r>
          <rPr>
            <sz val="9"/>
            <color indexed="81"/>
            <rFont val="돋움"/>
            <family val="3"/>
            <charset val="129"/>
          </rPr>
          <t>경우에는</t>
        </r>
        <r>
          <rPr>
            <sz val="9"/>
            <color indexed="81"/>
            <rFont val="Tahoma"/>
            <family val="2"/>
          </rPr>
          <t xml:space="preserve"> </t>
        </r>
        <r>
          <rPr>
            <sz val="9"/>
            <color indexed="81"/>
            <rFont val="돋움"/>
            <family val="3"/>
            <charset val="129"/>
          </rPr>
          <t>그</t>
        </r>
        <r>
          <rPr>
            <sz val="9"/>
            <color indexed="81"/>
            <rFont val="Tahoma"/>
            <family val="2"/>
          </rPr>
          <t xml:space="preserve"> </t>
        </r>
        <r>
          <rPr>
            <sz val="9"/>
            <color indexed="81"/>
            <rFont val="돋움"/>
            <family val="3"/>
            <charset val="129"/>
          </rPr>
          <t>사유가</t>
        </r>
        <r>
          <rPr>
            <sz val="9"/>
            <color indexed="81"/>
            <rFont val="Tahoma"/>
            <family val="2"/>
          </rPr>
          <t xml:space="preserve"> </t>
        </r>
        <r>
          <rPr>
            <sz val="9"/>
            <color indexed="81"/>
            <rFont val="돋움"/>
            <family val="3"/>
            <charset val="129"/>
          </rPr>
          <t>발생한</t>
        </r>
        <r>
          <rPr>
            <sz val="9"/>
            <color indexed="81"/>
            <rFont val="Tahoma"/>
            <family val="2"/>
          </rPr>
          <t xml:space="preserve"> </t>
        </r>
        <r>
          <rPr>
            <sz val="9"/>
            <color indexed="81"/>
            <rFont val="돋움"/>
            <family val="3"/>
            <charset val="129"/>
          </rPr>
          <t>날까지</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금액에</t>
        </r>
        <r>
          <rPr>
            <sz val="9"/>
            <color indexed="81"/>
            <rFont val="Tahoma"/>
            <family val="2"/>
          </rPr>
          <t xml:space="preserve"> </t>
        </r>
        <r>
          <rPr>
            <sz val="9"/>
            <color indexed="81"/>
            <rFont val="돋움"/>
            <family val="3"/>
            <charset val="129"/>
          </rPr>
          <t>제</t>
        </r>
        <r>
          <rPr>
            <sz val="9"/>
            <color indexed="81"/>
            <rFont val="Tahoma"/>
            <family val="2"/>
          </rPr>
          <t>1</t>
        </r>
        <r>
          <rPr>
            <sz val="9"/>
            <color indexed="81"/>
            <rFont val="돋움"/>
            <family val="3"/>
            <charset val="129"/>
          </rPr>
          <t>항부터</t>
        </r>
        <r>
          <rPr>
            <sz val="9"/>
            <color indexed="81"/>
            <rFont val="Tahoma"/>
            <family val="2"/>
          </rPr>
          <t xml:space="preserve"> </t>
        </r>
        <r>
          <rPr>
            <sz val="9"/>
            <color indexed="81"/>
            <rFont val="돋움"/>
            <family val="3"/>
            <charset val="129"/>
          </rPr>
          <t>제</t>
        </r>
        <r>
          <rPr>
            <sz val="9"/>
            <color indexed="81"/>
            <rFont val="Tahoma"/>
            <family val="2"/>
          </rPr>
          <t>3</t>
        </r>
        <r>
          <rPr>
            <sz val="9"/>
            <color indexed="81"/>
            <rFont val="돋움"/>
            <family val="3"/>
            <charset val="129"/>
          </rPr>
          <t>항까지의</t>
        </r>
        <r>
          <rPr>
            <sz val="9"/>
            <color indexed="81"/>
            <rFont val="Tahoma"/>
            <family val="2"/>
          </rPr>
          <t xml:space="preserve"> </t>
        </r>
        <r>
          <rPr>
            <sz val="9"/>
            <color indexed="81"/>
            <rFont val="돋움"/>
            <family val="3"/>
            <charset val="129"/>
          </rPr>
          <t>규정에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율을</t>
        </r>
        <r>
          <rPr>
            <sz val="9"/>
            <color indexed="81"/>
            <rFont val="Tahoma"/>
            <family val="2"/>
          </rPr>
          <t xml:space="preserve"> </t>
        </r>
        <r>
          <rPr>
            <sz val="9"/>
            <color indexed="81"/>
            <rFont val="돋움"/>
            <family val="3"/>
            <charset val="129"/>
          </rPr>
          <t>적용한</t>
        </r>
        <r>
          <rPr>
            <sz val="9"/>
            <color indexed="81"/>
            <rFont val="Tahoma"/>
            <family val="2"/>
          </rPr>
          <t xml:space="preserve"> </t>
        </r>
        <r>
          <rPr>
            <sz val="9"/>
            <color indexed="81"/>
            <rFont val="돋움"/>
            <family val="3"/>
            <charset val="129"/>
          </rPr>
          <t>금액을</t>
        </r>
        <r>
          <rPr>
            <sz val="9"/>
            <color indexed="81"/>
            <rFont val="Tahoma"/>
            <family val="2"/>
          </rPr>
          <t xml:space="preserve"> </t>
        </r>
        <r>
          <rPr>
            <sz val="9"/>
            <color indexed="81"/>
            <rFont val="돋움"/>
            <family val="3"/>
            <charset val="129"/>
          </rPr>
          <t>해당</t>
        </r>
        <r>
          <rPr>
            <sz val="9"/>
            <color indexed="81"/>
            <rFont val="Tahoma"/>
            <family val="2"/>
          </rPr>
          <t xml:space="preserve"> </t>
        </r>
        <r>
          <rPr>
            <sz val="9"/>
            <color indexed="81"/>
            <rFont val="돋움"/>
            <family val="3"/>
            <charset val="129"/>
          </rPr>
          <t>과세기간의</t>
        </r>
        <r>
          <rPr>
            <sz val="9"/>
            <color indexed="81"/>
            <rFont val="Tahoma"/>
            <family val="2"/>
          </rPr>
          <t xml:space="preserve"> </t>
        </r>
        <r>
          <rPr>
            <sz val="9"/>
            <color indexed="81"/>
            <rFont val="돋움"/>
            <family val="3"/>
            <charset val="129"/>
          </rPr>
          <t>종합소득산출세액에서</t>
        </r>
        <r>
          <rPr>
            <sz val="9"/>
            <color indexed="81"/>
            <rFont val="Tahoma"/>
            <family val="2"/>
          </rPr>
          <t xml:space="preserve"> </t>
        </r>
        <r>
          <rPr>
            <sz val="9"/>
            <color indexed="81"/>
            <rFont val="돋움"/>
            <family val="3"/>
            <charset val="129"/>
          </rPr>
          <t>공제한다</t>
        </r>
        <r>
          <rPr>
            <sz val="9"/>
            <color indexed="81"/>
            <rFont val="Tahoma"/>
            <family val="2"/>
          </rPr>
          <t xml:space="preserve">.(2014.01.01 </t>
        </r>
        <r>
          <rPr>
            <sz val="9"/>
            <color indexed="81"/>
            <rFont val="돋움"/>
            <family val="3"/>
            <charset val="129"/>
          </rPr>
          <t>신설</t>
        </r>
        <r>
          <rPr>
            <sz val="9"/>
            <color indexed="81"/>
            <rFont val="Tahoma"/>
            <family val="2"/>
          </rPr>
          <t xml:space="preserve">) 
</t>
        </r>
        <r>
          <rPr>
            <sz val="9"/>
            <color indexed="81"/>
            <rFont val="돋움"/>
            <family val="3"/>
            <charset val="129"/>
          </rPr>
          <t>⑥</t>
        </r>
        <r>
          <rPr>
            <sz val="9"/>
            <color indexed="81"/>
            <rFont val="Tahoma"/>
            <family val="2"/>
          </rPr>
          <t xml:space="preserve"> </t>
        </r>
        <r>
          <rPr>
            <sz val="9"/>
            <color indexed="81"/>
            <rFont val="돋움"/>
            <family val="3"/>
            <charset val="129"/>
          </rPr>
          <t>제</t>
        </r>
        <r>
          <rPr>
            <sz val="9"/>
            <color indexed="81"/>
            <rFont val="Tahoma"/>
            <family val="2"/>
          </rPr>
          <t>1</t>
        </r>
        <r>
          <rPr>
            <sz val="9"/>
            <color indexed="81"/>
            <rFont val="돋움"/>
            <family val="3"/>
            <charset val="129"/>
          </rPr>
          <t>항부터</t>
        </r>
        <r>
          <rPr>
            <sz val="9"/>
            <color indexed="81"/>
            <rFont val="Tahoma"/>
            <family val="2"/>
          </rPr>
          <t xml:space="preserve"> </t>
        </r>
        <r>
          <rPr>
            <sz val="9"/>
            <color indexed="81"/>
            <rFont val="돋움"/>
            <family val="3"/>
            <charset val="129"/>
          </rPr>
          <t>제</t>
        </r>
        <r>
          <rPr>
            <sz val="9"/>
            <color indexed="81"/>
            <rFont val="Tahoma"/>
            <family val="2"/>
          </rPr>
          <t>4</t>
        </r>
        <r>
          <rPr>
            <sz val="9"/>
            <color indexed="81"/>
            <rFont val="돋움"/>
            <family val="3"/>
            <charset val="129"/>
          </rPr>
          <t>항까지의</t>
        </r>
        <r>
          <rPr>
            <sz val="9"/>
            <color indexed="81"/>
            <rFont val="Tahoma"/>
            <family val="2"/>
          </rPr>
          <t xml:space="preserve"> </t>
        </r>
        <r>
          <rPr>
            <sz val="9"/>
            <color indexed="81"/>
            <rFont val="돋움"/>
            <family val="3"/>
            <charset val="129"/>
          </rPr>
          <t>규정에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공제는</t>
        </r>
        <r>
          <rPr>
            <sz val="9"/>
            <color indexed="81"/>
            <rFont val="Tahoma"/>
            <family val="2"/>
          </rPr>
          <t xml:space="preserve"> </t>
        </r>
        <r>
          <rPr>
            <sz val="9"/>
            <color indexed="81"/>
            <rFont val="돋움"/>
            <family val="3"/>
            <charset val="129"/>
          </rPr>
          <t>해당</t>
        </r>
        <r>
          <rPr>
            <sz val="9"/>
            <color indexed="81"/>
            <rFont val="Tahoma"/>
            <family val="2"/>
          </rPr>
          <t xml:space="preserve"> </t>
        </r>
        <r>
          <rPr>
            <sz val="9"/>
            <color indexed="81"/>
            <rFont val="돋움"/>
            <family val="3"/>
            <charset val="129"/>
          </rPr>
          <t>거주자가</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바에</t>
        </r>
        <r>
          <rPr>
            <sz val="9"/>
            <color indexed="81"/>
            <rFont val="Tahoma"/>
            <family val="2"/>
          </rPr>
          <t xml:space="preserve"> </t>
        </r>
        <r>
          <rPr>
            <sz val="9"/>
            <color indexed="81"/>
            <rFont val="돋움"/>
            <family val="3"/>
            <charset val="129"/>
          </rPr>
          <t>따라</t>
        </r>
        <r>
          <rPr>
            <sz val="9"/>
            <color indexed="81"/>
            <rFont val="Tahoma"/>
            <family val="2"/>
          </rPr>
          <t xml:space="preserve"> </t>
        </r>
        <r>
          <rPr>
            <sz val="9"/>
            <color indexed="81"/>
            <rFont val="돋움"/>
            <family val="3"/>
            <charset val="129"/>
          </rPr>
          <t>신청한</t>
        </r>
        <r>
          <rPr>
            <sz val="9"/>
            <color indexed="81"/>
            <rFont val="Tahoma"/>
            <family val="2"/>
          </rPr>
          <t xml:space="preserve"> </t>
        </r>
        <r>
          <rPr>
            <sz val="9"/>
            <color indexed="81"/>
            <rFont val="돋움"/>
            <family val="3"/>
            <charset val="129"/>
          </rPr>
          <t>경우에</t>
        </r>
        <r>
          <rPr>
            <sz val="9"/>
            <color indexed="81"/>
            <rFont val="Tahoma"/>
            <family val="2"/>
          </rPr>
          <t xml:space="preserve"> </t>
        </r>
        <r>
          <rPr>
            <sz val="9"/>
            <color indexed="81"/>
            <rFont val="돋움"/>
            <family val="3"/>
            <charset val="129"/>
          </rPr>
          <t>적용한다</t>
        </r>
        <r>
          <rPr>
            <sz val="9"/>
            <color indexed="81"/>
            <rFont val="Tahoma"/>
            <family val="2"/>
          </rPr>
          <t xml:space="preserve">.(2014.01.01 </t>
        </r>
        <r>
          <rPr>
            <sz val="9"/>
            <color indexed="81"/>
            <rFont val="돋움"/>
            <family val="3"/>
            <charset val="129"/>
          </rPr>
          <t>신설</t>
        </r>
        <r>
          <rPr>
            <sz val="9"/>
            <color indexed="81"/>
            <rFont val="Tahoma"/>
            <family val="2"/>
          </rPr>
          <t xml:space="preserve">) 
</t>
        </r>
        <r>
          <rPr>
            <sz val="9"/>
            <color indexed="81"/>
            <rFont val="돋움"/>
            <family val="3"/>
            <charset val="129"/>
          </rPr>
          <t>⑦</t>
        </r>
        <r>
          <rPr>
            <sz val="9"/>
            <color indexed="81"/>
            <rFont val="Tahoma"/>
            <family val="2"/>
          </rPr>
          <t xml:space="preserve"> </t>
        </r>
        <r>
          <rPr>
            <sz val="9"/>
            <color indexed="81"/>
            <rFont val="돋움"/>
            <family val="3"/>
            <charset val="129"/>
          </rPr>
          <t>국세청장은</t>
        </r>
        <r>
          <rPr>
            <sz val="9"/>
            <color indexed="81"/>
            <rFont val="Tahoma"/>
            <family val="2"/>
          </rPr>
          <t xml:space="preserve"> </t>
        </r>
        <r>
          <rPr>
            <sz val="9"/>
            <color indexed="81"/>
            <rFont val="돋움"/>
            <family val="3"/>
            <charset val="129"/>
          </rPr>
          <t>제</t>
        </r>
        <r>
          <rPr>
            <sz val="9"/>
            <color indexed="81"/>
            <rFont val="Tahoma"/>
            <family val="2"/>
          </rPr>
          <t>3</t>
        </r>
        <r>
          <rPr>
            <sz val="9"/>
            <color indexed="81"/>
            <rFont val="돋움"/>
            <family val="3"/>
            <charset val="129"/>
          </rPr>
          <t>항</t>
        </r>
        <r>
          <rPr>
            <sz val="9"/>
            <color indexed="81"/>
            <rFont val="Tahoma"/>
            <family val="2"/>
          </rPr>
          <t xml:space="preserve"> </t>
        </r>
        <r>
          <rPr>
            <sz val="9"/>
            <color indexed="81"/>
            <rFont val="돋움"/>
            <family val="3"/>
            <charset val="129"/>
          </rPr>
          <t>제</t>
        </r>
        <r>
          <rPr>
            <sz val="9"/>
            <color indexed="81"/>
            <rFont val="Tahoma"/>
            <family val="2"/>
          </rPr>
          <t>2</t>
        </r>
        <r>
          <rPr>
            <sz val="9"/>
            <color indexed="81"/>
            <rFont val="돋움"/>
            <family val="3"/>
            <charset val="129"/>
          </rPr>
          <t>호</t>
        </r>
        <r>
          <rPr>
            <sz val="9"/>
            <color indexed="81"/>
            <rFont val="Tahoma"/>
            <family val="2"/>
          </rPr>
          <t xml:space="preserve"> </t>
        </r>
        <r>
          <rPr>
            <sz val="9"/>
            <color indexed="81"/>
            <rFont val="돋움"/>
            <family val="3"/>
            <charset val="129"/>
          </rPr>
          <t>라목에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교육비가</t>
        </r>
        <r>
          <rPr>
            <sz val="9"/>
            <color indexed="81"/>
            <rFont val="Tahoma"/>
            <family val="2"/>
          </rPr>
          <t xml:space="preserve"> </t>
        </r>
        <r>
          <rPr>
            <sz val="9"/>
            <color indexed="81"/>
            <rFont val="돋움"/>
            <family val="3"/>
            <charset val="129"/>
          </rPr>
          <t>세액공제</t>
        </r>
        <r>
          <rPr>
            <sz val="9"/>
            <color indexed="81"/>
            <rFont val="Tahoma"/>
            <family val="2"/>
          </rPr>
          <t xml:space="preserve"> </t>
        </r>
        <r>
          <rPr>
            <sz val="9"/>
            <color indexed="81"/>
            <rFont val="돋움"/>
            <family val="3"/>
            <charset val="129"/>
          </rPr>
          <t>대상에</t>
        </r>
        <r>
          <rPr>
            <sz val="9"/>
            <color indexed="81"/>
            <rFont val="Tahoma"/>
            <family val="2"/>
          </rPr>
          <t xml:space="preserve"> </t>
        </r>
        <r>
          <rPr>
            <sz val="9"/>
            <color indexed="81"/>
            <rFont val="돋움"/>
            <family val="3"/>
            <charset val="129"/>
          </rPr>
          <t>해당하는지</t>
        </r>
        <r>
          <rPr>
            <sz val="9"/>
            <color indexed="81"/>
            <rFont val="Tahoma"/>
            <family val="2"/>
          </rPr>
          <t xml:space="preserve"> </t>
        </r>
        <r>
          <rPr>
            <sz val="9"/>
            <color indexed="81"/>
            <rFont val="돋움"/>
            <family val="3"/>
            <charset val="129"/>
          </rPr>
          <t>여부를</t>
        </r>
        <r>
          <rPr>
            <sz val="9"/>
            <color indexed="81"/>
            <rFont val="Tahoma"/>
            <family val="2"/>
          </rPr>
          <t xml:space="preserve"> </t>
        </r>
        <r>
          <rPr>
            <sz val="9"/>
            <color indexed="81"/>
            <rFont val="돋움"/>
            <family val="3"/>
            <charset val="129"/>
          </rPr>
          <t>확인하기</t>
        </r>
        <r>
          <rPr>
            <sz val="9"/>
            <color indexed="81"/>
            <rFont val="Tahoma"/>
            <family val="2"/>
          </rPr>
          <t xml:space="preserve"> </t>
        </r>
        <r>
          <rPr>
            <sz val="9"/>
            <color indexed="81"/>
            <rFont val="돋움"/>
            <family val="3"/>
            <charset val="129"/>
          </rPr>
          <t>위하여</t>
        </r>
        <r>
          <rPr>
            <sz val="9"/>
            <color indexed="81"/>
            <rFont val="Tahoma"/>
            <family val="2"/>
          </rPr>
          <t xml:space="preserve"> </t>
        </r>
        <r>
          <rPr>
            <sz val="9"/>
            <color indexed="81"/>
            <rFont val="돋움"/>
            <family val="3"/>
            <charset val="129"/>
          </rPr>
          <t>「한국장학재단</t>
        </r>
        <r>
          <rPr>
            <sz val="9"/>
            <color indexed="81"/>
            <rFont val="Tahoma"/>
            <family val="2"/>
          </rPr>
          <t xml:space="preserve"> </t>
        </r>
        <r>
          <rPr>
            <sz val="9"/>
            <color indexed="81"/>
            <rFont val="돋움"/>
            <family val="3"/>
            <charset val="129"/>
          </rPr>
          <t>설립</t>
        </r>
        <r>
          <rPr>
            <sz val="9"/>
            <color indexed="81"/>
            <rFont val="Tahoma"/>
            <family val="2"/>
          </rPr>
          <t xml:space="preserve"> </t>
        </r>
        <r>
          <rPr>
            <sz val="9"/>
            <color indexed="81"/>
            <rFont val="돋움"/>
            <family val="3"/>
            <charset val="129"/>
          </rPr>
          <t>등에</t>
        </r>
        <r>
          <rPr>
            <sz val="9"/>
            <color indexed="81"/>
            <rFont val="Tahoma"/>
            <family val="2"/>
          </rPr>
          <t xml:space="preserve"> </t>
        </r>
        <r>
          <rPr>
            <sz val="9"/>
            <color indexed="81"/>
            <rFont val="돋움"/>
            <family val="3"/>
            <charset val="129"/>
          </rPr>
          <t>관한</t>
        </r>
        <r>
          <rPr>
            <sz val="9"/>
            <color indexed="81"/>
            <rFont val="Tahoma"/>
            <family val="2"/>
          </rPr>
          <t xml:space="preserve"> </t>
        </r>
        <r>
          <rPr>
            <sz val="9"/>
            <color indexed="81"/>
            <rFont val="돋움"/>
            <family val="3"/>
            <charset val="129"/>
          </rPr>
          <t>법률」</t>
        </r>
        <r>
          <rPr>
            <sz val="9"/>
            <color indexed="81"/>
            <rFont val="Tahoma"/>
            <family val="2"/>
          </rPr>
          <t xml:space="preserve"> </t>
        </r>
        <r>
          <rPr>
            <sz val="9"/>
            <color indexed="81"/>
            <rFont val="돋움"/>
            <family val="3"/>
            <charset val="129"/>
          </rPr>
          <t>제</t>
        </r>
        <r>
          <rPr>
            <sz val="9"/>
            <color indexed="81"/>
            <rFont val="Tahoma"/>
            <family val="2"/>
          </rPr>
          <t>6</t>
        </r>
        <r>
          <rPr>
            <sz val="9"/>
            <color indexed="81"/>
            <rFont val="돋움"/>
            <family val="3"/>
            <charset val="129"/>
          </rPr>
          <t>조에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한국장학재단</t>
        </r>
        <r>
          <rPr>
            <sz val="9"/>
            <color indexed="81"/>
            <rFont val="Tahoma"/>
            <family val="2"/>
          </rPr>
          <t xml:space="preserve"> </t>
        </r>
        <r>
          <rPr>
            <sz val="9"/>
            <color indexed="81"/>
            <rFont val="돋움"/>
            <family val="3"/>
            <charset val="129"/>
          </rPr>
          <t>등</t>
        </r>
        <r>
          <rPr>
            <sz val="9"/>
            <color indexed="81"/>
            <rFont val="Tahoma"/>
            <family val="2"/>
          </rPr>
          <t xml:space="preserve"> </t>
        </r>
        <r>
          <rPr>
            <sz val="9"/>
            <color indexed="81"/>
            <rFont val="돋움"/>
            <family val="3"/>
            <charset val="129"/>
          </rPr>
          <t>학자금</t>
        </r>
        <r>
          <rPr>
            <sz val="9"/>
            <color indexed="81"/>
            <rFont val="Tahoma"/>
            <family val="2"/>
          </rPr>
          <t xml:space="preserve"> </t>
        </r>
        <r>
          <rPr>
            <sz val="9"/>
            <color indexed="81"/>
            <rFont val="돋움"/>
            <family val="3"/>
            <charset val="129"/>
          </rPr>
          <t>대출ㆍ상환업무를</t>
        </r>
        <r>
          <rPr>
            <sz val="9"/>
            <color indexed="81"/>
            <rFont val="Tahoma"/>
            <family val="2"/>
          </rPr>
          <t xml:space="preserve"> </t>
        </r>
        <r>
          <rPr>
            <sz val="9"/>
            <color indexed="81"/>
            <rFont val="돋움"/>
            <family val="3"/>
            <charset val="129"/>
          </rPr>
          <t>수행하는</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기관</t>
        </r>
        <r>
          <rPr>
            <sz val="9"/>
            <color indexed="81"/>
            <rFont val="Tahoma"/>
            <family val="2"/>
          </rPr>
          <t>(</t>
        </r>
        <r>
          <rPr>
            <sz val="9"/>
            <color indexed="81"/>
            <rFont val="돋움"/>
            <family val="3"/>
            <charset val="129"/>
          </rPr>
          <t>이하</t>
        </r>
        <r>
          <rPr>
            <sz val="9"/>
            <color indexed="81"/>
            <rFont val="Tahoma"/>
            <family val="2"/>
          </rPr>
          <t xml:space="preserve"> </t>
        </r>
        <r>
          <rPr>
            <sz val="9"/>
            <color indexed="81"/>
            <rFont val="돋움"/>
            <family val="3"/>
            <charset val="129"/>
          </rPr>
          <t>이</t>
        </r>
        <r>
          <rPr>
            <sz val="9"/>
            <color indexed="81"/>
            <rFont val="Tahoma"/>
            <family val="2"/>
          </rPr>
          <t xml:space="preserve"> </t>
        </r>
        <r>
          <rPr>
            <sz val="9"/>
            <color indexed="81"/>
            <rFont val="돋움"/>
            <family val="3"/>
            <charset val="129"/>
          </rPr>
          <t>항에서</t>
        </r>
        <r>
          <rPr>
            <sz val="9"/>
            <color indexed="81"/>
            <rFont val="Tahoma"/>
            <family val="2"/>
          </rPr>
          <t xml:space="preserve"> "</t>
        </r>
        <r>
          <rPr>
            <sz val="9"/>
            <color indexed="81"/>
            <rFont val="돋움"/>
            <family val="3"/>
            <charset val="129"/>
          </rPr>
          <t>한국장학재단등</t>
        </r>
        <r>
          <rPr>
            <sz val="9"/>
            <color indexed="81"/>
            <rFont val="Tahoma"/>
            <family val="2"/>
          </rPr>
          <t>"</t>
        </r>
        <r>
          <rPr>
            <sz val="9"/>
            <color indexed="81"/>
            <rFont val="돋움"/>
            <family val="3"/>
            <charset val="129"/>
          </rPr>
          <t>이라</t>
        </r>
        <r>
          <rPr>
            <sz val="9"/>
            <color indexed="81"/>
            <rFont val="Tahoma"/>
            <family val="2"/>
          </rPr>
          <t xml:space="preserve"> </t>
        </r>
        <r>
          <rPr>
            <sz val="9"/>
            <color indexed="81"/>
            <rFont val="돋움"/>
            <family val="3"/>
            <charset val="129"/>
          </rPr>
          <t>한다</t>
        </r>
        <r>
          <rPr>
            <sz val="9"/>
            <color indexed="81"/>
            <rFont val="Tahoma"/>
            <family val="2"/>
          </rPr>
          <t>)</t>
        </r>
        <r>
          <rPr>
            <sz val="9"/>
            <color indexed="81"/>
            <rFont val="돋움"/>
            <family val="3"/>
            <charset val="129"/>
          </rPr>
          <t>에</t>
        </r>
        <r>
          <rPr>
            <sz val="9"/>
            <color indexed="81"/>
            <rFont val="Tahoma"/>
            <family val="2"/>
          </rPr>
          <t xml:space="preserve"> </t>
        </r>
        <r>
          <rPr>
            <sz val="9"/>
            <color indexed="81"/>
            <rFont val="돋움"/>
            <family val="3"/>
            <charset val="129"/>
          </rPr>
          <t>학자금대출</t>
        </r>
        <r>
          <rPr>
            <sz val="9"/>
            <color indexed="81"/>
            <rFont val="Tahoma"/>
            <family val="2"/>
          </rPr>
          <t xml:space="preserve"> </t>
        </r>
        <r>
          <rPr>
            <sz val="9"/>
            <color indexed="81"/>
            <rFont val="돋움"/>
            <family val="3"/>
            <charset val="129"/>
          </rPr>
          <t>및</t>
        </r>
        <r>
          <rPr>
            <sz val="9"/>
            <color indexed="81"/>
            <rFont val="Tahoma"/>
            <family val="2"/>
          </rPr>
          <t xml:space="preserve"> </t>
        </r>
        <r>
          <rPr>
            <sz val="9"/>
            <color indexed="81"/>
            <rFont val="돋움"/>
            <family val="3"/>
            <charset val="129"/>
          </rPr>
          <t>원리금</t>
        </r>
        <r>
          <rPr>
            <sz val="9"/>
            <color indexed="81"/>
            <rFont val="Tahoma"/>
            <family val="2"/>
          </rPr>
          <t xml:space="preserve"> </t>
        </r>
        <r>
          <rPr>
            <sz val="9"/>
            <color indexed="81"/>
            <rFont val="돋움"/>
            <family val="3"/>
            <charset val="129"/>
          </rPr>
          <t>상환내역</t>
        </r>
        <r>
          <rPr>
            <sz val="9"/>
            <color indexed="81"/>
            <rFont val="Tahoma"/>
            <family val="2"/>
          </rPr>
          <t xml:space="preserve"> </t>
        </r>
        <r>
          <rPr>
            <sz val="9"/>
            <color indexed="81"/>
            <rFont val="돋움"/>
            <family val="3"/>
            <charset val="129"/>
          </rPr>
          <t>등</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자료의</t>
        </r>
        <r>
          <rPr>
            <sz val="9"/>
            <color indexed="81"/>
            <rFont val="Tahoma"/>
            <family val="2"/>
          </rPr>
          <t xml:space="preserve"> </t>
        </r>
        <r>
          <rPr>
            <sz val="9"/>
            <color indexed="81"/>
            <rFont val="돋움"/>
            <family val="3"/>
            <charset val="129"/>
          </rPr>
          <t>제공을</t>
        </r>
        <r>
          <rPr>
            <sz val="9"/>
            <color indexed="81"/>
            <rFont val="Tahoma"/>
            <family val="2"/>
          </rPr>
          <t xml:space="preserve"> </t>
        </r>
        <r>
          <rPr>
            <sz val="9"/>
            <color indexed="81"/>
            <rFont val="돋움"/>
            <family val="3"/>
            <charset val="129"/>
          </rPr>
          <t>요청할</t>
        </r>
        <r>
          <rPr>
            <sz val="9"/>
            <color indexed="81"/>
            <rFont val="Tahoma"/>
            <family val="2"/>
          </rPr>
          <t xml:space="preserve"> </t>
        </r>
        <r>
          <rPr>
            <sz val="9"/>
            <color indexed="81"/>
            <rFont val="돋움"/>
            <family val="3"/>
            <charset val="129"/>
          </rPr>
          <t>수</t>
        </r>
        <r>
          <rPr>
            <sz val="9"/>
            <color indexed="81"/>
            <rFont val="Tahoma"/>
            <family val="2"/>
          </rPr>
          <t xml:space="preserve"> </t>
        </r>
        <r>
          <rPr>
            <sz val="9"/>
            <color indexed="81"/>
            <rFont val="돋움"/>
            <family val="3"/>
            <charset val="129"/>
          </rPr>
          <t>있다</t>
        </r>
        <r>
          <rPr>
            <sz val="9"/>
            <color indexed="81"/>
            <rFont val="Tahoma"/>
            <family val="2"/>
          </rPr>
          <t xml:space="preserve">. </t>
        </r>
        <r>
          <rPr>
            <sz val="9"/>
            <color indexed="81"/>
            <rFont val="돋움"/>
            <family val="3"/>
            <charset val="129"/>
          </rPr>
          <t>이</t>
        </r>
        <r>
          <rPr>
            <sz val="9"/>
            <color indexed="81"/>
            <rFont val="Tahoma"/>
            <family val="2"/>
          </rPr>
          <t xml:space="preserve"> </t>
        </r>
        <r>
          <rPr>
            <sz val="9"/>
            <color indexed="81"/>
            <rFont val="돋움"/>
            <family val="3"/>
            <charset val="129"/>
          </rPr>
          <t>경우</t>
        </r>
        <r>
          <rPr>
            <sz val="9"/>
            <color indexed="81"/>
            <rFont val="Tahoma"/>
            <family val="2"/>
          </rPr>
          <t xml:space="preserve"> </t>
        </r>
        <r>
          <rPr>
            <sz val="9"/>
            <color indexed="81"/>
            <rFont val="돋움"/>
            <family val="3"/>
            <charset val="129"/>
          </rPr>
          <t>요청을</t>
        </r>
        <r>
          <rPr>
            <sz val="9"/>
            <color indexed="81"/>
            <rFont val="Tahoma"/>
            <family val="2"/>
          </rPr>
          <t xml:space="preserve"> </t>
        </r>
        <r>
          <rPr>
            <sz val="9"/>
            <color indexed="81"/>
            <rFont val="돋움"/>
            <family val="3"/>
            <charset val="129"/>
          </rPr>
          <t>받은</t>
        </r>
        <r>
          <rPr>
            <sz val="9"/>
            <color indexed="81"/>
            <rFont val="Tahoma"/>
            <family val="2"/>
          </rPr>
          <t xml:space="preserve"> </t>
        </r>
        <r>
          <rPr>
            <sz val="9"/>
            <color indexed="81"/>
            <rFont val="돋움"/>
            <family val="3"/>
            <charset val="129"/>
          </rPr>
          <t>한국장학재단등은</t>
        </r>
        <r>
          <rPr>
            <sz val="9"/>
            <color indexed="81"/>
            <rFont val="Tahoma"/>
            <family val="2"/>
          </rPr>
          <t xml:space="preserve"> </t>
        </r>
        <r>
          <rPr>
            <sz val="9"/>
            <color indexed="81"/>
            <rFont val="돋움"/>
            <family val="3"/>
            <charset val="129"/>
          </rPr>
          <t>특별한</t>
        </r>
        <r>
          <rPr>
            <sz val="9"/>
            <color indexed="81"/>
            <rFont val="Tahoma"/>
            <family val="2"/>
          </rPr>
          <t xml:space="preserve"> </t>
        </r>
        <r>
          <rPr>
            <sz val="9"/>
            <color indexed="81"/>
            <rFont val="돋움"/>
            <family val="3"/>
            <charset val="129"/>
          </rPr>
          <t>사유가</t>
        </r>
        <r>
          <rPr>
            <sz val="9"/>
            <color indexed="81"/>
            <rFont val="Tahoma"/>
            <family val="2"/>
          </rPr>
          <t xml:space="preserve"> </t>
        </r>
        <r>
          <rPr>
            <sz val="9"/>
            <color indexed="81"/>
            <rFont val="돋움"/>
            <family val="3"/>
            <charset val="129"/>
          </rPr>
          <t>없으면</t>
        </r>
        <r>
          <rPr>
            <sz val="9"/>
            <color indexed="81"/>
            <rFont val="Tahoma"/>
            <family val="2"/>
          </rPr>
          <t xml:space="preserve"> </t>
        </r>
        <r>
          <rPr>
            <sz val="9"/>
            <color indexed="81"/>
            <rFont val="돋움"/>
            <family val="3"/>
            <charset val="129"/>
          </rPr>
          <t>그</t>
        </r>
        <r>
          <rPr>
            <sz val="9"/>
            <color indexed="81"/>
            <rFont val="Tahoma"/>
            <family val="2"/>
          </rPr>
          <t xml:space="preserve"> </t>
        </r>
        <r>
          <rPr>
            <sz val="9"/>
            <color indexed="81"/>
            <rFont val="돋움"/>
            <family val="3"/>
            <charset val="129"/>
          </rPr>
          <t>요청에</t>
        </r>
        <r>
          <rPr>
            <sz val="9"/>
            <color indexed="81"/>
            <rFont val="Tahoma"/>
            <family val="2"/>
          </rPr>
          <t xml:space="preserve"> </t>
        </r>
        <r>
          <rPr>
            <sz val="9"/>
            <color indexed="81"/>
            <rFont val="돋움"/>
            <family val="3"/>
            <charset val="129"/>
          </rPr>
          <t>따라야</t>
        </r>
        <r>
          <rPr>
            <sz val="9"/>
            <color indexed="81"/>
            <rFont val="Tahoma"/>
            <family val="2"/>
          </rPr>
          <t xml:space="preserve"> </t>
        </r>
        <r>
          <rPr>
            <sz val="9"/>
            <color indexed="81"/>
            <rFont val="돋움"/>
            <family val="3"/>
            <charset val="129"/>
          </rPr>
          <t>한다</t>
        </r>
        <r>
          <rPr>
            <sz val="9"/>
            <color indexed="81"/>
            <rFont val="Tahoma"/>
            <family val="2"/>
          </rPr>
          <t xml:space="preserve">.(2016.12.20 </t>
        </r>
        <r>
          <rPr>
            <sz val="9"/>
            <color indexed="81"/>
            <rFont val="돋움"/>
            <family val="3"/>
            <charset val="129"/>
          </rPr>
          <t>신설</t>
        </r>
        <r>
          <rPr>
            <sz val="9"/>
            <color indexed="81"/>
            <rFont val="Tahoma"/>
            <family val="2"/>
          </rPr>
          <t xml:space="preserve">)
</t>
        </r>
        <r>
          <rPr>
            <sz val="9"/>
            <color indexed="81"/>
            <rFont val="돋움"/>
            <family val="3"/>
            <charset val="129"/>
          </rPr>
          <t>⑧</t>
        </r>
        <r>
          <rPr>
            <sz val="9"/>
            <color indexed="81"/>
            <rFont val="Tahoma"/>
            <family val="2"/>
          </rPr>
          <t xml:space="preserve"> </t>
        </r>
        <r>
          <rPr>
            <sz val="9"/>
            <color indexed="81"/>
            <rFont val="돋움"/>
            <family val="3"/>
            <charset val="129"/>
          </rPr>
          <t>삭제</t>
        </r>
        <r>
          <rPr>
            <sz val="9"/>
            <color indexed="81"/>
            <rFont val="Tahoma"/>
            <family val="2"/>
          </rPr>
          <t xml:space="preserve">(2014.12.23)
</t>
        </r>
        <r>
          <rPr>
            <sz val="9"/>
            <color indexed="81"/>
            <rFont val="돋움"/>
            <family val="3"/>
            <charset val="129"/>
          </rPr>
          <t>⑨</t>
        </r>
        <r>
          <rPr>
            <sz val="9"/>
            <color indexed="81"/>
            <rFont val="Tahoma"/>
            <family val="2"/>
          </rPr>
          <t xml:space="preserve"> </t>
        </r>
        <r>
          <rPr>
            <sz val="9"/>
            <color indexed="81"/>
            <rFont val="돋움"/>
            <family val="3"/>
            <charset val="129"/>
          </rPr>
          <t>근로소득이</t>
        </r>
        <r>
          <rPr>
            <sz val="9"/>
            <color indexed="81"/>
            <rFont val="Tahoma"/>
            <family val="2"/>
          </rPr>
          <t xml:space="preserve"> </t>
        </r>
        <r>
          <rPr>
            <sz val="9"/>
            <color indexed="81"/>
            <rFont val="돋움"/>
            <family val="3"/>
            <charset val="129"/>
          </rPr>
          <t>있는</t>
        </r>
        <r>
          <rPr>
            <sz val="9"/>
            <color indexed="81"/>
            <rFont val="Tahoma"/>
            <family val="2"/>
          </rPr>
          <t xml:space="preserve"> </t>
        </r>
        <r>
          <rPr>
            <sz val="9"/>
            <color indexed="81"/>
            <rFont val="돋움"/>
            <family val="3"/>
            <charset val="129"/>
          </rPr>
          <t>거주자로서</t>
        </r>
        <r>
          <rPr>
            <sz val="9"/>
            <color indexed="81"/>
            <rFont val="Tahoma"/>
            <family val="2"/>
          </rPr>
          <t xml:space="preserve"> </t>
        </r>
        <r>
          <rPr>
            <sz val="9"/>
            <color indexed="81"/>
            <rFont val="돋움"/>
            <family val="3"/>
            <charset val="129"/>
          </rPr>
          <t>제</t>
        </r>
        <r>
          <rPr>
            <sz val="9"/>
            <color indexed="81"/>
            <rFont val="Tahoma"/>
            <family val="2"/>
          </rPr>
          <t>6</t>
        </r>
        <r>
          <rPr>
            <sz val="9"/>
            <color indexed="81"/>
            <rFont val="돋움"/>
            <family val="3"/>
            <charset val="129"/>
          </rPr>
          <t>항</t>
        </r>
        <r>
          <rPr>
            <sz val="9"/>
            <color indexed="81"/>
            <rFont val="Tahoma"/>
            <family val="2"/>
          </rPr>
          <t xml:space="preserve">, </t>
        </r>
        <r>
          <rPr>
            <sz val="9"/>
            <color indexed="81"/>
            <rFont val="돋움"/>
            <family val="3"/>
            <charset val="129"/>
          </rPr>
          <t>제</t>
        </r>
        <r>
          <rPr>
            <sz val="9"/>
            <color indexed="81"/>
            <rFont val="Tahoma"/>
            <family val="2"/>
          </rPr>
          <t>52</t>
        </r>
        <r>
          <rPr>
            <sz val="9"/>
            <color indexed="81"/>
            <rFont val="돋움"/>
            <family val="3"/>
            <charset val="129"/>
          </rPr>
          <t>조</t>
        </r>
        <r>
          <rPr>
            <sz val="9"/>
            <color indexed="81"/>
            <rFont val="Tahoma"/>
            <family val="2"/>
          </rPr>
          <t xml:space="preserve"> </t>
        </r>
        <r>
          <rPr>
            <sz val="9"/>
            <color indexed="81"/>
            <rFont val="돋움"/>
            <family val="3"/>
            <charset val="129"/>
          </rPr>
          <t>제</t>
        </r>
        <r>
          <rPr>
            <sz val="9"/>
            <color indexed="81"/>
            <rFont val="Tahoma"/>
            <family val="2"/>
          </rPr>
          <t>8</t>
        </r>
        <r>
          <rPr>
            <sz val="9"/>
            <color indexed="81"/>
            <rFont val="돋움"/>
            <family val="3"/>
            <charset val="129"/>
          </rPr>
          <t>항</t>
        </r>
        <r>
          <rPr>
            <sz val="9"/>
            <color indexed="81"/>
            <rFont val="Tahoma"/>
            <family val="2"/>
          </rPr>
          <t xml:space="preserve"> </t>
        </r>
        <r>
          <rPr>
            <sz val="9"/>
            <color indexed="81"/>
            <rFont val="돋움"/>
            <family val="3"/>
            <charset val="129"/>
          </rPr>
          <t>및</t>
        </r>
        <r>
          <rPr>
            <sz val="9"/>
            <color indexed="81"/>
            <rFont val="Tahoma"/>
            <family val="2"/>
          </rPr>
          <t xml:space="preserve"> </t>
        </r>
        <r>
          <rPr>
            <sz val="9"/>
            <color indexed="81"/>
            <rFont val="돋움"/>
            <family val="3"/>
            <charset val="129"/>
          </rPr>
          <t>「조세특례제한법」</t>
        </r>
        <r>
          <rPr>
            <sz val="9"/>
            <color indexed="81"/>
            <rFont val="Tahoma"/>
            <family val="2"/>
          </rPr>
          <t xml:space="preserve"> </t>
        </r>
        <r>
          <rPr>
            <sz val="9"/>
            <color indexed="81"/>
            <rFont val="돋움"/>
            <family val="3"/>
            <charset val="129"/>
          </rPr>
          <t>제</t>
        </r>
        <r>
          <rPr>
            <sz val="9"/>
            <color indexed="81"/>
            <rFont val="Tahoma"/>
            <family val="2"/>
          </rPr>
          <t>95</t>
        </r>
        <r>
          <rPr>
            <sz val="9"/>
            <color indexed="81"/>
            <rFont val="돋움"/>
            <family val="3"/>
            <charset val="129"/>
          </rPr>
          <t>조의</t>
        </r>
        <r>
          <rPr>
            <sz val="9"/>
            <color indexed="81"/>
            <rFont val="Tahoma"/>
            <family val="2"/>
          </rPr>
          <t xml:space="preserve">2 </t>
        </r>
        <r>
          <rPr>
            <sz val="9"/>
            <color indexed="81"/>
            <rFont val="돋움"/>
            <family val="3"/>
            <charset val="129"/>
          </rPr>
          <t>제</t>
        </r>
        <r>
          <rPr>
            <sz val="9"/>
            <color indexed="81"/>
            <rFont val="Tahoma"/>
            <family val="2"/>
          </rPr>
          <t>2</t>
        </r>
        <r>
          <rPr>
            <sz val="9"/>
            <color indexed="81"/>
            <rFont val="돋움"/>
            <family val="3"/>
            <charset val="129"/>
          </rPr>
          <t>항에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소득공제</t>
        </r>
        <r>
          <rPr>
            <sz val="9"/>
            <color indexed="81"/>
            <rFont val="Tahoma"/>
            <family val="2"/>
          </rPr>
          <t xml:space="preserve"> </t>
        </r>
        <r>
          <rPr>
            <sz val="9"/>
            <color indexed="81"/>
            <rFont val="돋움"/>
            <family val="3"/>
            <charset val="129"/>
          </rPr>
          <t>신청이나</t>
        </r>
        <r>
          <rPr>
            <sz val="9"/>
            <color indexed="81"/>
            <rFont val="Tahoma"/>
            <family val="2"/>
          </rPr>
          <t xml:space="preserve"> </t>
        </r>
        <r>
          <rPr>
            <sz val="9"/>
            <color indexed="81"/>
            <rFont val="돋움"/>
            <family val="3"/>
            <charset val="129"/>
          </rPr>
          <t>세액공제</t>
        </r>
        <r>
          <rPr>
            <sz val="9"/>
            <color indexed="81"/>
            <rFont val="Tahoma"/>
            <family val="2"/>
          </rPr>
          <t xml:space="preserve"> </t>
        </r>
        <r>
          <rPr>
            <sz val="9"/>
            <color indexed="81"/>
            <rFont val="돋움"/>
            <family val="3"/>
            <charset val="129"/>
          </rPr>
          <t>신청을</t>
        </r>
        <r>
          <rPr>
            <sz val="9"/>
            <color indexed="81"/>
            <rFont val="Tahoma"/>
            <family val="2"/>
          </rPr>
          <t xml:space="preserve"> </t>
        </r>
        <r>
          <rPr>
            <sz val="9"/>
            <color indexed="81"/>
            <rFont val="돋움"/>
            <family val="3"/>
            <charset val="129"/>
          </rPr>
          <t>하지</t>
        </r>
        <r>
          <rPr>
            <sz val="9"/>
            <color indexed="81"/>
            <rFont val="Tahoma"/>
            <family val="2"/>
          </rPr>
          <t xml:space="preserve"> </t>
        </r>
        <r>
          <rPr>
            <sz val="9"/>
            <color indexed="81"/>
            <rFont val="돋움"/>
            <family val="3"/>
            <charset val="129"/>
          </rPr>
          <t>아니한</t>
        </r>
        <r>
          <rPr>
            <sz val="9"/>
            <color indexed="81"/>
            <rFont val="Tahoma"/>
            <family val="2"/>
          </rPr>
          <t xml:space="preserve"> </t>
        </r>
        <r>
          <rPr>
            <sz val="9"/>
            <color indexed="81"/>
            <rFont val="돋움"/>
            <family val="3"/>
            <charset val="129"/>
          </rPr>
          <t>사람에</t>
        </r>
        <r>
          <rPr>
            <sz val="9"/>
            <color indexed="81"/>
            <rFont val="Tahoma"/>
            <family val="2"/>
          </rPr>
          <t xml:space="preserve"> </t>
        </r>
        <r>
          <rPr>
            <sz val="9"/>
            <color indexed="81"/>
            <rFont val="돋움"/>
            <family val="3"/>
            <charset val="129"/>
          </rPr>
          <t>대해서는</t>
        </r>
        <r>
          <rPr>
            <sz val="9"/>
            <color indexed="81"/>
            <rFont val="Tahoma"/>
            <family val="2"/>
          </rPr>
          <t xml:space="preserve"> </t>
        </r>
        <r>
          <rPr>
            <sz val="9"/>
            <color indexed="81"/>
            <rFont val="돋움"/>
            <family val="3"/>
            <charset val="129"/>
          </rPr>
          <t>연</t>
        </r>
        <r>
          <rPr>
            <sz val="9"/>
            <color indexed="81"/>
            <rFont val="Tahoma"/>
            <family val="2"/>
          </rPr>
          <t xml:space="preserve"> 13</t>
        </r>
        <r>
          <rPr>
            <sz val="9"/>
            <color indexed="81"/>
            <rFont val="돋움"/>
            <family val="3"/>
            <charset val="129"/>
          </rPr>
          <t>만원을</t>
        </r>
        <r>
          <rPr>
            <sz val="9"/>
            <color indexed="81"/>
            <rFont val="Tahoma"/>
            <family val="2"/>
          </rPr>
          <t xml:space="preserve"> </t>
        </r>
        <r>
          <rPr>
            <sz val="9"/>
            <color indexed="81"/>
            <rFont val="돋움"/>
            <family val="3"/>
            <charset val="129"/>
          </rPr>
          <t>종합소득산출세액에서</t>
        </r>
        <r>
          <rPr>
            <sz val="9"/>
            <color indexed="81"/>
            <rFont val="Tahoma"/>
            <family val="2"/>
          </rPr>
          <t xml:space="preserve"> </t>
        </r>
        <r>
          <rPr>
            <sz val="9"/>
            <color indexed="81"/>
            <rFont val="돋움"/>
            <family val="3"/>
            <charset val="129"/>
          </rPr>
          <t>공제하고</t>
        </r>
        <r>
          <rPr>
            <sz val="9"/>
            <color indexed="81"/>
            <rFont val="Tahoma"/>
            <family val="2"/>
          </rPr>
          <t xml:space="preserve">, </t>
        </r>
        <r>
          <rPr>
            <sz val="9"/>
            <color indexed="81"/>
            <rFont val="돋움"/>
            <family val="3"/>
            <charset val="129"/>
          </rPr>
          <t>제</t>
        </r>
        <r>
          <rPr>
            <sz val="9"/>
            <color indexed="81"/>
            <rFont val="Tahoma"/>
            <family val="2"/>
          </rPr>
          <t>160</t>
        </r>
        <r>
          <rPr>
            <sz val="9"/>
            <color indexed="81"/>
            <rFont val="돋움"/>
            <family val="3"/>
            <charset val="129"/>
          </rPr>
          <t>조의</t>
        </r>
        <r>
          <rPr>
            <sz val="9"/>
            <color indexed="81"/>
            <rFont val="Tahoma"/>
            <family val="2"/>
          </rPr>
          <t xml:space="preserve">5 </t>
        </r>
        <r>
          <rPr>
            <sz val="9"/>
            <color indexed="81"/>
            <rFont val="돋움"/>
            <family val="3"/>
            <charset val="129"/>
          </rPr>
          <t>제</t>
        </r>
        <r>
          <rPr>
            <sz val="9"/>
            <color indexed="81"/>
            <rFont val="Tahoma"/>
            <family val="2"/>
          </rPr>
          <t>3</t>
        </r>
        <r>
          <rPr>
            <sz val="9"/>
            <color indexed="81"/>
            <rFont val="돋움"/>
            <family val="3"/>
            <charset val="129"/>
          </rPr>
          <t>항에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사업용계좌의</t>
        </r>
        <r>
          <rPr>
            <sz val="9"/>
            <color indexed="81"/>
            <rFont val="Tahoma"/>
            <family val="2"/>
          </rPr>
          <t xml:space="preserve"> </t>
        </r>
        <r>
          <rPr>
            <sz val="9"/>
            <color indexed="81"/>
            <rFont val="돋움"/>
            <family val="3"/>
            <charset val="129"/>
          </rPr>
          <t>신고</t>
        </r>
        <r>
          <rPr>
            <sz val="9"/>
            <color indexed="81"/>
            <rFont val="Tahoma"/>
            <family val="2"/>
          </rPr>
          <t xml:space="preserve"> </t>
        </r>
        <r>
          <rPr>
            <sz val="9"/>
            <color indexed="81"/>
            <rFont val="돋움"/>
            <family val="3"/>
            <charset val="129"/>
          </rPr>
          <t>등</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요건에</t>
        </r>
        <r>
          <rPr>
            <sz val="9"/>
            <color indexed="81"/>
            <rFont val="Tahoma"/>
            <family val="2"/>
          </rPr>
          <t xml:space="preserve"> </t>
        </r>
        <r>
          <rPr>
            <sz val="9"/>
            <color indexed="81"/>
            <rFont val="돋움"/>
            <family val="3"/>
            <charset val="129"/>
          </rPr>
          <t>해당하는</t>
        </r>
        <r>
          <rPr>
            <sz val="9"/>
            <color indexed="81"/>
            <rFont val="Tahoma"/>
            <family val="2"/>
          </rPr>
          <t xml:space="preserve"> </t>
        </r>
        <r>
          <rPr>
            <sz val="9"/>
            <color indexed="81"/>
            <rFont val="돋움"/>
            <family val="3"/>
            <charset val="129"/>
          </rPr>
          <t>사업자</t>
        </r>
        <r>
          <rPr>
            <sz val="9"/>
            <color indexed="81"/>
            <rFont val="Tahoma"/>
            <family val="2"/>
          </rPr>
          <t>(</t>
        </r>
        <r>
          <rPr>
            <sz val="9"/>
            <color indexed="81"/>
            <rFont val="돋움"/>
            <family val="3"/>
            <charset val="129"/>
          </rPr>
          <t>이하</t>
        </r>
        <r>
          <rPr>
            <sz val="9"/>
            <color indexed="81"/>
            <rFont val="Tahoma"/>
            <family val="2"/>
          </rPr>
          <t xml:space="preserve"> "</t>
        </r>
        <r>
          <rPr>
            <sz val="9"/>
            <color indexed="81"/>
            <rFont val="돋움"/>
            <family val="3"/>
            <charset val="129"/>
          </rPr>
          <t>성실사업자</t>
        </r>
        <r>
          <rPr>
            <sz val="9"/>
            <color indexed="81"/>
            <rFont val="Tahoma"/>
            <family val="2"/>
          </rPr>
          <t>"</t>
        </r>
        <r>
          <rPr>
            <sz val="9"/>
            <color indexed="81"/>
            <rFont val="돋움"/>
            <family val="3"/>
            <charset val="129"/>
          </rPr>
          <t>라</t>
        </r>
        <r>
          <rPr>
            <sz val="9"/>
            <color indexed="81"/>
            <rFont val="Tahoma"/>
            <family val="2"/>
          </rPr>
          <t xml:space="preserve"> </t>
        </r>
        <r>
          <rPr>
            <sz val="9"/>
            <color indexed="81"/>
            <rFont val="돋움"/>
            <family val="3"/>
            <charset val="129"/>
          </rPr>
          <t>한다</t>
        </r>
        <r>
          <rPr>
            <sz val="9"/>
            <color indexed="81"/>
            <rFont val="Tahoma"/>
            <family val="2"/>
          </rPr>
          <t>)</t>
        </r>
        <r>
          <rPr>
            <sz val="9"/>
            <color indexed="81"/>
            <rFont val="돋움"/>
            <family val="3"/>
            <charset val="129"/>
          </rPr>
          <t>로서</t>
        </r>
        <r>
          <rPr>
            <sz val="9"/>
            <color indexed="81"/>
            <rFont val="Tahoma"/>
            <family val="2"/>
          </rPr>
          <t xml:space="preserve"> </t>
        </r>
        <r>
          <rPr>
            <sz val="9"/>
            <color indexed="81"/>
            <rFont val="돋움"/>
            <family val="3"/>
            <charset val="129"/>
          </rPr>
          <t>「조세특례제한법」</t>
        </r>
        <r>
          <rPr>
            <sz val="9"/>
            <color indexed="81"/>
            <rFont val="Tahoma"/>
            <family val="2"/>
          </rPr>
          <t xml:space="preserve"> </t>
        </r>
        <r>
          <rPr>
            <sz val="9"/>
            <color indexed="81"/>
            <rFont val="돋움"/>
            <family val="3"/>
            <charset val="129"/>
          </rPr>
          <t>제</t>
        </r>
        <r>
          <rPr>
            <sz val="9"/>
            <color indexed="81"/>
            <rFont val="Tahoma"/>
            <family val="2"/>
          </rPr>
          <t>122</t>
        </r>
        <r>
          <rPr>
            <sz val="9"/>
            <color indexed="81"/>
            <rFont val="돋움"/>
            <family val="3"/>
            <charset val="129"/>
          </rPr>
          <t>조의</t>
        </r>
        <r>
          <rPr>
            <sz val="9"/>
            <color indexed="81"/>
            <rFont val="Tahoma"/>
            <family val="2"/>
          </rPr>
          <t>3</t>
        </r>
        <r>
          <rPr>
            <sz val="9"/>
            <color indexed="81"/>
            <rFont val="돋움"/>
            <family val="3"/>
            <charset val="129"/>
          </rPr>
          <t>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세액공제</t>
        </r>
        <r>
          <rPr>
            <sz val="9"/>
            <color indexed="81"/>
            <rFont val="Tahoma"/>
            <family val="2"/>
          </rPr>
          <t xml:space="preserve"> </t>
        </r>
        <r>
          <rPr>
            <sz val="9"/>
            <color indexed="81"/>
            <rFont val="돋움"/>
            <family val="3"/>
            <charset val="129"/>
          </rPr>
          <t>신청을</t>
        </r>
        <r>
          <rPr>
            <sz val="9"/>
            <color indexed="81"/>
            <rFont val="Tahoma"/>
            <family val="2"/>
          </rPr>
          <t xml:space="preserve"> </t>
        </r>
        <r>
          <rPr>
            <sz val="9"/>
            <color indexed="81"/>
            <rFont val="돋움"/>
            <family val="3"/>
            <charset val="129"/>
          </rPr>
          <t>하지</t>
        </r>
        <r>
          <rPr>
            <sz val="9"/>
            <color indexed="81"/>
            <rFont val="Tahoma"/>
            <family val="2"/>
          </rPr>
          <t xml:space="preserve"> </t>
        </r>
        <r>
          <rPr>
            <sz val="9"/>
            <color indexed="81"/>
            <rFont val="돋움"/>
            <family val="3"/>
            <charset val="129"/>
          </rPr>
          <t>아니한</t>
        </r>
        <r>
          <rPr>
            <sz val="9"/>
            <color indexed="81"/>
            <rFont val="Tahoma"/>
            <family val="2"/>
          </rPr>
          <t xml:space="preserve"> </t>
        </r>
        <r>
          <rPr>
            <sz val="9"/>
            <color indexed="81"/>
            <rFont val="돋움"/>
            <family val="3"/>
            <charset val="129"/>
          </rPr>
          <t>사업자에</t>
        </r>
        <r>
          <rPr>
            <sz val="9"/>
            <color indexed="81"/>
            <rFont val="Tahoma"/>
            <family val="2"/>
          </rPr>
          <t xml:space="preserve"> </t>
        </r>
        <r>
          <rPr>
            <sz val="9"/>
            <color indexed="81"/>
            <rFont val="돋움"/>
            <family val="3"/>
            <charset val="129"/>
          </rPr>
          <t>대해서는</t>
        </r>
        <r>
          <rPr>
            <sz val="9"/>
            <color indexed="81"/>
            <rFont val="Tahoma"/>
            <family val="2"/>
          </rPr>
          <t xml:space="preserve"> </t>
        </r>
        <r>
          <rPr>
            <sz val="9"/>
            <color indexed="81"/>
            <rFont val="돋움"/>
            <family val="3"/>
            <charset val="129"/>
          </rPr>
          <t>연</t>
        </r>
        <r>
          <rPr>
            <sz val="9"/>
            <color indexed="81"/>
            <rFont val="Tahoma"/>
            <family val="2"/>
          </rPr>
          <t xml:space="preserve"> 12</t>
        </r>
        <r>
          <rPr>
            <sz val="9"/>
            <color indexed="81"/>
            <rFont val="돋움"/>
            <family val="3"/>
            <charset val="129"/>
          </rPr>
          <t>만원을</t>
        </r>
        <r>
          <rPr>
            <sz val="9"/>
            <color indexed="81"/>
            <rFont val="Tahoma"/>
            <family val="2"/>
          </rPr>
          <t xml:space="preserve"> </t>
        </r>
        <r>
          <rPr>
            <sz val="9"/>
            <color indexed="81"/>
            <rFont val="돋움"/>
            <family val="3"/>
            <charset val="129"/>
          </rPr>
          <t>종합소득산출세액에서</t>
        </r>
        <r>
          <rPr>
            <sz val="9"/>
            <color indexed="81"/>
            <rFont val="Tahoma"/>
            <family val="2"/>
          </rPr>
          <t xml:space="preserve"> </t>
        </r>
        <r>
          <rPr>
            <sz val="9"/>
            <color indexed="81"/>
            <rFont val="돋움"/>
            <family val="3"/>
            <charset val="129"/>
          </rPr>
          <t>공제하며</t>
        </r>
        <r>
          <rPr>
            <sz val="9"/>
            <color indexed="81"/>
            <rFont val="Tahoma"/>
            <family val="2"/>
          </rPr>
          <t xml:space="preserve">, </t>
        </r>
        <r>
          <rPr>
            <sz val="9"/>
            <color indexed="81"/>
            <rFont val="돋움"/>
            <family val="3"/>
            <charset val="129"/>
          </rPr>
          <t>근로소득이</t>
        </r>
        <r>
          <rPr>
            <sz val="9"/>
            <color indexed="81"/>
            <rFont val="Tahoma"/>
            <family val="2"/>
          </rPr>
          <t xml:space="preserve"> </t>
        </r>
        <r>
          <rPr>
            <sz val="9"/>
            <color indexed="81"/>
            <rFont val="돋움"/>
            <family val="3"/>
            <charset val="129"/>
          </rPr>
          <t>없는</t>
        </r>
        <r>
          <rPr>
            <sz val="9"/>
            <color indexed="81"/>
            <rFont val="Tahoma"/>
            <family val="2"/>
          </rPr>
          <t xml:space="preserve"> </t>
        </r>
        <r>
          <rPr>
            <sz val="9"/>
            <color indexed="81"/>
            <rFont val="돋움"/>
            <family val="3"/>
            <charset val="129"/>
          </rPr>
          <t>거주자로서</t>
        </r>
        <r>
          <rPr>
            <sz val="9"/>
            <color indexed="81"/>
            <rFont val="Tahoma"/>
            <family val="2"/>
          </rPr>
          <t xml:space="preserve"> </t>
        </r>
        <r>
          <rPr>
            <sz val="9"/>
            <color indexed="81"/>
            <rFont val="돋움"/>
            <family val="3"/>
            <charset val="129"/>
          </rPr>
          <t>종합소득이</t>
        </r>
        <r>
          <rPr>
            <sz val="9"/>
            <color indexed="81"/>
            <rFont val="Tahoma"/>
            <family val="2"/>
          </rPr>
          <t xml:space="preserve"> </t>
        </r>
        <r>
          <rPr>
            <sz val="9"/>
            <color indexed="81"/>
            <rFont val="돋움"/>
            <family val="3"/>
            <charset val="129"/>
          </rPr>
          <t>있는</t>
        </r>
        <r>
          <rPr>
            <sz val="9"/>
            <color indexed="81"/>
            <rFont val="Tahoma"/>
            <family val="2"/>
          </rPr>
          <t xml:space="preserve"> </t>
        </r>
        <r>
          <rPr>
            <sz val="9"/>
            <color indexed="81"/>
            <rFont val="돋움"/>
            <family val="3"/>
            <charset val="129"/>
          </rPr>
          <t>사람</t>
        </r>
        <r>
          <rPr>
            <sz val="9"/>
            <color indexed="81"/>
            <rFont val="Tahoma"/>
            <family val="2"/>
          </rPr>
          <t>(</t>
        </r>
        <r>
          <rPr>
            <sz val="9"/>
            <color indexed="81"/>
            <rFont val="돋움"/>
            <family val="3"/>
            <charset val="129"/>
          </rPr>
          <t>성실사업자는</t>
        </r>
        <r>
          <rPr>
            <sz val="9"/>
            <color indexed="81"/>
            <rFont val="Tahoma"/>
            <family val="2"/>
          </rPr>
          <t xml:space="preserve"> </t>
        </r>
        <r>
          <rPr>
            <sz val="9"/>
            <color indexed="81"/>
            <rFont val="돋움"/>
            <family val="3"/>
            <charset val="129"/>
          </rPr>
          <t>제외한다</t>
        </r>
        <r>
          <rPr>
            <sz val="9"/>
            <color indexed="81"/>
            <rFont val="Tahoma"/>
            <family val="2"/>
          </rPr>
          <t>)</t>
        </r>
        <r>
          <rPr>
            <sz val="9"/>
            <color indexed="81"/>
            <rFont val="돋움"/>
            <family val="3"/>
            <charset val="129"/>
          </rPr>
          <t>에</t>
        </r>
        <r>
          <rPr>
            <sz val="9"/>
            <color indexed="81"/>
            <rFont val="Tahoma"/>
            <family val="2"/>
          </rPr>
          <t xml:space="preserve"> </t>
        </r>
        <r>
          <rPr>
            <sz val="9"/>
            <color indexed="81"/>
            <rFont val="돋움"/>
            <family val="3"/>
            <charset val="129"/>
          </rPr>
          <t>대해서는</t>
        </r>
        <r>
          <rPr>
            <sz val="9"/>
            <color indexed="81"/>
            <rFont val="Tahoma"/>
            <family val="2"/>
          </rPr>
          <t xml:space="preserve"> </t>
        </r>
        <r>
          <rPr>
            <sz val="9"/>
            <color indexed="81"/>
            <rFont val="돋움"/>
            <family val="3"/>
            <charset val="129"/>
          </rPr>
          <t>연</t>
        </r>
        <r>
          <rPr>
            <sz val="9"/>
            <color indexed="81"/>
            <rFont val="Tahoma"/>
            <family val="2"/>
          </rPr>
          <t xml:space="preserve"> 7</t>
        </r>
        <r>
          <rPr>
            <sz val="9"/>
            <color indexed="81"/>
            <rFont val="돋움"/>
            <family val="3"/>
            <charset val="129"/>
          </rPr>
          <t>만원을</t>
        </r>
        <r>
          <rPr>
            <sz val="9"/>
            <color indexed="81"/>
            <rFont val="Tahoma"/>
            <family val="2"/>
          </rPr>
          <t xml:space="preserve"> </t>
        </r>
        <r>
          <rPr>
            <sz val="9"/>
            <color indexed="81"/>
            <rFont val="돋움"/>
            <family val="3"/>
            <charset val="129"/>
          </rPr>
          <t>종합소득산출세액에서</t>
        </r>
        <r>
          <rPr>
            <sz val="9"/>
            <color indexed="81"/>
            <rFont val="Tahoma"/>
            <family val="2"/>
          </rPr>
          <t xml:space="preserve"> </t>
        </r>
        <r>
          <rPr>
            <sz val="9"/>
            <color indexed="81"/>
            <rFont val="돋움"/>
            <family val="3"/>
            <charset val="129"/>
          </rPr>
          <t>공제</t>
        </r>
        <r>
          <rPr>
            <sz val="9"/>
            <color indexed="81"/>
            <rFont val="Tahoma"/>
            <family val="2"/>
          </rPr>
          <t>(</t>
        </r>
        <r>
          <rPr>
            <sz val="9"/>
            <color indexed="81"/>
            <rFont val="돋움"/>
            <family val="3"/>
            <charset val="129"/>
          </rPr>
          <t>이하</t>
        </r>
        <r>
          <rPr>
            <sz val="9"/>
            <color indexed="81"/>
            <rFont val="Tahoma"/>
            <family val="2"/>
          </rPr>
          <t xml:space="preserve"> "</t>
        </r>
        <r>
          <rPr>
            <sz val="9"/>
            <color indexed="81"/>
            <rFont val="돋움"/>
            <family val="3"/>
            <charset val="129"/>
          </rPr>
          <t>표준세액공제</t>
        </r>
        <r>
          <rPr>
            <sz val="9"/>
            <color indexed="81"/>
            <rFont val="Tahoma"/>
            <family val="2"/>
          </rPr>
          <t>"</t>
        </r>
        <r>
          <rPr>
            <sz val="9"/>
            <color indexed="81"/>
            <rFont val="돋움"/>
            <family val="3"/>
            <charset val="129"/>
          </rPr>
          <t>라</t>
        </r>
        <r>
          <rPr>
            <sz val="9"/>
            <color indexed="81"/>
            <rFont val="Tahoma"/>
            <family val="2"/>
          </rPr>
          <t xml:space="preserve"> </t>
        </r>
        <r>
          <rPr>
            <sz val="9"/>
            <color indexed="81"/>
            <rFont val="돋움"/>
            <family val="3"/>
            <charset val="129"/>
          </rPr>
          <t>한다</t>
        </r>
        <r>
          <rPr>
            <sz val="9"/>
            <color indexed="81"/>
            <rFont val="Tahoma"/>
            <family val="2"/>
          </rPr>
          <t>)</t>
        </r>
        <r>
          <rPr>
            <sz val="9"/>
            <color indexed="81"/>
            <rFont val="돋움"/>
            <family val="3"/>
            <charset val="129"/>
          </rPr>
          <t>한다</t>
        </r>
        <r>
          <rPr>
            <sz val="9"/>
            <color indexed="81"/>
            <rFont val="Tahoma"/>
            <family val="2"/>
          </rPr>
          <t xml:space="preserve">.(2015.05.13 </t>
        </r>
        <r>
          <rPr>
            <sz val="9"/>
            <color indexed="81"/>
            <rFont val="돋움"/>
            <family val="3"/>
            <charset val="129"/>
          </rPr>
          <t>개정</t>
        </r>
        <r>
          <rPr>
            <sz val="9"/>
            <color indexed="81"/>
            <rFont val="Tahoma"/>
            <family val="2"/>
          </rPr>
          <t xml:space="preserve">)
</t>
        </r>
        <r>
          <rPr>
            <sz val="9"/>
            <color indexed="81"/>
            <rFont val="돋움"/>
            <family val="3"/>
            <charset val="129"/>
          </rPr>
          <t>⑩</t>
        </r>
        <r>
          <rPr>
            <sz val="9"/>
            <color indexed="81"/>
            <rFont val="Tahoma"/>
            <family val="2"/>
          </rPr>
          <t xml:space="preserve"> </t>
        </r>
        <r>
          <rPr>
            <sz val="9"/>
            <color indexed="81"/>
            <rFont val="돋움"/>
            <family val="3"/>
            <charset val="129"/>
          </rPr>
          <t>제</t>
        </r>
        <r>
          <rPr>
            <sz val="9"/>
            <color indexed="81"/>
            <rFont val="Tahoma"/>
            <family val="2"/>
          </rPr>
          <t>1</t>
        </r>
        <r>
          <rPr>
            <sz val="9"/>
            <color indexed="81"/>
            <rFont val="돋움"/>
            <family val="3"/>
            <charset val="129"/>
          </rPr>
          <t>항부터</t>
        </r>
        <r>
          <rPr>
            <sz val="9"/>
            <color indexed="81"/>
            <rFont val="Tahoma"/>
            <family val="2"/>
          </rPr>
          <t xml:space="preserve"> </t>
        </r>
        <r>
          <rPr>
            <sz val="9"/>
            <color indexed="81"/>
            <rFont val="돋움"/>
            <family val="3"/>
            <charset val="129"/>
          </rPr>
          <t>제</t>
        </r>
        <r>
          <rPr>
            <sz val="9"/>
            <color indexed="81"/>
            <rFont val="Tahoma"/>
            <family val="2"/>
          </rPr>
          <t>9</t>
        </r>
        <r>
          <rPr>
            <sz val="9"/>
            <color indexed="81"/>
            <rFont val="돋움"/>
            <family val="3"/>
            <charset val="129"/>
          </rPr>
          <t>항까지의</t>
        </r>
        <r>
          <rPr>
            <sz val="9"/>
            <color indexed="81"/>
            <rFont val="Tahoma"/>
            <family val="2"/>
          </rPr>
          <t xml:space="preserve"> </t>
        </r>
        <r>
          <rPr>
            <sz val="9"/>
            <color indexed="81"/>
            <rFont val="돋움"/>
            <family val="3"/>
            <charset val="129"/>
          </rPr>
          <t>규정에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공제를</t>
        </r>
        <r>
          <rPr>
            <sz val="9"/>
            <color indexed="81"/>
            <rFont val="Tahoma"/>
            <family val="2"/>
          </rPr>
          <t xml:space="preserve"> "</t>
        </r>
        <r>
          <rPr>
            <sz val="9"/>
            <color indexed="81"/>
            <rFont val="돋움"/>
            <family val="3"/>
            <charset val="129"/>
          </rPr>
          <t>특별세액공제</t>
        </r>
        <r>
          <rPr>
            <sz val="9"/>
            <color indexed="81"/>
            <rFont val="Tahoma"/>
            <family val="2"/>
          </rPr>
          <t>"</t>
        </r>
        <r>
          <rPr>
            <sz val="9"/>
            <color indexed="81"/>
            <rFont val="돋움"/>
            <family val="3"/>
            <charset val="129"/>
          </rPr>
          <t>라</t>
        </r>
        <r>
          <rPr>
            <sz val="9"/>
            <color indexed="81"/>
            <rFont val="Tahoma"/>
            <family val="2"/>
          </rPr>
          <t xml:space="preserve"> </t>
        </r>
        <r>
          <rPr>
            <sz val="9"/>
            <color indexed="81"/>
            <rFont val="돋움"/>
            <family val="3"/>
            <charset val="129"/>
          </rPr>
          <t>한다</t>
        </r>
        <r>
          <rPr>
            <sz val="9"/>
            <color indexed="81"/>
            <rFont val="Tahoma"/>
            <family val="2"/>
          </rPr>
          <t xml:space="preserve">.(2014.01.01 </t>
        </r>
        <r>
          <rPr>
            <sz val="9"/>
            <color indexed="81"/>
            <rFont val="돋움"/>
            <family val="3"/>
            <charset val="129"/>
          </rPr>
          <t>신설</t>
        </r>
        <r>
          <rPr>
            <sz val="9"/>
            <color indexed="81"/>
            <rFont val="Tahoma"/>
            <family val="2"/>
          </rPr>
          <t xml:space="preserve">) 
</t>
        </r>
        <r>
          <rPr>
            <sz val="9"/>
            <color indexed="81"/>
            <rFont val="돋움"/>
            <family val="3"/>
            <charset val="129"/>
          </rPr>
          <t>⑪</t>
        </r>
        <r>
          <rPr>
            <sz val="9"/>
            <color indexed="81"/>
            <rFont val="Tahoma"/>
            <family val="2"/>
          </rPr>
          <t xml:space="preserve"> </t>
        </r>
        <r>
          <rPr>
            <sz val="9"/>
            <color indexed="81"/>
            <rFont val="돋움"/>
            <family val="3"/>
            <charset val="129"/>
          </rPr>
          <t>특별세액공제에</t>
        </r>
        <r>
          <rPr>
            <sz val="9"/>
            <color indexed="81"/>
            <rFont val="Tahoma"/>
            <family val="2"/>
          </rPr>
          <t xml:space="preserve"> </t>
        </r>
        <r>
          <rPr>
            <sz val="9"/>
            <color indexed="81"/>
            <rFont val="돋움"/>
            <family val="3"/>
            <charset val="129"/>
          </rPr>
          <t>관하여</t>
        </r>
        <r>
          <rPr>
            <sz val="9"/>
            <color indexed="81"/>
            <rFont val="Tahoma"/>
            <family val="2"/>
          </rPr>
          <t xml:space="preserve"> </t>
        </r>
        <r>
          <rPr>
            <sz val="9"/>
            <color indexed="81"/>
            <rFont val="돋움"/>
            <family val="3"/>
            <charset val="129"/>
          </rPr>
          <t>그밖에</t>
        </r>
        <r>
          <rPr>
            <sz val="9"/>
            <color indexed="81"/>
            <rFont val="Tahoma"/>
            <family val="2"/>
          </rPr>
          <t xml:space="preserve"> </t>
        </r>
        <r>
          <rPr>
            <sz val="9"/>
            <color indexed="81"/>
            <rFont val="돋움"/>
            <family val="3"/>
            <charset val="129"/>
          </rPr>
          <t>필요한</t>
        </r>
        <r>
          <rPr>
            <sz val="9"/>
            <color indexed="81"/>
            <rFont val="Tahoma"/>
            <family val="2"/>
          </rPr>
          <t xml:space="preserve"> </t>
        </r>
        <r>
          <rPr>
            <sz val="9"/>
            <color indexed="81"/>
            <rFont val="돋움"/>
            <family val="3"/>
            <charset val="129"/>
          </rPr>
          <t>사항은</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정한다</t>
        </r>
        <r>
          <rPr>
            <sz val="9"/>
            <color indexed="81"/>
            <rFont val="Tahoma"/>
            <family val="2"/>
          </rPr>
          <t xml:space="preserve">.(2014.01.01 </t>
        </r>
        <r>
          <rPr>
            <sz val="9"/>
            <color indexed="81"/>
            <rFont val="돋움"/>
            <family val="3"/>
            <charset val="129"/>
          </rPr>
          <t>신설</t>
        </r>
        <r>
          <rPr>
            <sz val="9"/>
            <color indexed="81"/>
            <rFont val="Tahoma"/>
            <family val="2"/>
          </rPr>
          <t xml:space="preserve">) </t>
        </r>
      </text>
    </comment>
    <comment ref="W111" authorId="1" shapeId="0" xr:uid="{E7CBDFE1-EFE9-4603-BA55-56BAC6AE1E15}">
      <text>
        <r>
          <rPr>
            <b/>
            <sz val="9"/>
            <color indexed="81"/>
            <rFont val="돋움"/>
            <family val="3"/>
            <charset val="129"/>
          </rPr>
          <t>보장성보험료 / 장애인 보장성보험료
공제금액 한도 :
보험료 납입액 (연 각각 100만원 한도) × 12%
보장성보험료 : 근로자가 기본공제대상자를 피보험자로
지출한 보장성보험의 보험료
장애인보장성보험료 : 근로자가 기본공제대상자 중 장애인을 피보험자 또는 수익자로 지출하는 장애인 전용보험에 지출한 보험료</t>
        </r>
      </text>
    </comment>
    <comment ref="X111" authorId="1" shapeId="0" xr:uid="{3988C693-07EB-479C-B56A-4A5BEA82125F}">
      <text>
        <r>
          <rPr>
            <b/>
            <sz val="9"/>
            <color indexed="81"/>
            <rFont val="돋움"/>
            <family val="3"/>
            <charset val="129"/>
          </rPr>
          <t xml:space="preserve">※ 작성방법 및 한도
보장성보험 , 장애인전용보장성 보험 : 납입한 금액의 100만원 한도
세액공제액 = 공제대상금액 X 12%
기본공제대상자(나이요건과 소득요건 충족필요)피보험자
1. 세액공제대상금액 : 근로자 본인 및 연간소득금액 합계액이 100만원 이하인 부양가족
                              (나이요건 제한 있음)을 피보험자로 하는 보장성 보험료의 보험료.
2. 세액공제대상금액 한도 : 보장성 보험료 (연 100만원) , 장애인전용 보장성 보험료(연 100만원)
① 근로소득이 있는 거주자(일용근로자는 제외한다. 이하 이 조에서 같다)가 해당 과세기간에 만기에 환급되는 금액이 납입보험료를 초과하지 아니하는 보험의 보험계약에 따라 지급하는 다음 각 호의 보험료를 지급한 경우 그 금액의 100분의 12에 해당하는 금액을 해당 과세기간의 종합소득산출세액에서 공제한다. 다만, 다음 각 호의 보험료별로 그 합계액이 각각 연 100만원을 초과하는 경우 그 초과하는 금액은 각각 없는 것으로 한다.(2014.01.01 신설) [ 부칙 ] 
1. 기본공제대상자 중 장애인을 피보험자 또는 수익자로 하는 장애인전용보험으로서 대통령령으로 정하는 장애인전용보장성보험료(2014.01.01 신설) [ 부칙 ] 
2. 기본공제대상자를 피보험자로 하는 대통령령으로 정하는 보험료(제1호에 따른 장애인전용보장성보험료는 제외한다)(2014.01.01 신설) [ 부칙 ] </t>
        </r>
      </text>
    </comment>
    <comment ref="G113" authorId="1" shapeId="0" xr:uid="{82506AE5-4C19-4251-8BFE-20DA701D861B}">
      <text>
        <r>
          <rPr>
            <b/>
            <sz val="9"/>
            <color indexed="81"/>
            <rFont val="돋움"/>
            <family val="3"/>
            <charset val="129"/>
          </rPr>
          <t>근로자</t>
        </r>
        <r>
          <rPr>
            <b/>
            <sz val="9"/>
            <color indexed="81"/>
            <rFont val="Tahoma"/>
            <family val="2"/>
          </rPr>
          <t xml:space="preserve"> </t>
        </r>
        <r>
          <rPr>
            <b/>
            <sz val="9"/>
            <color indexed="81"/>
            <rFont val="돋움"/>
            <family val="3"/>
            <charset val="129"/>
          </rPr>
          <t>본인</t>
        </r>
        <r>
          <rPr>
            <b/>
            <sz val="9"/>
            <color indexed="81"/>
            <rFont val="Tahoma"/>
            <family val="2"/>
          </rPr>
          <t xml:space="preserve"> </t>
        </r>
        <r>
          <rPr>
            <b/>
            <sz val="9"/>
            <color indexed="81"/>
            <rFont val="돋움"/>
            <family val="3"/>
            <charset val="129"/>
          </rPr>
          <t>명의의</t>
        </r>
        <r>
          <rPr>
            <b/>
            <sz val="9"/>
            <color indexed="81"/>
            <rFont val="Tahoma"/>
            <family val="2"/>
          </rPr>
          <t xml:space="preserve"> </t>
        </r>
        <r>
          <rPr>
            <b/>
            <sz val="9"/>
            <color indexed="81"/>
            <rFont val="돋움"/>
            <family val="3"/>
            <charset val="129"/>
          </rPr>
          <t>고용보험료</t>
        </r>
        <r>
          <rPr>
            <b/>
            <sz val="9"/>
            <color indexed="81"/>
            <rFont val="Tahoma"/>
            <family val="2"/>
          </rPr>
          <t>(</t>
        </r>
        <r>
          <rPr>
            <b/>
            <sz val="9"/>
            <color indexed="81"/>
            <rFont val="돋움"/>
            <family val="3"/>
            <charset val="129"/>
          </rPr>
          <t>본인부담분</t>
        </r>
        <r>
          <rPr>
            <b/>
            <sz val="9"/>
            <color indexed="81"/>
            <rFont val="Tahoma"/>
            <family val="2"/>
          </rPr>
          <t>)</t>
        </r>
      </text>
    </comment>
    <comment ref="AG114" authorId="1" shapeId="0" xr:uid="{18786007-55F3-473A-939C-66F4CF15233D}">
      <text>
        <r>
          <rPr>
            <b/>
            <sz val="9"/>
            <color indexed="81"/>
            <rFont val="Tahoma"/>
            <family val="2"/>
          </rPr>
          <t xml:space="preserve">  - 12% </t>
        </r>
        <r>
          <rPr>
            <b/>
            <sz val="9"/>
            <color indexed="81"/>
            <rFont val="돋움"/>
            <family val="3"/>
            <charset val="129"/>
          </rPr>
          <t>적용대상</t>
        </r>
        <r>
          <rPr>
            <b/>
            <sz val="9"/>
            <color indexed="81"/>
            <rFont val="Tahoma"/>
            <family val="2"/>
          </rPr>
          <t xml:space="preserve"> </t>
        </r>
        <r>
          <rPr>
            <b/>
            <sz val="9"/>
            <color indexed="81"/>
            <rFont val="돋움"/>
            <family val="3"/>
            <charset val="129"/>
          </rPr>
          <t>세액공제</t>
        </r>
        <r>
          <rPr>
            <b/>
            <sz val="9"/>
            <color indexed="81"/>
            <rFont val="Tahoma"/>
            <family val="2"/>
          </rPr>
          <t xml:space="preserve">: </t>
        </r>
        <r>
          <rPr>
            <b/>
            <sz val="9"/>
            <color indexed="81"/>
            <rFont val="돋움"/>
            <family val="3"/>
            <charset val="129"/>
          </rPr>
          <t>연금계좌</t>
        </r>
        <r>
          <rPr>
            <b/>
            <sz val="9"/>
            <color indexed="81"/>
            <rFont val="Tahoma"/>
            <family val="2"/>
          </rPr>
          <t xml:space="preserve">, </t>
        </r>
        <r>
          <rPr>
            <b/>
            <sz val="9"/>
            <color indexed="81"/>
            <rFont val="돋움"/>
            <family val="3"/>
            <charset val="129"/>
          </rPr>
          <t>보장성보험료</t>
        </r>
      </text>
    </comment>
    <comment ref="D115" authorId="1" shapeId="0" xr:uid="{F3747B2F-49BA-4806-AA1E-37387EEF8824}">
      <text>
        <r>
          <rPr>
            <b/>
            <sz val="9"/>
            <color indexed="81"/>
            <rFont val="돋움"/>
            <family val="3"/>
            <charset val="129"/>
          </rPr>
          <t xml:space="preserve">◐ 주택자금공제
   ① 주택임차(전세금 또는 보증금) 차입금 원리금상환액 공제(연 300만원 한도)
       무주택 세대의 세대주(세대주가 공제받지 않는 경우 세대원 포함)인
       근로자가 국민주택규모의 주택(오피스텔 포함 : '2013.8.13. 이후)을 임차하기 위해 금융회사 등으로부터
       차입한 차입금의 원리금상환액의 40% 공제
   ② 주택마련저축공제(연 300만원 한도)
       청약저축, 주택청약저축 등 납입액의 40% 공제
        · 장기주택마련저축은 소득공제 적용기한 (2012.12.31.) 종료되었으므로 2013년 부터 소득공제 대상 아님
       ※ 연 300만원 한도( ① + ② )
   ③ 장기주택저당차입금 이자상환액공제 : 연500만원(고정금리방식 · 비거치식원리금 분할상환방식 연 1,500만원)한도
       로 이자상환액 공제
        · 2003.12.31.이전 차입분 : 연   600만원  (상환기간 15년 이상 1,000만원) 한도
        · 2011.12.31.이전 차입분 : 연 1,000만원 (상환기간 30년 이상 1,500만원) 한도     
       ※ 연 500만원(600만원, 1,000만원, 1,500만원) 한도 ( ① + ② + ③ )
          - 장기주택저당차입금 이자상환액공제 적용 한도가 주택자금공제 종합한도임
  </t>
        </r>
      </text>
    </comment>
    <comment ref="E115" authorId="1" shapeId="0" xr:uid="{4E822833-5184-4B28-A39E-7AFC242019D0}">
      <text>
        <r>
          <rPr>
            <b/>
            <sz val="9"/>
            <color indexed="81"/>
            <rFont val="돋움"/>
            <family val="3"/>
            <charset val="129"/>
          </rPr>
          <t>◦</t>
        </r>
        <r>
          <rPr>
            <b/>
            <sz val="9"/>
            <color indexed="81"/>
            <rFont val="Tahoma"/>
            <family val="2"/>
          </rPr>
          <t xml:space="preserve"> </t>
        </r>
        <r>
          <rPr>
            <b/>
            <sz val="9"/>
            <color indexed="81"/>
            <rFont val="돋움"/>
            <family val="3"/>
            <charset val="129"/>
          </rPr>
          <t>공제가능</t>
        </r>
        <r>
          <rPr>
            <b/>
            <sz val="9"/>
            <color indexed="81"/>
            <rFont val="Tahoma"/>
            <family val="2"/>
          </rPr>
          <t xml:space="preserve"> </t>
        </r>
        <r>
          <rPr>
            <b/>
            <sz val="9"/>
            <color indexed="81"/>
            <rFont val="돋움"/>
            <family val="3"/>
            <charset val="129"/>
          </rPr>
          <t>차입금</t>
        </r>
        <r>
          <rPr>
            <b/>
            <sz val="9"/>
            <color indexed="81"/>
            <rFont val="Tahoma"/>
            <family val="2"/>
          </rPr>
          <t xml:space="preserve"> </t>
        </r>
        <r>
          <rPr>
            <b/>
            <sz val="9"/>
            <color indexed="81"/>
            <rFont val="돋움"/>
            <family val="3"/>
            <charset val="129"/>
          </rPr>
          <t xml:space="preserve">확대
</t>
        </r>
        <r>
          <rPr>
            <b/>
            <sz val="9"/>
            <color indexed="81"/>
            <rFont val="Tahoma"/>
            <family val="2"/>
          </rPr>
          <t xml:space="preserve">  - (</t>
        </r>
        <r>
          <rPr>
            <b/>
            <sz val="9"/>
            <color indexed="81"/>
            <rFont val="돋움"/>
            <family val="3"/>
            <charset val="129"/>
          </rPr>
          <t>좌동</t>
        </r>
        <r>
          <rPr>
            <b/>
            <sz val="9"/>
            <color indexed="81"/>
            <rFont val="Tahoma"/>
            <family val="2"/>
          </rPr>
          <t xml:space="preserve">)
  - </t>
        </r>
        <r>
          <rPr>
            <b/>
            <sz val="9"/>
            <color indexed="81"/>
            <rFont val="돋움"/>
            <family val="3"/>
            <charset val="129"/>
          </rPr>
          <t>전세계약을</t>
        </r>
        <r>
          <rPr>
            <b/>
            <sz val="9"/>
            <color indexed="81"/>
            <rFont val="Tahoma"/>
            <family val="2"/>
          </rPr>
          <t xml:space="preserve"> </t>
        </r>
        <r>
          <rPr>
            <b/>
            <sz val="9"/>
            <color indexed="81"/>
            <rFont val="돋움"/>
            <family val="3"/>
            <charset val="129"/>
          </rPr>
          <t>연장</t>
        </r>
        <r>
          <rPr>
            <b/>
            <sz val="9"/>
            <color indexed="81"/>
            <rFont val="Tahoma"/>
            <family val="2"/>
          </rPr>
          <t>(</t>
        </r>
        <r>
          <rPr>
            <b/>
            <sz val="9"/>
            <color indexed="81"/>
            <rFont val="돋움"/>
            <family val="3"/>
            <charset val="129"/>
          </rPr>
          <t>갱신</t>
        </r>
        <r>
          <rPr>
            <b/>
            <sz val="9"/>
            <color indexed="81"/>
            <rFont val="Tahoma"/>
            <family val="2"/>
          </rPr>
          <t>)</t>
        </r>
        <r>
          <rPr>
            <b/>
            <sz val="9"/>
            <color indexed="81"/>
            <rFont val="돋움"/>
            <family val="3"/>
            <charset val="129"/>
          </rPr>
          <t>하면서</t>
        </r>
        <r>
          <rPr>
            <b/>
            <sz val="9"/>
            <color indexed="81"/>
            <rFont val="Tahoma"/>
            <family val="2"/>
          </rPr>
          <t xml:space="preserve"> </t>
        </r>
        <r>
          <rPr>
            <b/>
            <sz val="9"/>
            <color indexed="81"/>
            <rFont val="돋움"/>
            <family val="3"/>
            <charset val="129"/>
          </rPr>
          <t>전세자금을</t>
        </r>
        <r>
          <rPr>
            <b/>
            <sz val="9"/>
            <color indexed="81"/>
            <rFont val="Tahoma"/>
            <family val="2"/>
          </rPr>
          <t xml:space="preserve"> </t>
        </r>
        <r>
          <rPr>
            <b/>
            <sz val="9"/>
            <color indexed="81"/>
            <rFont val="돋움"/>
            <family val="3"/>
            <charset val="129"/>
          </rPr>
          <t>차입하는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연장일부터</t>
        </r>
        <r>
          <rPr>
            <b/>
            <sz val="9"/>
            <color indexed="81"/>
            <rFont val="Tahoma"/>
            <family val="2"/>
          </rPr>
          <t xml:space="preserve"> </t>
        </r>
        <r>
          <rPr>
            <b/>
            <sz val="9"/>
            <color indexed="81"/>
            <rFont val="돋움"/>
            <family val="3"/>
            <charset val="129"/>
          </rPr>
          <t>전ㆍ후</t>
        </r>
        <r>
          <rPr>
            <b/>
            <sz val="9"/>
            <color indexed="81"/>
            <rFont val="Tahoma"/>
            <family val="2"/>
          </rPr>
          <t xml:space="preserve"> 3</t>
        </r>
        <r>
          <rPr>
            <b/>
            <sz val="9"/>
            <color indexed="81"/>
            <rFont val="돋움"/>
            <family val="3"/>
            <charset val="129"/>
          </rPr>
          <t>개월</t>
        </r>
        <r>
          <rPr>
            <b/>
            <sz val="9"/>
            <color indexed="81"/>
            <rFont val="Tahoma"/>
            <family val="2"/>
          </rPr>
          <t xml:space="preserve"> </t>
        </r>
        <r>
          <rPr>
            <b/>
            <sz val="9"/>
            <color indexed="81"/>
            <rFont val="돋움"/>
            <family val="3"/>
            <charset val="129"/>
          </rPr>
          <t>이내</t>
        </r>
        <r>
          <rPr>
            <b/>
            <sz val="9"/>
            <color indexed="81"/>
            <rFont val="Tahoma"/>
            <family val="2"/>
          </rPr>
          <t xml:space="preserve"> </t>
        </r>
        <r>
          <rPr>
            <b/>
            <sz val="9"/>
            <color indexed="81"/>
            <rFont val="돋움"/>
            <family val="3"/>
            <charset val="129"/>
          </rPr>
          <t>차입한</t>
        </r>
        <r>
          <rPr>
            <b/>
            <sz val="9"/>
            <color indexed="81"/>
            <rFont val="Tahoma"/>
            <family val="2"/>
          </rPr>
          <t xml:space="preserve"> </t>
        </r>
        <r>
          <rPr>
            <b/>
            <sz val="9"/>
            <color indexed="81"/>
            <rFont val="돋움"/>
            <family val="3"/>
            <charset val="129"/>
          </rPr>
          <t>자금</t>
        </r>
        <r>
          <rPr>
            <b/>
            <sz val="9"/>
            <color indexed="81"/>
            <rFont val="Tahoma"/>
            <family val="2"/>
          </rPr>
          <t xml:space="preserve"> </t>
        </r>
        <r>
          <rPr>
            <b/>
            <sz val="9"/>
            <color indexed="81"/>
            <rFont val="돋움"/>
            <family val="3"/>
            <charset val="129"/>
          </rPr>
          <t xml:space="preserve">포함
</t>
        </r>
        <r>
          <rPr>
            <b/>
            <sz val="9"/>
            <color indexed="81"/>
            <rFont val="Tahoma"/>
            <family val="2"/>
          </rPr>
          <t xml:space="preserve">  - </t>
        </r>
        <r>
          <rPr>
            <b/>
            <sz val="9"/>
            <color indexed="81"/>
            <rFont val="돋움"/>
            <family val="3"/>
            <charset val="129"/>
          </rPr>
          <t>공제대상</t>
        </r>
        <r>
          <rPr>
            <b/>
            <sz val="9"/>
            <color indexed="81"/>
            <rFont val="Tahoma"/>
            <family val="2"/>
          </rPr>
          <t xml:space="preserve"> </t>
        </r>
        <r>
          <rPr>
            <b/>
            <sz val="9"/>
            <color indexed="81"/>
            <rFont val="돋움"/>
            <family val="3"/>
            <charset val="129"/>
          </rPr>
          <t>차입금으로</t>
        </r>
        <r>
          <rPr>
            <b/>
            <sz val="9"/>
            <color indexed="81"/>
            <rFont val="Tahoma"/>
            <family val="2"/>
          </rPr>
          <t xml:space="preserve"> </t>
        </r>
        <r>
          <rPr>
            <b/>
            <sz val="9"/>
            <color indexed="81"/>
            <rFont val="돋움"/>
            <family val="3"/>
            <charset val="129"/>
          </rPr>
          <t>다른</t>
        </r>
        <r>
          <rPr>
            <b/>
            <sz val="9"/>
            <color indexed="81"/>
            <rFont val="Tahoma"/>
            <family val="2"/>
          </rPr>
          <t xml:space="preserve"> </t>
        </r>
        <r>
          <rPr>
            <b/>
            <sz val="9"/>
            <color indexed="81"/>
            <rFont val="돋움"/>
            <family val="3"/>
            <charset val="129"/>
          </rPr>
          <t>전세주택으로</t>
        </r>
        <r>
          <rPr>
            <b/>
            <sz val="9"/>
            <color indexed="81"/>
            <rFont val="Tahoma"/>
            <family val="2"/>
          </rPr>
          <t xml:space="preserve"> </t>
        </r>
        <r>
          <rPr>
            <b/>
            <sz val="9"/>
            <color indexed="81"/>
            <rFont val="돋움"/>
            <family val="3"/>
            <charset val="129"/>
          </rPr>
          <t>이주하는</t>
        </r>
        <r>
          <rPr>
            <b/>
            <sz val="9"/>
            <color indexed="81"/>
            <rFont val="Tahoma"/>
            <family val="2"/>
          </rPr>
          <t xml:space="preserve"> </t>
        </r>
        <r>
          <rPr>
            <b/>
            <sz val="9"/>
            <color indexed="81"/>
            <rFont val="돋움"/>
            <family val="3"/>
            <charset val="129"/>
          </rPr>
          <t>경우에도</t>
        </r>
        <r>
          <rPr>
            <b/>
            <sz val="9"/>
            <color indexed="81"/>
            <rFont val="Tahoma"/>
            <family val="2"/>
          </rPr>
          <t xml:space="preserve"> </t>
        </r>
        <r>
          <rPr>
            <b/>
            <sz val="9"/>
            <color indexed="81"/>
            <rFont val="돋움"/>
            <family val="3"/>
            <charset val="129"/>
          </rPr>
          <t>공제가능</t>
        </r>
        <r>
          <rPr>
            <b/>
            <sz val="9"/>
            <color indexed="81"/>
            <rFont val="Tahoma"/>
            <family val="2"/>
          </rPr>
          <t xml:space="preserve"> </t>
        </r>
        <r>
          <rPr>
            <b/>
            <sz val="9"/>
            <color indexed="81"/>
            <rFont val="돋움"/>
            <family val="3"/>
            <charset val="129"/>
          </rPr>
          <t>차입금으로</t>
        </r>
        <r>
          <rPr>
            <b/>
            <sz val="9"/>
            <color indexed="81"/>
            <rFont val="Tahoma"/>
            <family val="2"/>
          </rPr>
          <t xml:space="preserve"> </t>
        </r>
        <r>
          <rPr>
            <b/>
            <sz val="9"/>
            <color indexed="81"/>
            <rFont val="돋움"/>
            <family val="3"/>
            <charset val="129"/>
          </rPr>
          <t>봄
①</t>
        </r>
        <r>
          <rPr>
            <b/>
            <sz val="9"/>
            <color indexed="81"/>
            <rFont val="Tahoma"/>
            <family val="2"/>
          </rPr>
          <t xml:space="preserve"> </t>
        </r>
        <r>
          <rPr>
            <b/>
            <sz val="9"/>
            <color indexed="81"/>
            <rFont val="돋움"/>
            <family val="3"/>
            <charset val="129"/>
          </rPr>
          <t>주택임차</t>
        </r>
        <r>
          <rPr>
            <b/>
            <sz val="9"/>
            <color indexed="81"/>
            <rFont val="Tahoma"/>
            <family val="2"/>
          </rPr>
          <t xml:space="preserve"> </t>
        </r>
        <r>
          <rPr>
            <b/>
            <sz val="9"/>
            <color indexed="81"/>
            <rFont val="돋움"/>
            <family val="3"/>
            <charset val="129"/>
          </rPr>
          <t>차입금원리금</t>
        </r>
        <r>
          <rPr>
            <b/>
            <sz val="9"/>
            <color indexed="81"/>
            <rFont val="Tahoma"/>
            <family val="2"/>
          </rPr>
          <t xml:space="preserve"> </t>
        </r>
        <r>
          <rPr>
            <b/>
            <sz val="9"/>
            <color indexed="81"/>
            <rFont val="돋움"/>
            <family val="3"/>
            <charset val="129"/>
          </rPr>
          <t>상환액</t>
        </r>
        <r>
          <rPr>
            <b/>
            <sz val="9"/>
            <color indexed="81"/>
            <rFont val="Tahoma"/>
            <family val="2"/>
          </rPr>
          <t xml:space="preserve"> </t>
        </r>
        <r>
          <rPr>
            <b/>
            <sz val="9"/>
            <color indexed="81"/>
            <rFont val="돋움"/>
            <family val="3"/>
            <charset val="129"/>
          </rPr>
          <t>등
공제금액ㆍ한도
원리금</t>
        </r>
        <r>
          <rPr>
            <b/>
            <sz val="9"/>
            <color indexed="81"/>
            <rFont val="Tahoma"/>
            <family val="2"/>
          </rPr>
          <t xml:space="preserve"> </t>
        </r>
        <r>
          <rPr>
            <b/>
            <sz val="9"/>
            <color indexed="81"/>
            <rFont val="돋움"/>
            <family val="3"/>
            <charset val="129"/>
          </rPr>
          <t>상환액의</t>
        </r>
        <r>
          <rPr>
            <b/>
            <sz val="9"/>
            <color indexed="81"/>
            <rFont val="Tahoma"/>
            <family val="2"/>
          </rPr>
          <t xml:space="preserve"> 40% (</t>
        </r>
        <r>
          <rPr>
            <b/>
            <sz val="9"/>
            <color indexed="81"/>
            <rFont val="돋움"/>
            <family val="3"/>
            <charset val="129"/>
          </rPr>
          <t>연</t>
        </r>
        <r>
          <rPr>
            <b/>
            <sz val="9"/>
            <color indexed="81"/>
            <rFont val="Tahoma"/>
            <family val="2"/>
          </rPr>
          <t xml:space="preserve"> 300</t>
        </r>
        <r>
          <rPr>
            <b/>
            <sz val="9"/>
            <color indexed="81"/>
            <rFont val="돋움"/>
            <family val="3"/>
            <charset val="129"/>
          </rPr>
          <t>만원한도</t>
        </r>
        <r>
          <rPr>
            <b/>
            <sz val="9"/>
            <color indexed="81"/>
            <rFont val="Tahoma"/>
            <family val="2"/>
          </rPr>
          <t xml:space="preserve">)
</t>
        </r>
        <r>
          <rPr>
            <b/>
            <sz val="9"/>
            <color indexed="81"/>
            <rFont val="돋움"/>
            <family val="3"/>
            <charset val="129"/>
          </rPr>
          <t>공</t>
        </r>
        <r>
          <rPr>
            <b/>
            <sz val="9"/>
            <color indexed="81"/>
            <rFont val="Tahoma"/>
            <family val="2"/>
          </rPr>
          <t xml:space="preserve"> </t>
        </r>
        <r>
          <rPr>
            <b/>
            <sz val="9"/>
            <color indexed="81"/>
            <rFont val="돋움"/>
            <family val="3"/>
            <charset val="129"/>
          </rPr>
          <t>제</t>
        </r>
        <r>
          <rPr>
            <b/>
            <sz val="9"/>
            <color indexed="81"/>
            <rFont val="Tahoma"/>
            <family val="2"/>
          </rPr>
          <t xml:space="preserve"> </t>
        </r>
        <r>
          <rPr>
            <b/>
            <sz val="9"/>
            <color indexed="81"/>
            <rFont val="돋움"/>
            <family val="3"/>
            <charset val="129"/>
          </rPr>
          <t>요</t>
        </r>
        <r>
          <rPr>
            <b/>
            <sz val="9"/>
            <color indexed="81"/>
            <rFont val="Tahoma"/>
            <family val="2"/>
          </rPr>
          <t xml:space="preserve"> </t>
        </r>
        <r>
          <rPr>
            <b/>
            <sz val="9"/>
            <color indexed="81"/>
            <rFont val="돋움"/>
            <family val="3"/>
            <charset val="129"/>
          </rPr>
          <t>건
무주택</t>
        </r>
        <r>
          <rPr>
            <b/>
            <sz val="9"/>
            <color indexed="81"/>
            <rFont val="Tahoma"/>
            <family val="2"/>
          </rPr>
          <t xml:space="preserve"> </t>
        </r>
        <r>
          <rPr>
            <b/>
            <sz val="9"/>
            <color indexed="81"/>
            <rFont val="돋움"/>
            <family val="3"/>
            <charset val="129"/>
          </rPr>
          <t>세대의</t>
        </r>
        <r>
          <rPr>
            <b/>
            <sz val="9"/>
            <color indexed="81"/>
            <rFont val="Tahoma"/>
            <family val="2"/>
          </rPr>
          <t xml:space="preserve"> </t>
        </r>
        <r>
          <rPr>
            <b/>
            <sz val="9"/>
            <color indexed="81"/>
            <rFont val="돋움"/>
            <family val="3"/>
            <charset val="129"/>
          </rPr>
          <t>세대주</t>
        </r>
        <r>
          <rPr>
            <b/>
            <sz val="9"/>
            <color indexed="81"/>
            <rFont val="Tahoma"/>
            <family val="2"/>
          </rPr>
          <t>(</t>
        </r>
        <r>
          <rPr>
            <b/>
            <sz val="9"/>
            <color indexed="81"/>
            <rFont val="돋움"/>
            <family val="3"/>
            <charset val="129"/>
          </rPr>
          <t>세대주가</t>
        </r>
        <r>
          <rPr>
            <b/>
            <sz val="9"/>
            <color indexed="81"/>
            <rFont val="Tahoma"/>
            <family val="2"/>
          </rPr>
          <t xml:space="preserve"> </t>
        </r>
        <r>
          <rPr>
            <b/>
            <sz val="9"/>
            <color indexed="81"/>
            <rFont val="돋움"/>
            <family val="3"/>
            <charset val="129"/>
          </rPr>
          <t>주택</t>
        </r>
        <r>
          <rPr>
            <b/>
            <sz val="9"/>
            <color indexed="81"/>
            <rFont val="Tahoma"/>
            <family val="2"/>
          </rPr>
          <t xml:space="preserve"> </t>
        </r>
        <r>
          <rPr>
            <b/>
            <sz val="9"/>
            <color indexed="81"/>
            <rFont val="돋움"/>
            <family val="3"/>
            <charset val="129"/>
          </rPr>
          <t>관련</t>
        </r>
        <r>
          <rPr>
            <b/>
            <sz val="9"/>
            <color indexed="81"/>
            <rFont val="Tahoma"/>
            <family val="2"/>
          </rPr>
          <t xml:space="preserve"> </t>
        </r>
        <r>
          <rPr>
            <b/>
            <sz val="9"/>
            <color indexed="81"/>
            <rFont val="돋움"/>
            <family val="3"/>
            <charset val="129"/>
          </rPr>
          <t>공제를</t>
        </r>
        <r>
          <rPr>
            <b/>
            <sz val="9"/>
            <color indexed="81"/>
            <rFont val="Tahoma"/>
            <family val="2"/>
          </rPr>
          <t xml:space="preserve"> </t>
        </r>
        <r>
          <rPr>
            <b/>
            <sz val="9"/>
            <color indexed="81"/>
            <rFont val="돋움"/>
            <family val="3"/>
            <charset val="129"/>
          </rPr>
          <t>받지</t>
        </r>
        <r>
          <rPr>
            <b/>
            <sz val="9"/>
            <color indexed="81"/>
            <rFont val="Tahoma"/>
            <family val="2"/>
          </rPr>
          <t xml:space="preserve"> </t>
        </r>
        <r>
          <rPr>
            <b/>
            <sz val="9"/>
            <color indexed="81"/>
            <rFont val="돋움"/>
            <family val="3"/>
            <charset val="129"/>
          </rPr>
          <t>않은</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세대원도</t>
        </r>
        <r>
          <rPr>
            <b/>
            <sz val="9"/>
            <color indexed="81"/>
            <rFont val="Tahoma"/>
            <family val="2"/>
          </rPr>
          <t xml:space="preserve"> </t>
        </r>
        <r>
          <rPr>
            <b/>
            <sz val="9"/>
            <color indexed="81"/>
            <rFont val="돋움"/>
            <family val="3"/>
            <charset val="129"/>
          </rPr>
          <t>가능</t>
        </r>
        <r>
          <rPr>
            <b/>
            <sz val="9"/>
            <color indexed="81"/>
            <rFont val="Tahoma"/>
            <family val="2"/>
          </rPr>
          <t>)</t>
        </r>
        <r>
          <rPr>
            <b/>
            <sz val="9"/>
            <color indexed="81"/>
            <rFont val="돋움"/>
            <family val="3"/>
            <charset val="129"/>
          </rPr>
          <t>인</t>
        </r>
        <r>
          <rPr>
            <b/>
            <sz val="9"/>
            <color indexed="81"/>
            <rFont val="Tahoma"/>
            <family val="2"/>
          </rPr>
          <t xml:space="preserve"> </t>
        </r>
        <r>
          <rPr>
            <b/>
            <sz val="9"/>
            <color indexed="81"/>
            <rFont val="돋움"/>
            <family val="3"/>
            <charset val="129"/>
          </rPr>
          <t>근로자가</t>
        </r>
        <r>
          <rPr>
            <b/>
            <sz val="9"/>
            <color indexed="81"/>
            <rFont val="Tahoma"/>
            <family val="2"/>
          </rPr>
          <t xml:space="preserve"> </t>
        </r>
        <r>
          <rPr>
            <b/>
            <sz val="9"/>
            <color indexed="81"/>
            <rFont val="돋움"/>
            <family val="3"/>
            <charset val="129"/>
          </rPr>
          <t>국민주택규모의</t>
        </r>
        <r>
          <rPr>
            <b/>
            <sz val="9"/>
            <color indexed="81"/>
            <rFont val="Tahoma"/>
            <family val="2"/>
          </rPr>
          <t xml:space="preserve"> </t>
        </r>
        <r>
          <rPr>
            <b/>
            <sz val="9"/>
            <color indexed="81"/>
            <rFont val="돋움"/>
            <family val="3"/>
            <charset val="129"/>
          </rPr>
          <t>주택</t>
        </r>
        <r>
          <rPr>
            <b/>
            <sz val="9"/>
            <color indexed="81"/>
            <rFont val="Tahoma"/>
            <family val="2"/>
          </rPr>
          <t>(</t>
        </r>
        <r>
          <rPr>
            <b/>
            <sz val="9"/>
            <color indexed="81"/>
            <rFont val="돋움"/>
            <family val="3"/>
            <charset val="129"/>
          </rPr>
          <t>오피스텔</t>
        </r>
        <r>
          <rPr>
            <b/>
            <sz val="9"/>
            <color indexed="81"/>
            <rFont val="Tahoma"/>
            <family val="2"/>
          </rPr>
          <t xml:space="preserve"> </t>
        </r>
        <r>
          <rPr>
            <b/>
            <sz val="9"/>
            <color indexed="81"/>
            <rFont val="돋움"/>
            <family val="3"/>
            <charset val="129"/>
          </rPr>
          <t>포함</t>
        </r>
        <r>
          <rPr>
            <b/>
            <sz val="9"/>
            <color indexed="81"/>
            <rFont val="Tahoma"/>
            <family val="2"/>
          </rPr>
          <t>)</t>
        </r>
        <r>
          <rPr>
            <b/>
            <sz val="9"/>
            <color indexed="81"/>
            <rFont val="돋움"/>
            <family val="3"/>
            <charset val="129"/>
          </rPr>
          <t>을</t>
        </r>
        <r>
          <rPr>
            <b/>
            <sz val="9"/>
            <color indexed="81"/>
            <rFont val="Tahoma"/>
            <family val="2"/>
          </rPr>
          <t xml:space="preserve"> </t>
        </r>
        <r>
          <rPr>
            <b/>
            <sz val="9"/>
            <color indexed="81"/>
            <rFont val="돋움"/>
            <family val="3"/>
            <charset val="129"/>
          </rPr>
          <t>임차하기</t>
        </r>
        <r>
          <rPr>
            <b/>
            <sz val="9"/>
            <color indexed="81"/>
            <rFont val="Tahoma"/>
            <family val="2"/>
          </rPr>
          <t xml:space="preserve"> </t>
        </r>
        <r>
          <rPr>
            <b/>
            <sz val="9"/>
            <color indexed="81"/>
            <rFont val="돋움"/>
            <family val="3"/>
            <charset val="129"/>
          </rPr>
          <t>위하여</t>
        </r>
        <r>
          <rPr>
            <b/>
            <sz val="9"/>
            <color indexed="81"/>
            <rFont val="Tahoma"/>
            <family val="2"/>
          </rPr>
          <t xml:space="preserve"> </t>
        </r>
        <r>
          <rPr>
            <b/>
            <sz val="9"/>
            <color indexed="81"/>
            <rFont val="돋움"/>
            <family val="3"/>
            <charset val="129"/>
          </rPr>
          <t>금융회사</t>
        </r>
        <r>
          <rPr>
            <b/>
            <sz val="9"/>
            <color indexed="81"/>
            <rFont val="Tahoma"/>
            <family val="2"/>
          </rPr>
          <t xml:space="preserve"> </t>
        </r>
        <r>
          <rPr>
            <b/>
            <sz val="9"/>
            <color indexed="81"/>
            <rFont val="돋움"/>
            <family val="3"/>
            <charset val="129"/>
          </rPr>
          <t>등으로부터</t>
        </r>
        <r>
          <rPr>
            <b/>
            <sz val="9"/>
            <color indexed="81"/>
            <rFont val="Tahoma"/>
            <family val="2"/>
          </rPr>
          <t xml:space="preserve"> </t>
        </r>
        <r>
          <rPr>
            <b/>
            <sz val="9"/>
            <color indexed="81"/>
            <rFont val="돋움"/>
            <family val="3"/>
            <charset val="129"/>
          </rPr>
          <t>차입한</t>
        </r>
        <r>
          <rPr>
            <b/>
            <sz val="9"/>
            <color indexed="81"/>
            <rFont val="Tahoma"/>
            <family val="2"/>
          </rPr>
          <t xml:space="preserve"> </t>
        </r>
        <r>
          <rPr>
            <b/>
            <sz val="9"/>
            <color indexed="81"/>
            <rFont val="돋움"/>
            <family val="3"/>
            <charset val="129"/>
          </rPr>
          <t>차입금의</t>
        </r>
        <r>
          <rPr>
            <b/>
            <sz val="9"/>
            <color indexed="81"/>
            <rFont val="Tahoma"/>
            <family val="2"/>
          </rPr>
          <t xml:space="preserve"> </t>
        </r>
        <r>
          <rPr>
            <b/>
            <sz val="9"/>
            <color indexed="81"/>
            <rFont val="돋움"/>
            <family val="3"/>
            <charset val="129"/>
          </rPr>
          <t xml:space="preserve">원리금상환액
</t>
        </r>
        <r>
          <rPr>
            <b/>
            <sz val="9"/>
            <color indexed="81"/>
            <rFont val="Tahoma"/>
            <family val="2"/>
          </rPr>
          <t xml:space="preserve">==========================================================
</t>
        </r>
        <r>
          <rPr>
            <b/>
            <sz val="9"/>
            <color indexed="81"/>
            <rFont val="돋움"/>
            <family val="3"/>
            <charset val="129"/>
          </rPr>
          <t>무주택</t>
        </r>
        <r>
          <rPr>
            <b/>
            <sz val="9"/>
            <color indexed="81"/>
            <rFont val="Tahoma"/>
            <family val="2"/>
          </rPr>
          <t xml:space="preserve"> </t>
        </r>
        <r>
          <rPr>
            <b/>
            <sz val="9"/>
            <color indexed="81"/>
            <rFont val="돋움"/>
            <family val="3"/>
            <charset val="129"/>
          </rPr>
          <t>세대의</t>
        </r>
        <r>
          <rPr>
            <b/>
            <sz val="9"/>
            <color indexed="81"/>
            <rFont val="Tahoma"/>
            <family val="2"/>
          </rPr>
          <t xml:space="preserve"> </t>
        </r>
        <r>
          <rPr>
            <b/>
            <sz val="9"/>
            <color indexed="81"/>
            <rFont val="돋움"/>
            <family val="3"/>
            <charset val="129"/>
          </rPr>
          <t>세대주</t>
        </r>
        <r>
          <rPr>
            <b/>
            <sz val="9"/>
            <color indexed="81"/>
            <rFont val="Tahoma"/>
            <family val="2"/>
          </rPr>
          <t>(</t>
        </r>
        <r>
          <rPr>
            <b/>
            <sz val="9"/>
            <color indexed="81"/>
            <rFont val="돋움"/>
            <family val="3"/>
            <charset val="129"/>
          </rPr>
          <t>세대주가</t>
        </r>
        <r>
          <rPr>
            <b/>
            <sz val="9"/>
            <color indexed="81"/>
            <rFont val="Tahoma"/>
            <family val="2"/>
          </rPr>
          <t xml:space="preserve"> </t>
        </r>
        <r>
          <rPr>
            <b/>
            <sz val="9"/>
            <color indexed="81"/>
            <rFont val="돋움"/>
            <family val="3"/>
            <charset val="129"/>
          </rPr>
          <t>주택</t>
        </r>
        <r>
          <rPr>
            <b/>
            <sz val="9"/>
            <color indexed="81"/>
            <rFont val="Tahoma"/>
            <family val="2"/>
          </rPr>
          <t xml:space="preserve"> </t>
        </r>
        <r>
          <rPr>
            <b/>
            <sz val="9"/>
            <color indexed="81"/>
            <rFont val="돋움"/>
            <family val="3"/>
            <charset val="129"/>
          </rPr>
          <t>관련</t>
        </r>
        <r>
          <rPr>
            <b/>
            <sz val="9"/>
            <color indexed="81"/>
            <rFont val="Tahoma"/>
            <family val="2"/>
          </rPr>
          <t xml:space="preserve"> </t>
        </r>
        <r>
          <rPr>
            <b/>
            <sz val="9"/>
            <color indexed="81"/>
            <rFont val="돋움"/>
            <family val="3"/>
            <charset val="129"/>
          </rPr>
          <t>공제를</t>
        </r>
        <r>
          <rPr>
            <b/>
            <sz val="9"/>
            <color indexed="81"/>
            <rFont val="Tahoma"/>
            <family val="2"/>
          </rPr>
          <t xml:space="preserve"> </t>
        </r>
        <r>
          <rPr>
            <b/>
            <sz val="9"/>
            <color indexed="81"/>
            <rFont val="돋움"/>
            <family val="3"/>
            <charset val="129"/>
          </rPr>
          <t>받지</t>
        </r>
        <r>
          <rPr>
            <b/>
            <sz val="9"/>
            <color indexed="81"/>
            <rFont val="Tahoma"/>
            <family val="2"/>
          </rPr>
          <t xml:space="preserve"> </t>
        </r>
        <r>
          <rPr>
            <b/>
            <sz val="9"/>
            <color indexed="81"/>
            <rFont val="돋움"/>
            <family val="3"/>
            <charset val="129"/>
          </rPr>
          <t>않은</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세대원도</t>
        </r>
        <r>
          <rPr>
            <b/>
            <sz val="9"/>
            <color indexed="81"/>
            <rFont val="Tahoma"/>
            <family val="2"/>
          </rPr>
          <t xml:space="preserve"> </t>
        </r>
        <r>
          <rPr>
            <b/>
            <sz val="9"/>
            <color indexed="81"/>
            <rFont val="돋움"/>
            <family val="3"/>
            <charset val="129"/>
          </rPr>
          <t>가능</t>
        </r>
        <r>
          <rPr>
            <b/>
            <sz val="9"/>
            <color indexed="81"/>
            <rFont val="Tahoma"/>
            <family val="2"/>
          </rPr>
          <t>)</t>
        </r>
        <r>
          <rPr>
            <b/>
            <sz val="9"/>
            <color indexed="81"/>
            <rFont val="돋움"/>
            <family val="3"/>
            <charset val="129"/>
          </rPr>
          <t>로서</t>
        </r>
        <r>
          <rPr>
            <b/>
            <sz val="9"/>
            <color indexed="81"/>
            <rFont val="Tahoma"/>
            <family val="2"/>
          </rPr>
          <t xml:space="preserve"> </t>
        </r>
        <r>
          <rPr>
            <b/>
            <sz val="9"/>
            <color indexed="81"/>
            <rFont val="돋움"/>
            <family val="3"/>
            <charset val="129"/>
          </rPr>
          <t>총급여</t>
        </r>
        <r>
          <rPr>
            <b/>
            <sz val="9"/>
            <color indexed="81"/>
            <rFont val="Tahoma"/>
            <family val="2"/>
          </rPr>
          <t xml:space="preserve"> 5</t>
        </r>
        <r>
          <rPr>
            <b/>
            <sz val="9"/>
            <color indexed="81"/>
            <rFont val="돋움"/>
            <family val="3"/>
            <charset val="129"/>
          </rPr>
          <t>천만원</t>
        </r>
        <r>
          <rPr>
            <b/>
            <sz val="9"/>
            <color indexed="81"/>
            <rFont val="Tahoma"/>
            <family val="2"/>
          </rPr>
          <t xml:space="preserve"> </t>
        </r>
        <r>
          <rPr>
            <b/>
            <sz val="9"/>
            <color indexed="81"/>
            <rFont val="돋움"/>
            <family val="3"/>
            <charset val="129"/>
          </rPr>
          <t>이하인</t>
        </r>
        <r>
          <rPr>
            <b/>
            <sz val="9"/>
            <color indexed="81"/>
            <rFont val="Tahoma"/>
            <family val="2"/>
          </rPr>
          <t xml:space="preserve"> </t>
        </r>
        <r>
          <rPr>
            <b/>
            <sz val="9"/>
            <color indexed="81"/>
            <rFont val="돋움"/>
            <family val="3"/>
            <charset val="129"/>
          </rPr>
          <t>근로소득자가</t>
        </r>
        <r>
          <rPr>
            <b/>
            <sz val="9"/>
            <color indexed="81"/>
            <rFont val="Tahoma"/>
            <family val="2"/>
          </rPr>
          <t xml:space="preserve"> </t>
        </r>
        <r>
          <rPr>
            <b/>
            <sz val="9"/>
            <color indexed="81"/>
            <rFont val="돋움"/>
            <family val="3"/>
            <charset val="129"/>
          </rPr>
          <t>국민주택규모의</t>
        </r>
        <r>
          <rPr>
            <b/>
            <sz val="9"/>
            <color indexed="81"/>
            <rFont val="Tahoma"/>
            <family val="2"/>
          </rPr>
          <t xml:space="preserve"> </t>
        </r>
        <r>
          <rPr>
            <b/>
            <sz val="9"/>
            <color indexed="81"/>
            <rFont val="돋움"/>
            <family val="3"/>
            <charset val="129"/>
          </rPr>
          <t>주택</t>
        </r>
        <r>
          <rPr>
            <b/>
            <sz val="9"/>
            <color indexed="81"/>
            <rFont val="Tahoma"/>
            <family val="2"/>
          </rPr>
          <t>(</t>
        </r>
        <r>
          <rPr>
            <b/>
            <sz val="9"/>
            <color indexed="81"/>
            <rFont val="돋움"/>
            <family val="3"/>
            <charset val="129"/>
          </rPr>
          <t>오피스텔</t>
        </r>
        <r>
          <rPr>
            <b/>
            <sz val="9"/>
            <color indexed="81"/>
            <rFont val="Tahoma"/>
            <family val="2"/>
          </rPr>
          <t xml:space="preserve"> </t>
        </r>
        <r>
          <rPr>
            <b/>
            <sz val="9"/>
            <color indexed="81"/>
            <rFont val="돋움"/>
            <family val="3"/>
            <charset val="129"/>
          </rPr>
          <t>포함</t>
        </r>
        <r>
          <rPr>
            <b/>
            <sz val="9"/>
            <color indexed="81"/>
            <rFont val="Tahoma"/>
            <family val="2"/>
          </rPr>
          <t>)</t>
        </r>
        <r>
          <rPr>
            <b/>
            <sz val="9"/>
            <color indexed="81"/>
            <rFont val="돋움"/>
            <family val="3"/>
            <charset val="129"/>
          </rPr>
          <t>을</t>
        </r>
        <r>
          <rPr>
            <b/>
            <sz val="9"/>
            <color indexed="81"/>
            <rFont val="Tahoma"/>
            <family val="2"/>
          </rPr>
          <t xml:space="preserve"> </t>
        </r>
        <r>
          <rPr>
            <b/>
            <sz val="9"/>
            <color indexed="81"/>
            <rFont val="돋움"/>
            <family val="3"/>
            <charset val="129"/>
          </rPr>
          <t>임차하기</t>
        </r>
        <r>
          <rPr>
            <b/>
            <sz val="9"/>
            <color indexed="81"/>
            <rFont val="Tahoma"/>
            <family val="2"/>
          </rPr>
          <t xml:space="preserve"> </t>
        </r>
        <r>
          <rPr>
            <b/>
            <sz val="9"/>
            <color indexed="81"/>
            <rFont val="돋움"/>
            <family val="3"/>
            <charset val="129"/>
          </rPr>
          <t>위하여</t>
        </r>
        <r>
          <rPr>
            <b/>
            <sz val="9"/>
            <color indexed="81"/>
            <rFont val="Tahoma"/>
            <family val="2"/>
          </rPr>
          <t xml:space="preserve"> </t>
        </r>
        <r>
          <rPr>
            <b/>
            <sz val="9"/>
            <color indexed="81"/>
            <rFont val="돋움"/>
            <family val="3"/>
            <charset val="129"/>
          </rPr>
          <t>대부업을</t>
        </r>
        <r>
          <rPr>
            <b/>
            <sz val="9"/>
            <color indexed="81"/>
            <rFont val="Tahoma"/>
            <family val="2"/>
          </rPr>
          <t xml:space="preserve"> </t>
        </r>
        <r>
          <rPr>
            <b/>
            <sz val="9"/>
            <color indexed="81"/>
            <rFont val="돋움"/>
            <family val="3"/>
            <charset val="129"/>
          </rPr>
          <t>경영하지</t>
        </r>
        <r>
          <rPr>
            <b/>
            <sz val="9"/>
            <color indexed="81"/>
            <rFont val="Tahoma"/>
            <family val="2"/>
          </rPr>
          <t xml:space="preserve"> </t>
        </r>
        <r>
          <rPr>
            <b/>
            <sz val="9"/>
            <color indexed="81"/>
            <rFont val="돋움"/>
            <family val="3"/>
            <charset val="129"/>
          </rPr>
          <t>아니하는</t>
        </r>
        <r>
          <rPr>
            <b/>
            <sz val="9"/>
            <color indexed="81"/>
            <rFont val="Tahoma"/>
            <family val="2"/>
          </rPr>
          <t xml:space="preserve"> </t>
        </r>
        <r>
          <rPr>
            <b/>
            <sz val="9"/>
            <color indexed="81"/>
            <rFont val="돋움"/>
            <family val="3"/>
            <charset val="129"/>
          </rPr>
          <t>개인으로부터</t>
        </r>
        <r>
          <rPr>
            <b/>
            <sz val="9"/>
            <color indexed="81"/>
            <rFont val="Tahoma"/>
            <family val="2"/>
          </rPr>
          <t xml:space="preserve"> </t>
        </r>
        <r>
          <rPr>
            <b/>
            <sz val="9"/>
            <color indexed="81"/>
            <rFont val="돋움"/>
            <family val="3"/>
            <charset val="129"/>
          </rPr>
          <t>연</t>
        </r>
        <r>
          <rPr>
            <b/>
            <sz val="9"/>
            <color indexed="81"/>
            <rFont val="Tahoma"/>
            <family val="2"/>
          </rPr>
          <t xml:space="preserve"> 1,000</t>
        </r>
        <r>
          <rPr>
            <b/>
            <sz val="9"/>
            <color indexed="81"/>
            <rFont val="돋움"/>
            <family val="3"/>
            <charset val="129"/>
          </rPr>
          <t>분의</t>
        </r>
        <r>
          <rPr>
            <b/>
            <sz val="9"/>
            <color indexed="81"/>
            <rFont val="Tahoma"/>
            <family val="2"/>
          </rPr>
          <t xml:space="preserve"> 29</t>
        </r>
        <r>
          <rPr>
            <b/>
            <sz val="9"/>
            <color indexed="81"/>
            <rFont val="돋움"/>
            <family val="3"/>
            <charset val="129"/>
          </rPr>
          <t>보다</t>
        </r>
        <r>
          <rPr>
            <b/>
            <sz val="9"/>
            <color indexed="81"/>
            <rFont val="Tahoma"/>
            <family val="2"/>
          </rPr>
          <t xml:space="preserve"> </t>
        </r>
        <r>
          <rPr>
            <b/>
            <sz val="9"/>
            <color indexed="81"/>
            <rFont val="돋움"/>
            <family val="3"/>
            <charset val="129"/>
          </rPr>
          <t>낮은</t>
        </r>
        <r>
          <rPr>
            <b/>
            <sz val="9"/>
            <color indexed="81"/>
            <rFont val="Tahoma"/>
            <family val="2"/>
          </rPr>
          <t xml:space="preserve"> </t>
        </r>
        <r>
          <rPr>
            <b/>
            <sz val="9"/>
            <color indexed="81"/>
            <rFont val="돋움"/>
            <family val="3"/>
            <charset val="129"/>
          </rPr>
          <t>이자율로</t>
        </r>
        <r>
          <rPr>
            <b/>
            <sz val="9"/>
            <color indexed="81"/>
            <rFont val="Tahoma"/>
            <family val="2"/>
          </rPr>
          <t xml:space="preserve"> </t>
        </r>
        <r>
          <rPr>
            <b/>
            <sz val="9"/>
            <color indexed="81"/>
            <rFont val="돋움"/>
            <family val="3"/>
            <charset val="129"/>
          </rPr>
          <t>차입한</t>
        </r>
        <r>
          <rPr>
            <b/>
            <sz val="9"/>
            <color indexed="81"/>
            <rFont val="Tahoma"/>
            <family val="2"/>
          </rPr>
          <t xml:space="preserve"> </t>
        </r>
        <r>
          <rPr>
            <b/>
            <sz val="9"/>
            <color indexed="81"/>
            <rFont val="돋움"/>
            <family val="3"/>
            <charset val="129"/>
          </rPr>
          <t>자금이</t>
        </r>
        <r>
          <rPr>
            <b/>
            <sz val="9"/>
            <color indexed="81"/>
            <rFont val="Tahoma"/>
            <family val="2"/>
          </rPr>
          <t xml:space="preserve"> </t>
        </r>
        <r>
          <rPr>
            <b/>
            <sz val="9"/>
            <color indexed="81"/>
            <rFont val="돋움"/>
            <family val="3"/>
            <charset val="129"/>
          </rPr>
          <t>아닌</t>
        </r>
        <r>
          <rPr>
            <b/>
            <sz val="9"/>
            <color indexed="81"/>
            <rFont val="Tahoma"/>
            <family val="2"/>
          </rPr>
          <t xml:space="preserve"> </t>
        </r>
        <r>
          <rPr>
            <b/>
            <sz val="9"/>
            <color indexed="81"/>
            <rFont val="돋움"/>
            <family val="3"/>
            <charset val="129"/>
          </rPr>
          <t>차입금의</t>
        </r>
        <r>
          <rPr>
            <b/>
            <sz val="9"/>
            <color indexed="81"/>
            <rFont val="Tahoma"/>
            <family val="2"/>
          </rPr>
          <t xml:space="preserve"> </t>
        </r>
        <r>
          <rPr>
            <b/>
            <sz val="9"/>
            <color indexed="81"/>
            <rFont val="돋움"/>
            <family val="3"/>
            <charset val="129"/>
          </rPr>
          <t>원리금상환액</t>
        </r>
        <r>
          <rPr>
            <b/>
            <sz val="9"/>
            <color indexed="81"/>
            <rFont val="Tahoma"/>
            <family val="2"/>
          </rPr>
          <t xml:space="preserve"> 
- </t>
        </r>
        <r>
          <rPr>
            <b/>
            <sz val="9"/>
            <color indexed="81"/>
            <rFont val="돋움"/>
            <family val="3"/>
            <charset val="129"/>
          </rPr>
          <t>연</t>
        </r>
        <r>
          <rPr>
            <b/>
            <sz val="9"/>
            <color indexed="81"/>
            <rFont val="Tahoma"/>
            <family val="2"/>
          </rPr>
          <t xml:space="preserve"> 500</t>
        </r>
        <r>
          <rPr>
            <b/>
            <sz val="9"/>
            <color indexed="81"/>
            <rFont val="돋움"/>
            <family val="3"/>
            <charset val="129"/>
          </rPr>
          <t>만원</t>
        </r>
        <r>
          <rPr>
            <b/>
            <sz val="9"/>
            <color indexed="81"/>
            <rFont val="Tahoma"/>
            <family val="2"/>
          </rPr>
          <t xml:space="preserve"> </t>
        </r>
        <r>
          <rPr>
            <b/>
            <sz val="9"/>
            <color indexed="81"/>
            <rFont val="돋움"/>
            <family val="3"/>
            <charset val="129"/>
          </rPr>
          <t>한도</t>
        </r>
        <r>
          <rPr>
            <b/>
            <sz val="9"/>
            <color indexed="81"/>
            <rFont val="Tahoma"/>
            <family val="2"/>
          </rPr>
          <t xml:space="preserve"> : </t>
        </r>
        <r>
          <rPr>
            <b/>
            <sz val="9"/>
            <color indexed="81"/>
            <rFont val="돋움"/>
            <family val="3"/>
            <charset val="129"/>
          </rPr>
          <t>①</t>
        </r>
        <r>
          <rPr>
            <b/>
            <sz val="9"/>
            <color indexed="81"/>
            <rFont val="Tahoma"/>
            <family val="2"/>
          </rPr>
          <t>+</t>
        </r>
        <r>
          <rPr>
            <b/>
            <sz val="9"/>
            <color indexed="81"/>
            <rFont val="돋움"/>
            <family val="3"/>
            <charset val="129"/>
          </rPr>
          <t>②</t>
        </r>
        <r>
          <rPr>
            <b/>
            <sz val="9"/>
            <color indexed="81"/>
            <rFont val="Tahoma"/>
            <family val="2"/>
          </rPr>
          <t>+</t>
        </r>
        <r>
          <rPr>
            <b/>
            <sz val="9"/>
            <color indexed="81"/>
            <rFont val="돋움"/>
            <family val="3"/>
            <charset val="129"/>
          </rPr>
          <t>주택마련저축공제</t>
        </r>
      </text>
    </comment>
    <comment ref="W115" authorId="1" shapeId="0" xr:uid="{7C5F819B-D2C4-4802-AC88-124C7DF86A35}">
      <text>
        <r>
          <rPr>
            <b/>
            <sz val="9"/>
            <color indexed="81"/>
            <rFont val="돋움"/>
            <family val="3"/>
            <charset val="129"/>
          </rPr>
          <t>의료비
㉮ 본인 ㉯ 65세 이상 ㉰ 장애인 ㉱ 그 외  부양가족
공제금액 한도
의료비 공제대상금액*× 15%
* 의료비 공제대상금액
ㆍ본인, 65세이상, 장애인  : 한도 없음
ㆍ그 외 부양가족  : 연 700만원  
총급여 3%를 초과하는 경우 공제 가능
- 공제 가능 의료비
 ㆍ진찰, 치료 등을 위한 의료기관 지출 비용
   (미용ㆍ성형수술비용 제외)
 ㆍ치료요양을 위한 의약품(한약 포함) 구입비용(건강증진을 위한 의약품 제외)
 ㆍ장애인보장구 구입ㆍ임차비용
 ㆍ시력교정용안경(콘택트렌즈) 구입비용
   (1인당 연 50만원 이내 금액)
 ㆍ보청기 구입비용
 ㆍ장기요양급여비 중 본인 일부 부담금
- 의료비 공제대상금액 계산
구  분                           의료비 공제금액
㉱ &lt; 총급여액 3%            (㉮+㉯+㉰) - (총급여액 3% - ㉱)
㉱ &gt;= 총급여액 3%          (㉮+㉯+㉰) + 적은금액[(㉱-총급여액 3%), 700만원]
※㉯, ㉰, ㉱ : 나이ㆍ소득금액 제한 없으나 생계를 같이하는 부양가족에 해당되어야 함</t>
        </r>
      </text>
    </comment>
    <comment ref="X115" authorId="1" shapeId="0" xr:uid="{C8170815-792C-4987-9C7B-DA1A44E34B0B}">
      <text>
        <r>
          <rPr>
            <b/>
            <sz val="9"/>
            <color indexed="81"/>
            <rFont val="돋움"/>
            <family val="3"/>
            <charset val="129"/>
          </rPr>
          <t xml:space="preserve">※ 작성방법 및 한도
나이·소득금액 제한 없으나 생계를 같이하는 부양가족 
1. 세액공제대상금액 : 근로자 본인 및 부양가족을 위해 지출한 의료비 중 근로자 총급여액의 3%를 
                               초과한 금액
※ 사내근로복지기금, 보험회사로부터 수령한 보험금,국민건강보험공단의 지원금 등으로 지출한 의료비,치료목적이 아닌 미용·성형수술 및 
    건강증진을 위한 의약품(보약포함)구입 비용은 세액공제대상 의료비에 해당되지 않음
2. 세액공제대상금액한도 : 본인·장애인·만65세 이상(한도없음), 그 외 부양가족(700만원)
                                     시력보정용 안경 또는 콘텍트렌즈 구입비는 기본공제대상자 1인당 연
                                      50만원 이내
본인·경로자·장애인 의료비 : 지출액 전액공제
단, 그밖의 공제대상자 의료비가 (총급여 x 3%) 에 미달하는 경우 미달하는 금액 차감
그 밖의 공제대상자 의료비 : 의료비지출액 - (총급여 X 3%) 이며 연 700만원 한도
세액공제액 = 공제대상금액 X 15%
② 근로소득이 있는 거주자가 기본공제대상자(나이 및 소득의 제한을 받지 아니한다)를 위하여 해당 과세기간에 대통령령으로 정하는 의료비를 
    지급한 경우 다음 각 호의 금액의 100분의 15에 해당하는 금액을 해당 과세기간의 종합소득산출세액에서 공제한다.(2014.01.01 신설) [ 부칙 ] 
1. 제2호의 대상자를 제외한 기본공제대상자를 위하여 지급한 의료비로서 총급여액에 100분의 3을 곱하여 계산한 금액을 초과하는 금액. 
    다만, 그 금액이 연 700만원을 초과하는 경우에는 연 700만원으로 한다.(2014.01.01 신설) [ 부칙 ] 
2. 해당 거주자, 과세기간 종료일 현재 65세 이상인 사람과 장애인을 위하여 지급한 의료비. 다만, 제1호의 의료비가 총급여액에 100분의 3을 
    곱하여 계산한 금액에 미달하는 경우에는 그 미달하는 금액을 뺀다.(2014.01.01 신설) [ 부칙 ] </t>
        </r>
      </text>
    </comment>
    <comment ref="AG116" authorId="1" shapeId="0" xr:uid="{603D2CE5-C74B-41B8-9BD6-AA717E3E56D1}">
      <text>
        <r>
          <rPr>
            <b/>
            <sz val="9"/>
            <color indexed="81"/>
            <rFont val="Tahoma"/>
            <family val="2"/>
          </rPr>
          <t xml:space="preserve">  - 12% </t>
        </r>
        <r>
          <rPr>
            <b/>
            <sz val="9"/>
            <color indexed="81"/>
            <rFont val="돋움"/>
            <family val="3"/>
            <charset val="129"/>
          </rPr>
          <t>적용대상</t>
        </r>
        <r>
          <rPr>
            <b/>
            <sz val="9"/>
            <color indexed="81"/>
            <rFont val="Tahoma"/>
            <family val="2"/>
          </rPr>
          <t xml:space="preserve"> </t>
        </r>
        <r>
          <rPr>
            <b/>
            <sz val="9"/>
            <color indexed="81"/>
            <rFont val="돋움"/>
            <family val="3"/>
            <charset val="129"/>
          </rPr>
          <t>세액공제</t>
        </r>
        <r>
          <rPr>
            <b/>
            <sz val="9"/>
            <color indexed="81"/>
            <rFont val="Tahoma"/>
            <family val="2"/>
          </rPr>
          <t xml:space="preserve">: </t>
        </r>
        <r>
          <rPr>
            <b/>
            <sz val="9"/>
            <color indexed="81"/>
            <rFont val="돋움"/>
            <family val="3"/>
            <charset val="129"/>
          </rPr>
          <t>연금계좌</t>
        </r>
        <r>
          <rPr>
            <b/>
            <sz val="9"/>
            <color indexed="81"/>
            <rFont val="Tahoma"/>
            <family val="2"/>
          </rPr>
          <t xml:space="preserve">, </t>
        </r>
        <r>
          <rPr>
            <b/>
            <sz val="9"/>
            <color indexed="81"/>
            <rFont val="돋움"/>
            <family val="3"/>
            <charset val="129"/>
          </rPr>
          <t>보장성보험료</t>
        </r>
      </text>
    </comment>
    <comment ref="W117" authorId="1" shapeId="0" xr:uid="{12E59832-87B6-487E-8128-EEBFC2A1CA14}">
      <text>
        <r>
          <rPr>
            <b/>
            <sz val="9"/>
            <color indexed="81"/>
            <rFont val="돋움"/>
            <family val="3"/>
            <charset val="129"/>
          </rPr>
          <t>교육비
ⓐ  취학전 아동 ⓑ 초등학생 중ㆍ고등학생
ⓒ 대학생  ⓓ 근로자 본인  ⓔ 장애인 특수교육비
공제금액 한도 :
교육비 공제대상금액* × 15%
* 교육비 공제대상금액
ㆍ취학전아동, 초ㆍ중ㆍ고생  : 1명당 300만원 한도
ㆍ대학생  : 1명당 900만원 한도
ㆍ본인, 장애인  : 한도 없음 
취학전아동 ~ 대학생 : 나이제한을 받지 않음 (직계존속은 공제대상 아님)
취학전 아동 : 
보육료, 학원비ㆍ체육시설
수강료, 유치원비, 방과후수업료
(특별활동비․도서구입비 포함, 재료비 제외), 급식비
초.중.고등학생 : 
교육비, 학교급식비, 교과서대,
방과후학교 수강료(도서구입비 포함, 재료비 제외), 국외교육비(고등학생 국외유학요건 폐지),교복구입비(중ㆍ고생 50만원 이내)
대학생 :
교육비, 국외교육비 (국외유학요건 폐지)
근로자본인 :
교육기관 교육비, 대학․대학원 1학기 이상의 교육과정과 시간제 과정 교육비, 직업능력개발훈련 수강료
장애인특수교육비 :
사회복지시설 등에 기본공제대상자인 장애인*의 재활교육을 위해 지급하는 비용
* 이 경우 소득금액 제한 없으며, 직계존속도 공제 가능</t>
        </r>
      </text>
    </comment>
    <comment ref="X117" authorId="1" shapeId="0" xr:uid="{12F4FDC6-7A99-4207-806A-F8BF7CD8D2D9}">
      <text>
        <r>
          <rPr>
            <b/>
            <sz val="9"/>
            <color indexed="81"/>
            <rFont val="돋움"/>
            <family val="3"/>
            <charset val="129"/>
          </rPr>
          <t xml:space="preserve">※ 작성방법 및 한도
소득자 본인 : 지출액 전액 공제
취학전 아동 : 1인당 지출한 금액에 300만원까지 공제
초.중.고등학교 : 1인당 지출한 금액에 300만원까지 공제
대학생(대학원불포함) : 1인당 지출한 금액에 900만원까지 공제
장애인 : 지출액 전액 공제
세액공제액 = 공제대상금액 x 15%
③ 근로소득이 있는 거주자가 그 거주자와 기본공제대상자(나이의 제한을 받지 아니하되, 제3호나목의 기관에 대해서는 과세기간 종료일 현재 18세 미만인 사람만 해당한다)를 위하여 해당 과세기간에 대통령령으로 정하는 교육비를 지급한 경우 다음 각 호의 금액의 100분의 15에 해당하는 금액을 해당 과세기간의 종합소득 산출세액에서 공제한다. 다만, 소득세 또는 증여세가 비과세되는 대통령령으로 정하는 교육비는 공제하지 아니한다.(2014.01.01 신설) [ 부칙 ] 
1. 기본공제대상자인 배우자ㆍ직계비속ㆍ형제자매ㆍ입양자 및 위탁아동을 위하여 지급한 다음 각 목의 교육비를 합산한 금액. 다만, 대학원에 지급하는 교육비는 제외하며, 대학생인 경우에는 1명당 연 900만원, 초등학교 취학 전 아동과 초ㆍ중ㆍ고등학생인 경우에는 1명당 연 300만원을 한도로 한다.(2014.01.01 신설) [ 부칙 ] 
가. 「유아교육법」, 「초ㆍ중등교육법」, 「고등교육법」 및 특별법에 따른 학교에 지급한 교육비(2014.01.01 신설) [ 부칙 ] 
나. 「평생교육법」에 따른 전공대학의 명칭을 사용할 수 있는 평생교육시설(이하 "전공대학"이라 한다) 및 원격대학 형태의 평생교육시설(이하 "원격대학"이라 한다), 「학점인정 등에 관한 법률」 및 「독학에 의한 학위취득에 관한 법률」에 따른 교육과정 중 대통령령으로 정하는 교육과정(이하 이 항에서 "학위취득과정"이라 한다)을 위하여 지급한 교육비(2014.01.01 신설) [ 부칙 ] 
다. 대통령령으로 정하는 국외교육기관(국외교육기관의 학생을 위하여 교육비를 지급하는 거주자가 국내에서 근무하는 경우에는 대통령령으로 정하는 학생만 해당한다)에 지급한 교육비(2014.01.01 신설) [ 부칙 ] 
라. 초등학교 취학 전 아동을 위하여 「영유아보육법」에 따른 어린이집, 「학원의 설립ㆍ운영 및 과외교습에 관한 법률」에 따른 학원 또는 대통령령으로 정하는 체육시설에 지급한 교육비(학원 및 체육시설에 지급하는 비용의 경우에는 대통령령으로 정하는 금액만 해당한다)(2014.01.01 신설) [ 부칙 ] 
2. 해당 거주자를 위하여 지급한 다음 각 목의 교육비를 합산한 금액(2014.01.01 신설) [ 부칙 ] 
가. 제1호 가목부터 다목까지의 규정에 해당하는 교육비(2014.01.01 신설) [ 부칙 ] 
나. 대학(전공대학, 원격대학 및 학위취득과정을 포함한다) 또는 대학원의 1학기 이상에 해당하는 교육과정과 「고등교육법」 제36조에 따른 시간제 과정에 지급하는 교육비(2014.01.01 신설) [ 부칙 ] 
다. 「근로자직업능력 개발법」 제2조에 따른 직업능력개발훈련시설에서 실시하는 직업능력개발훈련을 위하여 지급한 수강료. 다만, 대통령령으로 정하는 지원금 등을 받는 경우에는 이를 뺀 금액으로 한다.(2014.01.01 신설) [ 부칙 ] 
3. 기본공제대상자인 장애인(소득의 제한을 받지 아니한다)을 위하여 다음 각 목의 어느 하나에 해당하는 자에게 지급하는 대통령령으로 정하는 특수교육비(2014.01.01 신설) [ 부칙 ] 
가. 대통령령으로 정하는 사회복지시설 및 비영리법인(2014.01.01 신설) [ 부칙 ] 
나. 장애인의 기능향상과 행동발달을 위한 발달재활서비스를 제공하는 대통령령으로 정하는 기관(2014.01.01 신설) [ 부칙 ] 
다. 가목의 시설 또는 법인과 유사한 것으로서 외국에 있는 시설 또는 법인(2014.01.01 신설) [ 부칙 ] </t>
        </r>
      </text>
    </comment>
    <comment ref="AG117" authorId="1" shapeId="0" xr:uid="{11124EED-F2E7-4647-871B-6D99A682B3C2}">
      <text>
        <r>
          <rPr>
            <b/>
            <sz val="9"/>
            <color indexed="81"/>
            <rFont val="돋움"/>
            <family val="3"/>
            <charset val="129"/>
          </rPr>
          <t>◦</t>
        </r>
        <r>
          <rPr>
            <b/>
            <sz val="9"/>
            <color indexed="81"/>
            <rFont val="Tahoma"/>
            <family val="2"/>
          </rPr>
          <t xml:space="preserve"> </t>
        </r>
        <r>
          <rPr>
            <b/>
            <sz val="9"/>
            <color indexed="81"/>
            <rFont val="돋움"/>
            <family val="3"/>
            <charset val="129"/>
          </rPr>
          <t>교육비</t>
        </r>
        <r>
          <rPr>
            <b/>
            <sz val="9"/>
            <color indexed="81"/>
            <rFont val="Tahoma"/>
            <family val="2"/>
          </rPr>
          <t xml:space="preserve"> </t>
        </r>
        <r>
          <rPr>
            <b/>
            <sz val="9"/>
            <color indexed="81"/>
            <rFont val="돋움"/>
            <family val="3"/>
            <charset val="129"/>
          </rPr>
          <t>공제대상</t>
        </r>
        <r>
          <rPr>
            <b/>
            <sz val="9"/>
            <color indexed="81"/>
            <rFont val="Tahoma"/>
            <family val="2"/>
          </rPr>
          <t xml:space="preserve"> </t>
        </r>
        <r>
          <rPr>
            <b/>
            <sz val="9"/>
            <color indexed="81"/>
            <rFont val="돋움"/>
            <family val="3"/>
            <charset val="129"/>
          </rPr>
          <t>방과후수업</t>
        </r>
        <r>
          <rPr>
            <b/>
            <sz val="9"/>
            <color indexed="81"/>
            <rFont val="Tahoma"/>
            <family val="2"/>
          </rPr>
          <t xml:space="preserve"> </t>
        </r>
        <r>
          <rPr>
            <b/>
            <sz val="9"/>
            <color indexed="81"/>
            <rFont val="돋움"/>
            <family val="3"/>
            <charset val="129"/>
          </rPr>
          <t xml:space="preserve">교재비
</t>
        </r>
        <r>
          <rPr>
            <b/>
            <sz val="9"/>
            <color indexed="81"/>
            <rFont val="Tahoma"/>
            <family val="2"/>
          </rPr>
          <t xml:space="preserve"> - (</t>
        </r>
        <r>
          <rPr>
            <b/>
            <sz val="9"/>
            <color indexed="81"/>
            <rFont val="돋움"/>
            <family val="3"/>
            <charset val="129"/>
          </rPr>
          <t>학교등</t>
        </r>
        <r>
          <rPr>
            <b/>
            <sz val="9"/>
            <color indexed="81"/>
            <rFont val="Tahoma"/>
            <family val="2"/>
          </rPr>
          <t xml:space="preserve"> </t>
        </r>
        <r>
          <rPr>
            <b/>
            <sz val="9"/>
            <color indexed="81"/>
            <rFont val="돋움"/>
            <family val="3"/>
            <charset val="129"/>
          </rPr>
          <t>구입</t>
        </r>
        <r>
          <rPr>
            <b/>
            <sz val="9"/>
            <color indexed="81"/>
            <rFont val="Tahoma"/>
            <family val="2"/>
          </rPr>
          <t xml:space="preserve">) </t>
        </r>
        <r>
          <rPr>
            <b/>
            <sz val="9"/>
            <color indexed="81"/>
            <rFont val="돋움"/>
            <family val="3"/>
            <charset val="129"/>
          </rPr>
          <t xml:space="preserve">도서구입비
</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‘재료비’</t>
        </r>
        <r>
          <rPr>
            <b/>
            <sz val="9"/>
            <color indexed="81"/>
            <rFont val="Tahoma"/>
            <family val="2"/>
          </rPr>
          <t xml:space="preserve"> </t>
        </r>
        <r>
          <rPr>
            <b/>
            <sz val="9"/>
            <color indexed="81"/>
            <rFont val="돋움"/>
            <family val="3"/>
            <charset val="129"/>
          </rPr>
          <t xml:space="preserve">제외
</t>
        </r>
        <r>
          <rPr>
            <b/>
            <sz val="9"/>
            <color indexed="81"/>
            <rFont val="Tahoma"/>
            <family val="2"/>
          </rPr>
          <t xml:space="preserve"> - (</t>
        </r>
        <r>
          <rPr>
            <b/>
            <sz val="9"/>
            <color indexed="81"/>
            <rFont val="돋움"/>
            <family val="3"/>
            <charset val="129"/>
          </rPr>
          <t>학교외</t>
        </r>
        <r>
          <rPr>
            <b/>
            <sz val="9"/>
            <color indexed="81"/>
            <rFont val="Tahoma"/>
            <family val="2"/>
          </rPr>
          <t xml:space="preserve"> </t>
        </r>
        <r>
          <rPr>
            <b/>
            <sz val="9"/>
            <color indexed="81"/>
            <rFont val="돋움"/>
            <family val="3"/>
            <charset val="129"/>
          </rPr>
          <t>구입</t>
        </r>
        <r>
          <rPr>
            <b/>
            <sz val="9"/>
            <color indexed="81"/>
            <rFont val="Tahoma"/>
            <family val="2"/>
          </rPr>
          <t xml:space="preserve">) </t>
        </r>
        <r>
          <rPr>
            <b/>
            <sz val="9"/>
            <color indexed="81"/>
            <rFont val="돋움"/>
            <family val="3"/>
            <charset val="129"/>
          </rPr>
          <t>초ㆍ중ㆍ고등학교의</t>
        </r>
        <r>
          <rPr>
            <b/>
            <sz val="9"/>
            <color indexed="81"/>
            <rFont val="Tahoma"/>
            <family val="2"/>
          </rPr>
          <t xml:space="preserve"> </t>
        </r>
        <r>
          <rPr>
            <b/>
            <sz val="9"/>
            <color indexed="81"/>
            <rFont val="돋움"/>
            <family val="3"/>
            <charset val="129"/>
          </rPr>
          <t>방과후학교</t>
        </r>
        <r>
          <rPr>
            <b/>
            <sz val="9"/>
            <color indexed="81"/>
            <rFont val="Tahoma"/>
            <family val="2"/>
          </rPr>
          <t xml:space="preserve"> </t>
        </r>
        <r>
          <rPr>
            <b/>
            <sz val="9"/>
            <color indexed="81"/>
            <rFont val="돋움"/>
            <family val="3"/>
            <charset val="129"/>
          </rPr>
          <t>수업용</t>
        </r>
        <r>
          <rPr>
            <b/>
            <sz val="9"/>
            <color indexed="81"/>
            <rFont val="Tahoma"/>
            <family val="2"/>
          </rPr>
          <t xml:space="preserve"> </t>
        </r>
        <r>
          <rPr>
            <b/>
            <sz val="9"/>
            <color indexed="81"/>
            <rFont val="돋움"/>
            <family val="3"/>
            <charset val="129"/>
          </rPr>
          <t xml:space="preserve">도서구입비
</t>
        </r>
      </text>
    </comment>
    <comment ref="AG118" authorId="1" shapeId="0" xr:uid="{CC98D40B-7FCA-4A2B-978F-484930DACA67}">
      <text>
        <r>
          <rPr>
            <b/>
            <sz val="9"/>
            <color indexed="81"/>
            <rFont val="Tahoma"/>
            <family val="2"/>
          </rPr>
          <t xml:space="preserve">  - 15% </t>
        </r>
        <r>
          <rPr>
            <b/>
            <sz val="9"/>
            <color indexed="81"/>
            <rFont val="돋움"/>
            <family val="3"/>
            <charset val="129"/>
          </rPr>
          <t>적용대상</t>
        </r>
        <r>
          <rPr>
            <b/>
            <sz val="9"/>
            <color indexed="81"/>
            <rFont val="Tahoma"/>
            <family val="2"/>
          </rPr>
          <t xml:space="preserve"> </t>
        </r>
        <r>
          <rPr>
            <b/>
            <sz val="9"/>
            <color indexed="81"/>
            <rFont val="돋움"/>
            <family val="3"/>
            <charset val="129"/>
          </rPr>
          <t>세액공제</t>
        </r>
        <r>
          <rPr>
            <b/>
            <sz val="9"/>
            <color indexed="81"/>
            <rFont val="Tahoma"/>
            <family val="2"/>
          </rPr>
          <t xml:space="preserve">   : </t>
        </r>
        <r>
          <rPr>
            <b/>
            <sz val="9"/>
            <color indexed="81"/>
            <rFont val="돋움"/>
            <family val="3"/>
            <charset val="129"/>
          </rPr>
          <t>의료비</t>
        </r>
        <r>
          <rPr>
            <b/>
            <sz val="9"/>
            <color indexed="81"/>
            <rFont val="Tahoma"/>
            <family val="2"/>
          </rPr>
          <t xml:space="preserve">, </t>
        </r>
        <r>
          <rPr>
            <b/>
            <sz val="9"/>
            <color indexed="81"/>
            <rFont val="돋움"/>
            <family val="3"/>
            <charset val="129"/>
          </rPr>
          <t>교육비</t>
        </r>
        <r>
          <rPr>
            <b/>
            <sz val="9"/>
            <color indexed="81"/>
            <rFont val="Tahoma"/>
            <family val="2"/>
          </rPr>
          <t xml:space="preserve">, </t>
        </r>
        <r>
          <rPr>
            <b/>
            <sz val="9"/>
            <color indexed="81"/>
            <rFont val="돋움"/>
            <family val="3"/>
            <charset val="129"/>
          </rPr>
          <t>기부금</t>
        </r>
        <r>
          <rPr>
            <b/>
            <sz val="9"/>
            <color indexed="81"/>
            <rFont val="Tahoma"/>
            <family val="2"/>
          </rPr>
          <t>(3</t>
        </r>
        <r>
          <rPr>
            <b/>
            <sz val="9"/>
            <color indexed="81"/>
            <rFont val="돋움"/>
            <family val="3"/>
            <charset val="129"/>
          </rPr>
          <t>천만원</t>
        </r>
        <r>
          <rPr>
            <b/>
            <sz val="9"/>
            <color indexed="81"/>
            <rFont val="Tahoma"/>
            <family val="2"/>
          </rPr>
          <t xml:space="preserve"> </t>
        </r>
        <r>
          <rPr>
            <b/>
            <sz val="9"/>
            <color indexed="81"/>
            <rFont val="돋움"/>
            <family val="3"/>
            <charset val="129"/>
          </rPr>
          <t>초과</t>
        </r>
        <r>
          <rPr>
            <b/>
            <sz val="9"/>
            <color indexed="81"/>
            <rFont val="Tahoma"/>
            <family val="2"/>
          </rPr>
          <t xml:space="preserve"> : 25% </t>
        </r>
        <r>
          <rPr>
            <b/>
            <sz val="9"/>
            <color indexed="81"/>
            <rFont val="돋움"/>
            <family val="3"/>
            <charset val="129"/>
          </rPr>
          <t>적용</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정치자금기부금</t>
        </r>
        <r>
          <rPr>
            <b/>
            <sz val="9"/>
            <color indexed="81"/>
            <rFont val="Tahoma"/>
            <family val="2"/>
          </rPr>
          <t xml:space="preserve"> </t>
        </r>
        <r>
          <rPr>
            <b/>
            <sz val="9"/>
            <color indexed="81"/>
            <rFont val="돋움"/>
            <family val="3"/>
            <charset val="129"/>
          </rPr>
          <t>공제의</t>
        </r>
        <r>
          <rPr>
            <b/>
            <sz val="9"/>
            <color indexed="81"/>
            <rFont val="Tahoma"/>
            <family val="2"/>
          </rPr>
          <t xml:space="preserve"> </t>
        </r>
        <r>
          <rPr>
            <b/>
            <sz val="9"/>
            <color indexed="81"/>
            <rFont val="돋움"/>
            <family val="3"/>
            <charset val="129"/>
          </rPr>
          <t>경우에도</t>
        </r>
        <r>
          <rPr>
            <b/>
            <sz val="9"/>
            <color indexed="81"/>
            <rFont val="Tahoma"/>
            <family val="2"/>
          </rPr>
          <t xml:space="preserve"> </t>
        </r>
        <r>
          <rPr>
            <b/>
            <sz val="9"/>
            <color indexed="81"/>
            <rFont val="돋움"/>
            <family val="3"/>
            <charset val="129"/>
          </rPr>
          <t>동일</t>
        </r>
        <r>
          <rPr>
            <b/>
            <sz val="9"/>
            <color indexed="81"/>
            <rFont val="Tahoma"/>
            <family val="2"/>
          </rPr>
          <t>(</t>
        </r>
        <r>
          <rPr>
            <b/>
            <sz val="9"/>
            <color indexed="81"/>
            <rFont val="돋움"/>
            <family val="3"/>
            <charset val="129"/>
          </rPr>
          <t>조특법</t>
        </r>
        <r>
          <rPr>
            <b/>
            <sz val="9"/>
            <color indexed="81"/>
            <rFont val="Tahoma"/>
            <family val="2"/>
          </rPr>
          <t xml:space="preserve"> </t>
        </r>
        <r>
          <rPr>
            <b/>
            <sz val="9"/>
            <color indexed="81"/>
            <rFont val="돋움"/>
            <family val="3"/>
            <charset val="129"/>
          </rPr>
          <t>§</t>
        </r>
        <r>
          <rPr>
            <b/>
            <sz val="9"/>
            <color indexed="81"/>
            <rFont val="Tahoma"/>
            <family val="2"/>
          </rPr>
          <t>76</t>
        </r>
        <r>
          <rPr>
            <b/>
            <sz val="9"/>
            <color indexed="81"/>
            <rFont val="돋움"/>
            <family val="3"/>
            <charset val="129"/>
          </rPr>
          <t>①</t>
        </r>
        <r>
          <rPr>
            <b/>
            <sz val="9"/>
            <color indexed="81"/>
            <rFont val="Tahoma"/>
            <family val="2"/>
          </rPr>
          <t>)</t>
        </r>
      </text>
    </comment>
    <comment ref="E119" authorId="1" shapeId="0" xr:uid="{639572ED-438E-47E6-B819-81F7B7107691}">
      <text>
        <r>
          <rPr>
            <b/>
            <sz val="9"/>
            <color indexed="81"/>
            <rFont val="돋움"/>
            <family val="3"/>
            <charset val="129"/>
          </rPr>
          <t>◦</t>
        </r>
        <r>
          <rPr>
            <b/>
            <sz val="9"/>
            <color indexed="81"/>
            <rFont val="Tahoma"/>
            <family val="2"/>
          </rPr>
          <t xml:space="preserve"> </t>
        </r>
        <r>
          <rPr>
            <b/>
            <sz val="9"/>
            <color indexed="81"/>
            <rFont val="돋움"/>
            <family val="3"/>
            <charset val="129"/>
          </rPr>
          <t>소득공제</t>
        </r>
        <r>
          <rPr>
            <b/>
            <sz val="9"/>
            <color indexed="81"/>
            <rFont val="Tahoma"/>
            <family val="2"/>
          </rPr>
          <t xml:space="preserve"> </t>
        </r>
        <r>
          <rPr>
            <b/>
            <sz val="9"/>
            <color indexed="81"/>
            <rFont val="돋움"/>
            <family val="3"/>
            <charset val="129"/>
          </rPr>
          <t xml:space="preserve">대상자
</t>
        </r>
        <r>
          <rPr>
            <b/>
            <sz val="9"/>
            <color indexed="81"/>
            <rFont val="Tahoma"/>
            <family val="2"/>
          </rPr>
          <t xml:space="preserve">  - </t>
        </r>
        <r>
          <rPr>
            <b/>
            <sz val="9"/>
            <color indexed="81"/>
            <rFont val="돋움"/>
            <family val="3"/>
            <charset val="129"/>
          </rPr>
          <t>무주택</t>
        </r>
        <r>
          <rPr>
            <b/>
            <sz val="9"/>
            <color indexed="81"/>
            <rFont val="Tahoma"/>
            <family val="2"/>
          </rPr>
          <t xml:space="preserve"> </t>
        </r>
        <r>
          <rPr>
            <b/>
            <sz val="9"/>
            <color indexed="81"/>
            <rFont val="돋움"/>
            <family val="3"/>
            <charset val="129"/>
          </rPr>
          <t xml:space="preserve">세대주
</t>
        </r>
        <r>
          <rPr>
            <b/>
            <sz val="9"/>
            <color indexed="81"/>
            <rFont val="Tahoma"/>
            <family val="2"/>
          </rPr>
          <t xml:space="preserve">  - 1</t>
        </r>
        <r>
          <rPr>
            <b/>
            <sz val="9"/>
            <color indexed="81"/>
            <rFont val="돋움"/>
            <family val="3"/>
            <charset val="129"/>
          </rPr>
          <t>주택을</t>
        </r>
        <r>
          <rPr>
            <b/>
            <sz val="9"/>
            <color indexed="81"/>
            <rFont val="Tahoma"/>
            <family val="2"/>
          </rPr>
          <t xml:space="preserve"> </t>
        </r>
        <r>
          <rPr>
            <b/>
            <sz val="9"/>
            <color indexed="81"/>
            <rFont val="돋움"/>
            <family val="3"/>
            <charset val="129"/>
          </rPr>
          <t>보유한</t>
        </r>
        <r>
          <rPr>
            <b/>
            <sz val="9"/>
            <color indexed="81"/>
            <rFont val="Tahoma"/>
            <family val="2"/>
          </rPr>
          <t xml:space="preserve"> </t>
        </r>
        <r>
          <rPr>
            <b/>
            <sz val="9"/>
            <color indexed="81"/>
            <rFont val="돋움"/>
            <family val="3"/>
            <charset val="129"/>
          </rPr>
          <t>세대의</t>
        </r>
        <r>
          <rPr>
            <b/>
            <sz val="9"/>
            <color indexed="81"/>
            <rFont val="Tahoma"/>
            <family val="2"/>
          </rPr>
          <t xml:space="preserve"> </t>
        </r>
        <r>
          <rPr>
            <b/>
            <sz val="9"/>
            <color indexed="81"/>
            <rFont val="돋움"/>
            <family val="3"/>
            <charset val="129"/>
          </rPr>
          <t>세대주로서</t>
        </r>
        <r>
          <rPr>
            <b/>
            <sz val="9"/>
            <color indexed="81"/>
            <rFont val="Tahoma"/>
            <family val="2"/>
          </rPr>
          <t xml:space="preserve"> </t>
        </r>
        <r>
          <rPr>
            <b/>
            <sz val="9"/>
            <color indexed="81"/>
            <rFont val="돋움"/>
            <family val="3"/>
            <charset val="129"/>
          </rPr>
          <t>대체주택</t>
        </r>
        <r>
          <rPr>
            <b/>
            <sz val="9"/>
            <color indexed="81"/>
            <rFont val="Tahoma"/>
            <family val="2"/>
          </rPr>
          <t xml:space="preserve"> </t>
        </r>
        <r>
          <rPr>
            <b/>
            <sz val="9"/>
            <color indexed="81"/>
            <rFont val="돋움"/>
            <family val="3"/>
            <charset val="129"/>
          </rPr>
          <t>취득자</t>
        </r>
        <r>
          <rPr>
            <b/>
            <sz val="9"/>
            <color indexed="81"/>
            <rFont val="Tahoma"/>
            <family val="2"/>
          </rPr>
          <t>(</t>
        </r>
        <r>
          <rPr>
            <b/>
            <sz val="9"/>
            <color indexed="81"/>
            <rFont val="돋움"/>
            <family val="3"/>
            <charset val="129"/>
          </rPr>
          <t>단</t>
        </r>
        <r>
          <rPr>
            <b/>
            <sz val="9"/>
            <color indexed="81"/>
            <rFont val="Tahoma"/>
            <family val="2"/>
          </rPr>
          <t xml:space="preserve">, 12.31. </t>
        </r>
        <r>
          <rPr>
            <b/>
            <sz val="9"/>
            <color indexed="81"/>
            <rFont val="돋움"/>
            <family val="3"/>
            <charset val="129"/>
          </rPr>
          <t>기준</t>
        </r>
        <r>
          <rPr>
            <b/>
            <sz val="9"/>
            <color indexed="81"/>
            <rFont val="Tahoma"/>
            <family val="2"/>
          </rPr>
          <t xml:space="preserve"> 1</t>
        </r>
        <r>
          <rPr>
            <b/>
            <sz val="9"/>
            <color indexed="81"/>
            <rFont val="돋움"/>
            <family val="3"/>
            <charset val="129"/>
          </rPr>
          <t>주택자</t>
        </r>
        <r>
          <rPr>
            <b/>
            <sz val="9"/>
            <color indexed="81"/>
            <rFont val="Tahoma"/>
            <family val="2"/>
          </rPr>
          <t xml:space="preserve">)
  - </t>
        </r>
        <r>
          <rPr>
            <b/>
            <sz val="9"/>
            <color indexed="81"/>
            <rFont val="돋움"/>
            <family val="3"/>
            <charset val="129"/>
          </rPr>
          <t>세대주가</t>
        </r>
        <r>
          <rPr>
            <b/>
            <sz val="9"/>
            <color indexed="81"/>
            <rFont val="Tahoma"/>
            <family val="2"/>
          </rPr>
          <t xml:space="preserve"> </t>
        </r>
        <r>
          <rPr>
            <b/>
            <sz val="9"/>
            <color indexed="81"/>
            <rFont val="돋움"/>
            <family val="3"/>
            <charset val="129"/>
          </rPr>
          <t>주택관련</t>
        </r>
        <r>
          <rPr>
            <b/>
            <sz val="9"/>
            <color indexed="81"/>
            <rFont val="Tahoma"/>
            <family val="2"/>
          </rPr>
          <t xml:space="preserve"> </t>
        </r>
        <r>
          <rPr>
            <b/>
            <sz val="9"/>
            <color indexed="81"/>
            <rFont val="돋움"/>
            <family val="3"/>
            <charset val="129"/>
          </rPr>
          <t>공제를</t>
        </r>
        <r>
          <rPr>
            <b/>
            <sz val="9"/>
            <color indexed="81"/>
            <rFont val="Tahoma"/>
            <family val="2"/>
          </rPr>
          <t xml:space="preserve"> </t>
        </r>
        <r>
          <rPr>
            <b/>
            <sz val="9"/>
            <color indexed="81"/>
            <rFont val="돋움"/>
            <family val="3"/>
            <charset val="129"/>
          </rPr>
          <t>받지</t>
        </r>
        <r>
          <rPr>
            <b/>
            <sz val="9"/>
            <color indexed="81"/>
            <rFont val="Tahoma"/>
            <family val="2"/>
          </rPr>
          <t xml:space="preserve"> </t>
        </r>
        <r>
          <rPr>
            <b/>
            <sz val="9"/>
            <color indexed="81"/>
            <rFont val="돋움"/>
            <family val="3"/>
            <charset val="129"/>
          </rPr>
          <t>않은</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세대의</t>
        </r>
        <r>
          <rPr>
            <b/>
            <sz val="9"/>
            <color indexed="81"/>
            <rFont val="Tahoma"/>
            <family val="2"/>
          </rPr>
          <t xml:space="preserve"> </t>
        </r>
        <r>
          <rPr>
            <b/>
            <sz val="9"/>
            <color indexed="81"/>
            <rFont val="돋움"/>
            <family val="3"/>
            <charset val="129"/>
          </rPr>
          <t>구성원</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근로소득자
◦</t>
        </r>
        <r>
          <rPr>
            <b/>
            <sz val="9"/>
            <color indexed="81"/>
            <rFont val="Tahoma"/>
            <family val="2"/>
          </rPr>
          <t xml:space="preserve"> </t>
        </r>
        <r>
          <rPr>
            <b/>
            <sz val="9"/>
            <color indexed="81"/>
            <rFont val="돋움"/>
            <family val="3"/>
            <charset val="129"/>
          </rPr>
          <t>주택규모</t>
        </r>
        <r>
          <rPr>
            <b/>
            <sz val="9"/>
            <color indexed="81"/>
            <rFont val="Tahoma"/>
            <family val="2"/>
          </rPr>
          <t xml:space="preserve"> </t>
        </r>
        <r>
          <rPr>
            <b/>
            <sz val="9"/>
            <color indexed="81"/>
            <rFont val="돋움"/>
            <family val="3"/>
            <charset val="129"/>
          </rPr>
          <t>기준</t>
        </r>
        <r>
          <rPr>
            <b/>
            <sz val="9"/>
            <color indexed="81"/>
            <rFont val="Tahoma"/>
            <family val="2"/>
          </rPr>
          <t xml:space="preserve"> : </t>
        </r>
        <r>
          <rPr>
            <b/>
            <sz val="9"/>
            <color indexed="81"/>
            <rFont val="돋움"/>
            <family val="3"/>
            <charset val="129"/>
          </rPr>
          <t>국민주택규모의</t>
        </r>
        <r>
          <rPr>
            <b/>
            <sz val="9"/>
            <color indexed="81"/>
            <rFont val="Tahoma"/>
            <family val="2"/>
          </rPr>
          <t xml:space="preserve"> </t>
        </r>
        <r>
          <rPr>
            <b/>
            <sz val="9"/>
            <color indexed="81"/>
            <rFont val="돋움"/>
            <family val="3"/>
            <charset val="129"/>
          </rPr>
          <t>주택</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주택규모</t>
        </r>
        <r>
          <rPr>
            <b/>
            <sz val="9"/>
            <color indexed="81"/>
            <rFont val="Tahoma"/>
            <family val="2"/>
          </rPr>
          <t xml:space="preserve"> </t>
        </r>
        <r>
          <rPr>
            <b/>
            <sz val="9"/>
            <color indexed="81"/>
            <rFont val="돋움"/>
            <family val="3"/>
            <charset val="129"/>
          </rPr>
          <t>기준</t>
        </r>
        <r>
          <rPr>
            <b/>
            <sz val="9"/>
            <color indexed="81"/>
            <rFont val="Tahoma"/>
            <family val="2"/>
          </rPr>
          <t xml:space="preserve"> : &lt;</t>
        </r>
        <r>
          <rPr>
            <b/>
            <sz val="9"/>
            <color indexed="81"/>
            <rFont val="돋움"/>
            <family val="3"/>
            <charset val="129"/>
          </rPr>
          <t>삭</t>
        </r>
        <r>
          <rPr>
            <b/>
            <sz val="9"/>
            <color indexed="81"/>
            <rFont val="Tahoma"/>
            <family val="2"/>
          </rPr>
          <t xml:space="preserve"> </t>
        </r>
        <r>
          <rPr>
            <b/>
            <sz val="9"/>
            <color indexed="81"/>
            <rFont val="돋움"/>
            <family val="3"/>
            <charset val="129"/>
          </rPr>
          <t>제</t>
        </r>
        <r>
          <rPr>
            <b/>
            <sz val="9"/>
            <color indexed="81"/>
            <rFont val="Tahoma"/>
            <family val="2"/>
          </rPr>
          <t xml:space="preserve">&gt; 
</t>
        </r>
        <r>
          <rPr>
            <b/>
            <sz val="9"/>
            <color indexed="81"/>
            <rFont val="돋움"/>
            <family val="3"/>
            <charset val="129"/>
          </rPr>
          <t>◦</t>
        </r>
        <r>
          <rPr>
            <b/>
            <sz val="9"/>
            <color indexed="81"/>
            <rFont val="Tahoma"/>
            <family val="2"/>
          </rPr>
          <t xml:space="preserve"> </t>
        </r>
        <r>
          <rPr>
            <b/>
            <sz val="9"/>
            <color indexed="81"/>
            <rFont val="돋움"/>
            <family val="3"/>
            <charset val="129"/>
          </rPr>
          <t>기준시가</t>
        </r>
        <r>
          <rPr>
            <b/>
            <sz val="9"/>
            <color indexed="81"/>
            <rFont val="Tahoma"/>
            <family val="2"/>
          </rPr>
          <t xml:space="preserve"> </t>
        </r>
        <r>
          <rPr>
            <b/>
            <sz val="9"/>
            <color indexed="81"/>
            <rFont val="돋움"/>
            <family val="3"/>
            <charset val="129"/>
          </rPr>
          <t>기준</t>
        </r>
        <r>
          <rPr>
            <b/>
            <sz val="9"/>
            <color indexed="81"/>
            <rFont val="Tahoma"/>
            <family val="2"/>
          </rPr>
          <t xml:space="preserve"> : </t>
        </r>
        <r>
          <rPr>
            <b/>
            <sz val="9"/>
            <color indexed="81"/>
            <rFont val="돋움"/>
            <family val="3"/>
            <charset val="129"/>
          </rPr>
          <t>취득시</t>
        </r>
        <r>
          <rPr>
            <b/>
            <sz val="9"/>
            <color indexed="81"/>
            <rFont val="Tahoma"/>
            <family val="2"/>
          </rPr>
          <t xml:space="preserve"> </t>
        </r>
        <r>
          <rPr>
            <b/>
            <sz val="9"/>
            <color indexed="81"/>
            <rFont val="돋움"/>
            <family val="3"/>
            <charset val="129"/>
          </rPr>
          <t>기준시가</t>
        </r>
        <r>
          <rPr>
            <b/>
            <sz val="9"/>
            <color indexed="81"/>
            <rFont val="Tahoma"/>
            <family val="2"/>
          </rPr>
          <t xml:space="preserve"> 4</t>
        </r>
        <r>
          <rPr>
            <b/>
            <sz val="9"/>
            <color indexed="81"/>
            <rFont val="돋움"/>
            <family val="3"/>
            <charset val="129"/>
          </rPr>
          <t>억원</t>
        </r>
        <r>
          <rPr>
            <b/>
            <sz val="9"/>
            <color indexed="81"/>
            <rFont val="Tahoma"/>
            <family val="2"/>
          </rPr>
          <t xml:space="preserve"> </t>
        </r>
        <r>
          <rPr>
            <b/>
            <sz val="9"/>
            <color indexed="81"/>
            <rFont val="돋움"/>
            <family val="3"/>
            <charset val="129"/>
          </rPr>
          <t>이하
◦</t>
        </r>
        <r>
          <rPr>
            <b/>
            <sz val="9"/>
            <color indexed="81"/>
            <rFont val="Tahoma"/>
            <family val="2"/>
          </rPr>
          <t xml:space="preserve"> </t>
        </r>
        <r>
          <rPr>
            <b/>
            <sz val="9"/>
            <color indexed="81"/>
            <rFont val="돋움"/>
            <family val="3"/>
            <charset val="129"/>
          </rPr>
          <t xml:space="preserve">공제배제
</t>
        </r>
        <r>
          <rPr>
            <b/>
            <sz val="9"/>
            <color indexed="81"/>
            <rFont val="Tahoma"/>
            <family val="2"/>
          </rPr>
          <t xml:space="preserve">  - </t>
        </r>
        <r>
          <rPr>
            <b/>
            <sz val="9"/>
            <color indexed="81"/>
            <rFont val="돋움"/>
            <family val="3"/>
            <charset val="129"/>
          </rPr>
          <t>해당</t>
        </r>
        <r>
          <rPr>
            <b/>
            <sz val="9"/>
            <color indexed="81"/>
            <rFont val="Tahoma"/>
            <family val="2"/>
          </rPr>
          <t xml:space="preserve"> </t>
        </r>
        <r>
          <rPr>
            <b/>
            <sz val="9"/>
            <color indexed="81"/>
            <rFont val="돋움"/>
            <family val="3"/>
            <charset val="129"/>
          </rPr>
          <t>과세기간</t>
        </r>
        <r>
          <rPr>
            <b/>
            <sz val="9"/>
            <color indexed="81"/>
            <rFont val="Tahoma"/>
            <family val="2"/>
          </rPr>
          <t xml:space="preserve"> </t>
        </r>
        <r>
          <rPr>
            <b/>
            <sz val="9"/>
            <color indexed="81"/>
            <rFont val="돋움"/>
            <family val="3"/>
            <charset val="129"/>
          </rPr>
          <t>종료일</t>
        </r>
        <r>
          <rPr>
            <b/>
            <sz val="9"/>
            <color indexed="81"/>
            <rFont val="Tahoma"/>
            <family val="2"/>
          </rPr>
          <t xml:space="preserve"> </t>
        </r>
        <r>
          <rPr>
            <b/>
            <sz val="9"/>
            <color indexed="81"/>
            <rFont val="돋움"/>
            <family val="3"/>
            <charset val="129"/>
          </rPr>
          <t>현재</t>
        </r>
        <r>
          <rPr>
            <b/>
            <sz val="9"/>
            <color indexed="81"/>
            <rFont val="Tahoma"/>
            <family val="2"/>
          </rPr>
          <t xml:space="preserve"> 2</t>
        </r>
        <r>
          <rPr>
            <b/>
            <sz val="9"/>
            <color indexed="81"/>
            <rFont val="돋움"/>
            <family val="3"/>
            <charset val="129"/>
          </rPr>
          <t>주택</t>
        </r>
        <r>
          <rPr>
            <b/>
            <sz val="9"/>
            <color indexed="81"/>
            <rFont val="Tahoma"/>
            <family val="2"/>
          </rPr>
          <t xml:space="preserve"> </t>
        </r>
        <r>
          <rPr>
            <b/>
            <sz val="9"/>
            <color indexed="81"/>
            <rFont val="돋움"/>
            <family val="3"/>
            <charset val="129"/>
          </rPr>
          <t>이상
③</t>
        </r>
        <r>
          <rPr>
            <b/>
            <sz val="9"/>
            <color indexed="81"/>
            <rFont val="Tahoma"/>
            <family val="2"/>
          </rPr>
          <t xml:space="preserve"> </t>
        </r>
        <r>
          <rPr>
            <b/>
            <sz val="9"/>
            <color indexed="81"/>
            <rFont val="돋움"/>
            <family val="3"/>
            <charset val="129"/>
          </rPr>
          <t>장기주택</t>
        </r>
        <r>
          <rPr>
            <b/>
            <sz val="9"/>
            <color indexed="81"/>
            <rFont val="Tahoma"/>
            <family val="2"/>
          </rPr>
          <t xml:space="preserve"> </t>
        </r>
        <r>
          <rPr>
            <b/>
            <sz val="9"/>
            <color indexed="81"/>
            <rFont val="돋움"/>
            <family val="3"/>
            <charset val="129"/>
          </rPr>
          <t>저당차입금</t>
        </r>
        <r>
          <rPr>
            <b/>
            <sz val="9"/>
            <color indexed="81"/>
            <rFont val="Tahoma"/>
            <family val="2"/>
          </rPr>
          <t xml:space="preserve"> </t>
        </r>
        <r>
          <rPr>
            <b/>
            <sz val="9"/>
            <color indexed="81"/>
            <rFont val="돋움"/>
            <family val="3"/>
            <charset val="129"/>
          </rPr>
          <t>이자상환액공제
공제금액ㆍ한도
이자상환액</t>
        </r>
        <r>
          <rPr>
            <b/>
            <sz val="9"/>
            <color indexed="81"/>
            <rFont val="Tahoma"/>
            <family val="2"/>
          </rPr>
          <t xml:space="preserve"> (500</t>
        </r>
        <r>
          <rPr>
            <b/>
            <sz val="9"/>
            <color indexed="81"/>
            <rFont val="돋움"/>
            <family val="3"/>
            <charset val="129"/>
          </rPr>
          <t>만원</t>
        </r>
        <r>
          <rPr>
            <b/>
            <sz val="9"/>
            <color indexed="81"/>
            <rFont val="Tahoma"/>
            <family val="2"/>
          </rPr>
          <t>, 1,500</t>
        </r>
        <r>
          <rPr>
            <b/>
            <sz val="9"/>
            <color indexed="81"/>
            <rFont val="돋움"/>
            <family val="3"/>
            <charset val="129"/>
          </rPr>
          <t>만원</t>
        </r>
        <r>
          <rPr>
            <b/>
            <sz val="9"/>
            <color indexed="81"/>
            <rFont val="Tahoma"/>
            <family val="2"/>
          </rPr>
          <t xml:space="preserve"> </t>
        </r>
        <r>
          <rPr>
            <b/>
            <sz val="9"/>
            <color indexed="81"/>
            <rFont val="돋움"/>
            <family val="3"/>
            <charset val="129"/>
          </rPr>
          <t>한도</t>
        </r>
        <r>
          <rPr>
            <b/>
            <sz val="9"/>
            <color indexed="81"/>
            <rFont val="Tahoma"/>
            <family val="2"/>
          </rPr>
          <t xml:space="preserve">)
</t>
        </r>
        <r>
          <rPr>
            <b/>
            <sz val="9"/>
            <color indexed="81"/>
            <rFont val="돋움"/>
            <family val="3"/>
            <charset val="129"/>
          </rPr>
          <t>무주택</t>
        </r>
        <r>
          <rPr>
            <b/>
            <sz val="9"/>
            <color indexed="81"/>
            <rFont val="Tahoma"/>
            <family val="2"/>
          </rPr>
          <t xml:space="preserve"> </t>
        </r>
        <r>
          <rPr>
            <b/>
            <sz val="9"/>
            <color indexed="81"/>
            <rFont val="돋움"/>
            <family val="3"/>
            <charset val="129"/>
          </rPr>
          <t>세대의</t>
        </r>
        <r>
          <rPr>
            <b/>
            <sz val="9"/>
            <color indexed="81"/>
            <rFont val="Tahoma"/>
            <family val="2"/>
          </rPr>
          <t xml:space="preserve"> </t>
        </r>
        <r>
          <rPr>
            <b/>
            <sz val="9"/>
            <color indexed="81"/>
            <rFont val="돋움"/>
            <family val="3"/>
            <charset val="129"/>
          </rPr>
          <t>세대주가</t>
        </r>
        <r>
          <rPr>
            <b/>
            <sz val="9"/>
            <color indexed="81"/>
            <rFont val="Tahoma"/>
            <family val="2"/>
          </rPr>
          <t>(</t>
        </r>
        <r>
          <rPr>
            <b/>
            <sz val="9"/>
            <color indexed="81"/>
            <rFont val="돋움"/>
            <family val="3"/>
            <charset val="129"/>
          </rPr>
          <t>세대주가</t>
        </r>
        <r>
          <rPr>
            <b/>
            <sz val="9"/>
            <color indexed="81"/>
            <rFont val="Tahoma"/>
            <family val="2"/>
          </rPr>
          <t xml:space="preserve"> </t>
        </r>
        <r>
          <rPr>
            <b/>
            <sz val="9"/>
            <color indexed="81"/>
            <rFont val="돋움"/>
            <family val="3"/>
            <charset val="129"/>
          </rPr>
          <t>주택</t>
        </r>
        <r>
          <rPr>
            <b/>
            <sz val="9"/>
            <color indexed="81"/>
            <rFont val="Tahoma"/>
            <family val="2"/>
          </rPr>
          <t xml:space="preserve"> </t>
        </r>
        <r>
          <rPr>
            <b/>
            <sz val="9"/>
            <color indexed="81"/>
            <rFont val="돋움"/>
            <family val="3"/>
            <charset val="129"/>
          </rPr>
          <t>관련</t>
        </r>
        <r>
          <rPr>
            <b/>
            <sz val="9"/>
            <color indexed="81"/>
            <rFont val="Tahoma"/>
            <family val="2"/>
          </rPr>
          <t xml:space="preserve"> </t>
        </r>
        <r>
          <rPr>
            <b/>
            <sz val="9"/>
            <color indexed="81"/>
            <rFont val="돋움"/>
            <family val="3"/>
            <charset val="129"/>
          </rPr>
          <t>공제를</t>
        </r>
        <r>
          <rPr>
            <b/>
            <sz val="9"/>
            <color indexed="81"/>
            <rFont val="Tahoma"/>
            <family val="2"/>
          </rPr>
          <t xml:space="preserve"> </t>
        </r>
        <r>
          <rPr>
            <b/>
            <sz val="9"/>
            <color indexed="81"/>
            <rFont val="돋움"/>
            <family val="3"/>
            <charset val="129"/>
          </rPr>
          <t>받지</t>
        </r>
        <r>
          <rPr>
            <b/>
            <sz val="9"/>
            <color indexed="81"/>
            <rFont val="Tahoma"/>
            <family val="2"/>
          </rPr>
          <t xml:space="preserve"> </t>
        </r>
        <r>
          <rPr>
            <b/>
            <sz val="9"/>
            <color indexed="81"/>
            <rFont val="돋움"/>
            <family val="3"/>
            <charset val="129"/>
          </rPr>
          <t>않은</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세대원도</t>
        </r>
        <r>
          <rPr>
            <b/>
            <sz val="9"/>
            <color indexed="81"/>
            <rFont val="Tahoma"/>
            <family val="2"/>
          </rPr>
          <t xml:space="preserve"> </t>
        </r>
        <r>
          <rPr>
            <b/>
            <sz val="9"/>
            <color indexed="81"/>
            <rFont val="돋움"/>
            <family val="3"/>
            <charset val="129"/>
          </rPr>
          <t>가능</t>
        </r>
        <r>
          <rPr>
            <b/>
            <sz val="9"/>
            <color indexed="81"/>
            <rFont val="Tahoma"/>
            <family val="2"/>
          </rPr>
          <t xml:space="preserve">) </t>
        </r>
        <r>
          <rPr>
            <b/>
            <sz val="9"/>
            <color indexed="81"/>
            <rFont val="돋움"/>
            <family val="3"/>
            <charset val="129"/>
          </rPr>
          <t>주택</t>
        </r>
        <r>
          <rPr>
            <b/>
            <sz val="9"/>
            <color indexed="81"/>
            <rFont val="Tahoma"/>
            <family val="2"/>
          </rPr>
          <t>*(</t>
        </r>
        <r>
          <rPr>
            <b/>
            <sz val="9"/>
            <color indexed="81"/>
            <rFont val="돋움"/>
            <family val="3"/>
            <charset val="129"/>
          </rPr>
          <t>취득당시</t>
        </r>
        <r>
          <rPr>
            <b/>
            <sz val="9"/>
            <color indexed="81"/>
            <rFont val="Tahoma"/>
            <family val="2"/>
          </rPr>
          <t xml:space="preserve"> </t>
        </r>
        <r>
          <rPr>
            <b/>
            <sz val="9"/>
            <color indexed="81"/>
            <rFont val="돋움"/>
            <family val="3"/>
            <charset val="129"/>
          </rPr>
          <t>기준시가</t>
        </r>
        <r>
          <rPr>
            <b/>
            <sz val="9"/>
            <color indexed="81"/>
            <rFont val="Tahoma"/>
            <family val="2"/>
          </rPr>
          <t xml:space="preserve"> 4</t>
        </r>
        <r>
          <rPr>
            <b/>
            <sz val="9"/>
            <color indexed="81"/>
            <rFont val="돋움"/>
            <family val="3"/>
            <charset val="129"/>
          </rPr>
          <t>억원</t>
        </r>
        <r>
          <rPr>
            <b/>
            <sz val="9"/>
            <color indexed="81"/>
            <rFont val="Tahoma"/>
            <family val="2"/>
          </rPr>
          <t xml:space="preserve"> </t>
        </r>
        <r>
          <rPr>
            <b/>
            <sz val="9"/>
            <color indexed="81"/>
            <rFont val="돋움"/>
            <family val="3"/>
            <charset val="129"/>
          </rPr>
          <t>이하</t>
        </r>
        <r>
          <rPr>
            <b/>
            <sz val="9"/>
            <color indexed="81"/>
            <rFont val="Tahoma"/>
            <family val="2"/>
          </rPr>
          <t>)</t>
        </r>
        <r>
          <rPr>
            <b/>
            <sz val="9"/>
            <color indexed="81"/>
            <rFont val="돋움"/>
            <family val="3"/>
            <charset val="129"/>
          </rPr>
          <t>을</t>
        </r>
        <r>
          <rPr>
            <b/>
            <sz val="9"/>
            <color indexed="81"/>
            <rFont val="Tahoma"/>
            <family val="2"/>
          </rPr>
          <t xml:space="preserve"> </t>
        </r>
        <r>
          <rPr>
            <b/>
            <sz val="9"/>
            <color indexed="81"/>
            <rFont val="돋움"/>
            <family val="3"/>
            <charset val="129"/>
          </rPr>
          <t>취득하기</t>
        </r>
        <r>
          <rPr>
            <b/>
            <sz val="9"/>
            <color indexed="81"/>
            <rFont val="Tahoma"/>
            <family val="2"/>
          </rPr>
          <t xml:space="preserve"> </t>
        </r>
        <r>
          <rPr>
            <b/>
            <sz val="9"/>
            <color indexed="81"/>
            <rFont val="돋움"/>
            <family val="3"/>
            <charset val="129"/>
          </rPr>
          <t>위하여</t>
        </r>
        <r>
          <rPr>
            <b/>
            <sz val="9"/>
            <color indexed="81"/>
            <rFont val="Tahoma"/>
            <family val="2"/>
          </rPr>
          <t xml:space="preserve"> </t>
        </r>
        <r>
          <rPr>
            <b/>
            <sz val="9"/>
            <color indexed="81"/>
            <rFont val="돋움"/>
            <family val="3"/>
            <charset val="129"/>
          </rPr>
          <t>당해</t>
        </r>
        <r>
          <rPr>
            <b/>
            <sz val="9"/>
            <color indexed="81"/>
            <rFont val="Tahoma"/>
            <family val="2"/>
          </rPr>
          <t xml:space="preserve"> </t>
        </r>
        <r>
          <rPr>
            <b/>
            <sz val="9"/>
            <color indexed="81"/>
            <rFont val="돋움"/>
            <family val="3"/>
            <charset val="129"/>
          </rPr>
          <t>주택에</t>
        </r>
        <r>
          <rPr>
            <b/>
            <sz val="9"/>
            <color indexed="81"/>
            <rFont val="Tahoma"/>
            <family val="2"/>
          </rPr>
          <t xml:space="preserve"> </t>
        </r>
        <r>
          <rPr>
            <b/>
            <sz val="9"/>
            <color indexed="81"/>
            <rFont val="돋움"/>
            <family val="3"/>
            <charset val="129"/>
          </rPr>
          <t>저당권을</t>
        </r>
        <r>
          <rPr>
            <b/>
            <sz val="9"/>
            <color indexed="81"/>
            <rFont val="Tahoma"/>
            <family val="2"/>
          </rPr>
          <t xml:space="preserve"> </t>
        </r>
        <r>
          <rPr>
            <b/>
            <sz val="9"/>
            <color indexed="81"/>
            <rFont val="돋움"/>
            <family val="3"/>
            <charset val="129"/>
          </rPr>
          <t>설정하고</t>
        </r>
        <r>
          <rPr>
            <b/>
            <sz val="9"/>
            <color indexed="81"/>
            <rFont val="Tahoma"/>
            <family val="2"/>
          </rPr>
          <t xml:space="preserve"> </t>
        </r>
        <r>
          <rPr>
            <b/>
            <sz val="9"/>
            <color indexed="81"/>
            <rFont val="돋움"/>
            <family val="3"/>
            <charset val="129"/>
          </rPr>
          <t>금융기관</t>
        </r>
        <r>
          <rPr>
            <b/>
            <sz val="9"/>
            <color indexed="81"/>
            <rFont val="Tahoma"/>
            <family val="2"/>
          </rPr>
          <t xml:space="preserve"> </t>
        </r>
        <r>
          <rPr>
            <b/>
            <sz val="9"/>
            <color indexed="81"/>
            <rFont val="돋움"/>
            <family val="3"/>
            <charset val="129"/>
          </rPr>
          <t>등으로부터</t>
        </r>
        <r>
          <rPr>
            <b/>
            <sz val="9"/>
            <color indexed="81"/>
            <rFont val="Tahoma"/>
            <family val="2"/>
          </rPr>
          <t xml:space="preserve"> </t>
        </r>
        <r>
          <rPr>
            <b/>
            <sz val="9"/>
            <color indexed="81"/>
            <rFont val="돋움"/>
            <family val="3"/>
            <charset val="129"/>
          </rPr>
          <t>차입한</t>
        </r>
        <r>
          <rPr>
            <b/>
            <sz val="9"/>
            <color indexed="81"/>
            <rFont val="Tahoma"/>
            <family val="2"/>
          </rPr>
          <t xml:space="preserve">  </t>
        </r>
        <r>
          <rPr>
            <b/>
            <sz val="9"/>
            <color indexed="81"/>
            <rFont val="돋움"/>
            <family val="3"/>
            <charset val="129"/>
          </rPr>
          <t>장기주택저당차입금의</t>
        </r>
        <r>
          <rPr>
            <b/>
            <sz val="9"/>
            <color indexed="81"/>
            <rFont val="Tahoma"/>
            <family val="2"/>
          </rPr>
          <t xml:space="preserve"> </t>
        </r>
        <r>
          <rPr>
            <b/>
            <sz val="9"/>
            <color indexed="81"/>
            <rFont val="돋움"/>
            <family val="3"/>
            <charset val="129"/>
          </rPr>
          <t xml:space="preserve">이자상환액
</t>
        </r>
        <r>
          <rPr>
            <b/>
            <sz val="9"/>
            <color indexed="81"/>
            <rFont val="Tahoma"/>
            <family val="2"/>
          </rPr>
          <t xml:space="preserve"> * ’14</t>
        </r>
        <r>
          <rPr>
            <b/>
            <sz val="9"/>
            <color indexed="81"/>
            <rFont val="돋움"/>
            <family val="3"/>
            <charset val="129"/>
          </rPr>
          <t>년</t>
        </r>
        <r>
          <rPr>
            <b/>
            <sz val="9"/>
            <color indexed="81"/>
            <rFont val="Tahoma"/>
            <family val="2"/>
          </rPr>
          <t xml:space="preserve"> </t>
        </r>
        <r>
          <rPr>
            <b/>
            <sz val="9"/>
            <color indexed="81"/>
            <rFont val="돋움"/>
            <family val="3"/>
            <charset val="129"/>
          </rPr>
          <t>이후</t>
        </r>
        <r>
          <rPr>
            <b/>
            <sz val="9"/>
            <color indexed="81"/>
            <rFont val="Tahoma"/>
            <family val="2"/>
          </rPr>
          <t xml:space="preserve"> </t>
        </r>
        <r>
          <rPr>
            <b/>
            <sz val="9"/>
            <color indexed="81"/>
            <rFont val="돋움"/>
            <family val="3"/>
            <charset val="129"/>
          </rPr>
          <t>차입금부터</t>
        </r>
        <r>
          <rPr>
            <b/>
            <sz val="9"/>
            <color indexed="81"/>
            <rFont val="Tahoma"/>
            <family val="2"/>
          </rPr>
          <t xml:space="preserve"> ‘</t>
        </r>
        <r>
          <rPr>
            <b/>
            <sz val="9"/>
            <color indexed="81"/>
            <rFont val="돋움"/>
            <family val="3"/>
            <charset val="129"/>
          </rPr>
          <t>국민주택규모</t>
        </r>
        <r>
          <rPr>
            <b/>
            <sz val="9"/>
            <color indexed="81"/>
            <rFont val="Tahoma"/>
            <family val="2"/>
          </rPr>
          <t xml:space="preserve"> </t>
        </r>
        <r>
          <rPr>
            <b/>
            <sz val="9"/>
            <color indexed="81"/>
            <rFont val="돋움"/>
            <family val="3"/>
            <charset val="129"/>
          </rPr>
          <t>기준</t>
        </r>
        <r>
          <rPr>
            <b/>
            <sz val="9"/>
            <color indexed="81"/>
            <rFont val="Tahoma"/>
            <family val="2"/>
          </rPr>
          <t xml:space="preserve">’ </t>
        </r>
        <r>
          <rPr>
            <b/>
            <sz val="9"/>
            <color indexed="81"/>
            <rFont val="돋움"/>
            <family val="3"/>
            <charset val="129"/>
          </rPr>
          <t xml:space="preserve">삭제
</t>
        </r>
        <r>
          <rPr>
            <b/>
            <sz val="9"/>
            <color indexed="81"/>
            <rFont val="Tahoma"/>
            <family val="2"/>
          </rPr>
          <t>&lt;</t>
        </r>
        <r>
          <rPr>
            <b/>
            <sz val="9"/>
            <color indexed="81"/>
            <rFont val="돋움"/>
            <family val="3"/>
            <charset val="129"/>
          </rPr>
          <t>장기주택저당차입금</t>
        </r>
        <r>
          <rPr>
            <b/>
            <sz val="9"/>
            <color indexed="81"/>
            <rFont val="Tahoma"/>
            <family val="2"/>
          </rPr>
          <t xml:space="preserve"> </t>
        </r>
        <r>
          <rPr>
            <b/>
            <sz val="9"/>
            <color indexed="81"/>
            <rFont val="돋움"/>
            <family val="3"/>
            <charset val="129"/>
          </rPr>
          <t>요건</t>
        </r>
        <r>
          <rPr>
            <b/>
            <sz val="9"/>
            <color indexed="81"/>
            <rFont val="Tahoma"/>
            <family val="2"/>
          </rPr>
          <t xml:space="preserve">&gt;
- </t>
        </r>
        <r>
          <rPr>
            <b/>
            <sz val="9"/>
            <color indexed="81"/>
            <rFont val="돋움"/>
            <family val="3"/>
            <charset val="129"/>
          </rPr>
          <t>차입금의</t>
        </r>
        <r>
          <rPr>
            <b/>
            <sz val="9"/>
            <color indexed="81"/>
            <rFont val="Tahoma"/>
            <family val="2"/>
          </rPr>
          <t xml:space="preserve"> </t>
        </r>
        <r>
          <rPr>
            <b/>
            <sz val="9"/>
            <color indexed="81"/>
            <rFont val="돋움"/>
            <family val="3"/>
            <charset val="129"/>
          </rPr>
          <t>상환기간</t>
        </r>
        <r>
          <rPr>
            <b/>
            <sz val="9"/>
            <color indexed="81"/>
            <rFont val="Tahoma"/>
            <family val="2"/>
          </rPr>
          <t xml:space="preserve"> 15</t>
        </r>
        <r>
          <rPr>
            <b/>
            <sz val="9"/>
            <color indexed="81"/>
            <rFont val="돋움"/>
            <family val="3"/>
            <charset val="129"/>
          </rPr>
          <t>년</t>
        </r>
        <r>
          <rPr>
            <b/>
            <sz val="9"/>
            <color indexed="81"/>
            <rFont val="Tahoma"/>
            <family val="2"/>
          </rPr>
          <t xml:space="preserve"> </t>
        </r>
        <r>
          <rPr>
            <b/>
            <sz val="9"/>
            <color indexed="81"/>
            <rFont val="돋움"/>
            <family val="3"/>
            <charset val="129"/>
          </rPr>
          <t xml:space="preserve">이상
</t>
        </r>
        <r>
          <rPr>
            <b/>
            <sz val="9"/>
            <color indexed="81"/>
            <rFont val="Tahoma"/>
            <family val="2"/>
          </rPr>
          <t xml:space="preserve">- </t>
        </r>
        <r>
          <rPr>
            <b/>
            <sz val="9"/>
            <color indexed="81"/>
            <rFont val="돋움"/>
            <family val="3"/>
            <charset val="129"/>
          </rPr>
          <t>주택소유권</t>
        </r>
        <r>
          <rPr>
            <b/>
            <sz val="9"/>
            <color indexed="81"/>
            <rFont val="Tahoma"/>
            <family val="2"/>
          </rPr>
          <t xml:space="preserve"> </t>
        </r>
        <r>
          <rPr>
            <b/>
            <sz val="9"/>
            <color indexed="81"/>
            <rFont val="돋움"/>
            <family val="3"/>
            <charset val="129"/>
          </rPr>
          <t>이전등기</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보존등기일로부터</t>
        </r>
        <r>
          <rPr>
            <b/>
            <sz val="9"/>
            <color indexed="81"/>
            <rFont val="Tahoma"/>
            <family val="2"/>
          </rPr>
          <t xml:space="preserve"> 3</t>
        </r>
        <r>
          <rPr>
            <b/>
            <sz val="9"/>
            <color indexed="81"/>
            <rFont val="돋움"/>
            <family val="3"/>
            <charset val="129"/>
          </rPr>
          <t>월</t>
        </r>
        <r>
          <rPr>
            <b/>
            <sz val="9"/>
            <color indexed="81"/>
            <rFont val="Tahoma"/>
            <family val="2"/>
          </rPr>
          <t xml:space="preserve"> </t>
        </r>
        <r>
          <rPr>
            <b/>
            <sz val="9"/>
            <color indexed="81"/>
            <rFont val="돋움"/>
            <family val="3"/>
            <charset val="129"/>
          </rPr>
          <t>이내에</t>
        </r>
        <r>
          <rPr>
            <b/>
            <sz val="9"/>
            <color indexed="81"/>
            <rFont val="Tahoma"/>
            <family val="2"/>
          </rPr>
          <t xml:space="preserve"> </t>
        </r>
        <r>
          <rPr>
            <b/>
            <sz val="9"/>
            <color indexed="81"/>
            <rFont val="돋움"/>
            <family val="3"/>
            <charset val="129"/>
          </rPr>
          <t xml:space="preserve">차입
</t>
        </r>
        <r>
          <rPr>
            <b/>
            <sz val="9"/>
            <color indexed="81"/>
            <rFont val="Tahoma"/>
            <family val="2"/>
          </rPr>
          <t>-</t>
        </r>
        <r>
          <rPr>
            <b/>
            <sz val="9"/>
            <color indexed="81"/>
            <rFont val="돋움"/>
            <family val="3"/>
            <charset val="129"/>
          </rPr>
          <t>채무자와</t>
        </r>
        <r>
          <rPr>
            <b/>
            <sz val="9"/>
            <color indexed="81"/>
            <rFont val="Tahoma"/>
            <family val="2"/>
          </rPr>
          <t xml:space="preserve"> </t>
        </r>
        <r>
          <rPr>
            <b/>
            <sz val="9"/>
            <color indexed="81"/>
            <rFont val="돋움"/>
            <family val="3"/>
            <charset val="129"/>
          </rPr>
          <t>저당권</t>
        </r>
        <r>
          <rPr>
            <b/>
            <sz val="9"/>
            <color indexed="81"/>
            <rFont val="Tahoma"/>
            <family val="2"/>
          </rPr>
          <t xml:space="preserve"> </t>
        </r>
        <r>
          <rPr>
            <b/>
            <sz val="9"/>
            <color indexed="81"/>
            <rFont val="돋움"/>
            <family val="3"/>
            <charset val="129"/>
          </rPr>
          <t>설정된</t>
        </r>
        <r>
          <rPr>
            <b/>
            <sz val="9"/>
            <color indexed="81"/>
            <rFont val="Tahoma"/>
            <family val="2"/>
          </rPr>
          <t xml:space="preserve"> </t>
        </r>
        <r>
          <rPr>
            <b/>
            <sz val="9"/>
            <color indexed="81"/>
            <rFont val="돋움"/>
            <family val="3"/>
            <charset val="129"/>
          </rPr>
          <t>주택의</t>
        </r>
        <r>
          <rPr>
            <b/>
            <sz val="9"/>
            <color indexed="81"/>
            <rFont val="Tahoma"/>
            <family val="2"/>
          </rPr>
          <t xml:space="preserve"> </t>
        </r>
        <r>
          <rPr>
            <b/>
            <sz val="9"/>
            <color indexed="81"/>
            <rFont val="돋움"/>
            <family val="3"/>
            <charset val="129"/>
          </rPr>
          <t>소유자가</t>
        </r>
        <r>
          <rPr>
            <b/>
            <sz val="9"/>
            <color indexed="81"/>
            <rFont val="Tahoma"/>
            <family val="2"/>
          </rPr>
          <t xml:space="preserve"> </t>
        </r>
        <r>
          <rPr>
            <b/>
            <sz val="9"/>
            <color indexed="81"/>
            <rFont val="돋움"/>
            <family val="3"/>
            <charset val="129"/>
          </rPr>
          <t>동일인일</t>
        </r>
        <r>
          <rPr>
            <b/>
            <sz val="9"/>
            <color indexed="81"/>
            <rFont val="Tahoma"/>
            <family val="2"/>
          </rPr>
          <t xml:space="preserve"> </t>
        </r>
        <r>
          <rPr>
            <b/>
            <sz val="9"/>
            <color indexed="81"/>
            <rFont val="돋움"/>
            <family val="3"/>
            <charset val="129"/>
          </rPr>
          <t xml:space="preserve">것
</t>
        </r>
        <r>
          <rPr>
            <b/>
            <sz val="9"/>
            <color indexed="81"/>
            <rFont val="Tahoma"/>
            <family val="2"/>
          </rPr>
          <t xml:space="preserve">===============================
</t>
        </r>
        <r>
          <rPr>
            <b/>
            <sz val="9"/>
            <color indexed="81"/>
            <rFont val="돋움"/>
            <family val="3"/>
            <charset val="129"/>
          </rPr>
          <t>공제</t>
        </r>
        <r>
          <rPr>
            <b/>
            <sz val="9"/>
            <color indexed="81"/>
            <rFont val="Tahoma"/>
            <family val="2"/>
          </rPr>
          <t xml:space="preserve"> </t>
        </r>
        <r>
          <rPr>
            <b/>
            <sz val="9"/>
            <color indexed="81"/>
            <rFont val="돋움"/>
            <family val="3"/>
            <charset val="129"/>
          </rPr>
          <t xml:space="preserve">한도액
</t>
        </r>
        <r>
          <rPr>
            <b/>
            <sz val="9"/>
            <color indexed="81"/>
            <rFont val="Tahoma"/>
            <family val="2"/>
          </rPr>
          <t xml:space="preserve">- </t>
        </r>
        <r>
          <rPr>
            <b/>
            <sz val="9"/>
            <color indexed="81"/>
            <rFont val="돋움"/>
            <family val="3"/>
            <charset val="129"/>
          </rPr>
          <t>’</t>
        </r>
        <r>
          <rPr>
            <b/>
            <sz val="9"/>
            <color indexed="81"/>
            <rFont val="Tahoma"/>
            <family val="2"/>
          </rPr>
          <t xml:space="preserve">12.1.1. </t>
        </r>
        <r>
          <rPr>
            <b/>
            <sz val="9"/>
            <color indexed="81"/>
            <rFont val="돋움"/>
            <family val="3"/>
            <charset val="129"/>
          </rPr>
          <t>이후</t>
        </r>
        <r>
          <rPr>
            <b/>
            <sz val="9"/>
            <color indexed="81"/>
            <rFont val="Tahoma"/>
            <family val="2"/>
          </rPr>
          <t xml:space="preserve"> </t>
        </r>
        <r>
          <rPr>
            <b/>
            <sz val="9"/>
            <color indexed="81"/>
            <rFont val="돋움"/>
            <family val="3"/>
            <charset val="129"/>
          </rPr>
          <t xml:space="preserve">차입분
</t>
        </r>
        <r>
          <rPr>
            <b/>
            <sz val="9"/>
            <color indexed="81"/>
            <rFont val="Tahoma"/>
            <family val="2"/>
          </rPr>
          <t xml:space="preserve">  </t>
        </r>
        <r>
          <rPr>
            <b/>
            <sz val="9"/>
            <color indexed="81"/>
            <rFont val="돋움"/>
            <family val="3"/>
            <charset val="129"/>
          </rPr>
          <t>연</t>
        </r>
        <r>
          <rPr>
            <b/>
            <sz val="9"/>
            <color indexed="81"/>
            <rFont val="Tahoma"/>
            <family val="2"/>
          </rPr>
          <t xml:space="preserve"> 500</t>
        </r>
        <r>
          <rPr>
            <b/>
            <sz val="9"/>
            <color indexed="81"/>
            <rFont val="돋움"/>
            <family val="3"/>
            <charset val="129"/>
          </rPr>
          <t>만원</t>
        </r>
        <r>
          <rPr>
            <b/>
            <sz val="9"/>
            <color indexed="81"/>
            <rFont val="Tahoma"/>
            <family val="2"/>
          </rPr>
          <t xml:space="preserve"> (</t>
        </r>
        <r>
          <rPr>
            <b/>
            <sz val="9"/>
            <color indexed="81"/>
            <rFont val="돋움"/>
            <family val="3"/>
            <charset val="129"/>
          </rPr>
          <t>비거치식</t>
        </r>
        <r>
          <rPr>
            <b/>
            <sz val="9"/>
            <color indexed="81"/>
            <rFont val="Tahoma"/>
            <family val="2"/>
          </rPr>
          <t xml:space="preserve">, </t>
        </r>
        <r>
          <rPr>
            <b/>
            <sz val="9"/>
            <color indexed="81"/>
            <rFont val="돋움"/>
            <family val="3"/>
            <charset val="129"/>
          </rPr>
          <t>고정금리</t>
        </r>
        <r>
          <rPr>
            <b/>
            <sz val="9"/>
            <color indexed="81"/>
            <rFont val="Tahoma"/>
            <family val="2"/>
          </rPr>
          <t xml:space="preserve"> : 1,500</t>
        </r>
        <r>
          <rPr>
            <b/>
            <sz val="9"/>
            <color indexed="81"/>
            <rFont val="돋움"/>
            <family val="3"/>
            <charset val="129"/>
          </rPr>
          <t>만원</t>
        </r>
        <r>
          <rPr>
            <b/>
            <sz val="9"/>
            <color indexed="81"/>
            <rFont val="Tahoma"/>
            <family val="2"/>
          </rPr>
          <t>)
   : &lt;</t>
        </r>
        <r>
          <rPr>
            <b/>
            <sz val="9"/>
            <color indexed="81"/>
            <rFont val="돋움"/>
            <family val="3"/>
            <charset val="129"/>
          </rPr>
          <t>①</t>
        </r>
        <r>
          <rPr>
            <b/>
            <sz val="9"/>
            <color indexed="81"/>
            <rFont val="Tahoma"/>
            <family val="2"/>
          </rPr>
          <t>+</t>
        </r>
        <r>
          <rPr>
            <b/>
            <sz val="9"/>
            <color indexed="81"/>
            <rFont val="돋움"/>
            <family val="3"/>
            <charset val="129"/>
          </rPr>
          <t>②</t>
        </r>
        <r>
          <rPr>
            <b/>
            <sz val="9"/>
            <color indexed="81"/>
            <rFont val="Tahoma"/>
            <family val="2"/>
          </rPr>
          <t>+</t>
        </r>
        <r>
          <rPr>
            <b/>
            <sz val="9"/>
            <color indexed="81"/>
            <rFont val="돋움"/>
            <family val="3"/>
            <charset val="129"/>
          </rPr>
          <t>③</t>
        </r>
        <r>
          <rPr>
            <b/>
            <sz val="9"/>
            <color indexed="81"/>
            <rFont val="Tahoma"/>
            <family val="2"/>
          </rPr>
          <t>+</t>
        </r>
        <r>
          <rPr>
            <b/>
            <sz val="9"/>
            <color indexed="81"/>
            <rFont val="돋움"/>
            <family val="3"/>
            <charset val="129"/>
          </rPr>
          <t>주택마련저축공제</t>
        </r>
        <r>
          <rPr>
            <b/>
            <sz val="9"/>
            <color indexed="81"/>
            <rFont val="Tahoma"/>
            <family val="2"/>
          </rPr>
          <t xml:space="preserve"> </t>
        </r>
        <r>
          <rPr>
            <b/>
            <sz val="9"/>
            <color indexed="81"/>
            <rFont val="돋움"/>
            <family val="3"/>
            <charset val="129"/>
          </rPr>
          <t>포함</t>
        </r>
        <r>
          <rPr>
            <b/>
            <sz val="9"/>
            <color indexed="81"/>
            <rFont val="Tahoma"/>
            <family val="2"/>
          </rPr>
          <t xml:space="preserve"> </t>
        </r>
        <r>
          <rPr>
            <b/>
            <sz val="9"/>
            <color indexed="81"/>
            <rFont val="돋움"/>
            <family val="3"/>
            <charset val="129"/>
          </rPr>
          <t>한도</t>
        </r>
        <r>
          <rPr>
            <b/>
            <sz val="9"/>
            <color indexed="81"/>
            <rFont val="Tahoma"/>
            <family val="2"/>
          </rPr>
          <t xml:space="preserve">&gt;
- </t>
        </r>
        <r>
          <rPr>
            <b/>
            <sz val="9"/>
            <color indexed="81"/>
            <rFont val="돋움"/>
            <family val="3"/>
            <charset val="129"/>
          </rPr>
          <t>’</t>
        </r>
        <r>
          <rPr>
            <b/>
            <sz val="9"/>
            <color indexed="81"/>
            <rFont val="Tahoma"/>
            <family val="2"/>
          </rPr>
          <t xml:space="preserve">11.12.31 </t>
        </r>
        <r>
          <rPr>
            <b/>
            <sz val="9"/>
            <color indexed="81"/>
            <rFont val="돋움"/>
            <family val="3"/>
            <charset val="129"/>
          </rPr>
          <t>이전</t>
        </r>
        <r>
          <rPr>
            <b/>
            <sz val="9"/>
            <color indexed="81"/>
            <rFont val="Tahoma"/>
            <family val="2"/>
          </rPr>
          <t xml:space="preserve"> </t>
        </r>
        <r>
          <rPr>
            <b/>
            <sz val="9"/>
            <color indexed="81"/>
            <rFont val="돋움"/>
            <family val="3"/>
            <charset val="129"/>
          </rPr>
          <t>차입분</t>
        </r>
        <r>
          <rPr>
            <b/>
            <sz val="9"/>
            <color indexed="81"/>
            <rFont val="Tahoma"/>
            <family val="2"/>
          </rPr>
          <t xml:space="preserve"> 
  </t>
        </r>
        <r>
          <rPr>
            <b/>
            <sz val="9"/>
            <color indexed="81"/>
            <rFont val="돋움"/>
            <family val="3"/>
            <charset val="129"/>
          </rPr>
          <t>연</t>
        </r>
        <r>
          <rPr>
            <b/>
            <sz val="9"/>
            <color indexed="81"/>
            <rFont val="Tahoma"/>
            <family val="2"/>
          </rPr>
          <t xml:space="preserve"> 1,000</t>
        </r>
        <r>
          <rPr>
            <b/>
            <sz val="9"/>
            <color indexed="81"/>
            <rFont val="돋움"/>
            <family val="3"/>
            <charset val="129"/>
          </rPr>
          <t>만원</t>
        </r>
        <r>
          <rPr>
            <b/>
            <sz val="9"/>
            <color indexed="81"/>
            <rFont val="Tahoma"/>
            <family val="2"/>
          </rPr>
          <t>(</t>
        </r>
        <r>
          <rPr>
            <b/>
            <sz val="9"/>
            <color indexed="81"/>
            <rFont val="돋움"/>
            <family val="3"/>
            <charset val="129"/>
          </rPr>
          <t>상환기간</t>
        </r>
        <r>
          <rPr>
            <b/>
            <sz val="9"/>
            <color indexed="81"/>
            <rFont val="Tahoma"/>
            <family val="2"/>
          </rPr>
          <t xml:space="preserve"> 30</t>
        </r>
        <r>
          <rPr>
            <b/>
            <sz val="9"/>
            <color indexed="81"/>
            <rFont val="돋움"/>
            <family val="3"/>
            <charset val="129"/>
          </rPr>
          <t>년</t>
        </r>
        <r>
          <rPr>
            <b/>
            <sz val="9"/>
            <color indexed="81"/>
            <rFont val="Tahoma"/>
            <family val="2"/>
          </rPr>
          <t xml:space="preserve"> </t>
        </r>
        <r>
          <rPr>
            <b/>
            <sz val="9"/>
            <color indexed="81"/>
            <rFont val="돋움"/>
            <family val="3"/>
            <charset val="129"/>
          </rPr>
          <t>이상</t>
        </r>
        <r>
          <rPr>
            <b/>
            <sz val="9"/>
            <color indexed="81"/>
            <rFont val="Tahoma"/>
            <family val="2"/>
          </rPr>
          <t xml:space="preserve"> : 1,500</t>
        </r>
        <r>
          <rPr>
            <b/>
            <sz val="9"/>
            <color indexed="81"/>
            <rFont val="돋움"/>
            <family val="3"/>
            <charset val="129"/>
          </rPr>
          <t>만원</t>
        </r>
        <r>
          <rPr>
            <b/>
            <sz val="9"/>
            <color indexed="81"/>
            <rFont val="Tahoma"/>
            <family val="2"/>
          </rPr>
          <t xml:space="preserve">)
- </t>
        </r>
        <r>
          <rPr>
            <b/>
            <sz val="9"/>
            <color indexed="81"/>
            <rFont val="돋움"/>
            <family val="3"/>
            <charset val="129"/>
          </rPr>
          <t>’</t>
        </r>
        <r>
          <rPr>
            <b/>
            <sz val="9"/>
            <color indexed="81"/>
            <rFont val="Tahoma"/>
            <family val="2"/>
          </rPr>
          <t xml:space="preserve">03.12.31 </t>
        </r>
        <r>
          <rPr>
            <b/>
            <sz val="9"/>
            <color indexed="81"/>
            <rFont val="돋움"/>
            <family val="3"/>
            <charset val="129"/>
          </rPr>
          <t>이전</t>
        </r>
        <r>
          <rPr>
            <b/>
            <sz val="9"/>
            <color indexed="81"/>
            <rFont val="Tahoma"/>
            <family val="2"/>
          </rPr>
          <t xml:space="preserve"> </t>
        </r>
        <r>
          <rPr>
            <b/>
            <sz val="9"/>
            <color indexed="81"/>
            <rFont val="돋움"/>
            <family val="3"/>
            <charset val="129"/>
          </rPr>
          <t>차입분</t>
        </r>
        <r>
          <rPr>
            <b/>
            <sz val="9"/>
            <color indexed="81"/>
            <rFont val="Tahoma"/>
            <family val="2"/>
          </rPr>
          <t>(</t>
        </r>
        <r>
          <rPr>
            <b/>
            <sz val="9"/>
            <color indexed="81"/>
            <rFont val="돋움"/>
            <family val="3"/>
            <charset val="129"/>
          </rPr>
          <t>상환기간</t>
        </r>
        <r>
          <rPr>
            <b/>
            <sz val="9"/>
            <color indexed="81"/>
            <rFont val="Tahoma"/>
            <family val="2"/>
          </rPr>
          <t xml:space="preserve"> 10</t>
        </r>
        <r>
          <rPr>
            <b/>
            <sz val="9"/>
            <color indexed="81"/>
            <rFont val="돋움"/>
            <family val="3"/>
            <charset val="129"/>
          </rPr>
          <t>년</t>
        </r>
        <r>
          <rPr>
            <b/>
            <sz val="9"/>
            <color indexed="81"/>
            <rFont val="Tahoma"/>
            <family val="2"/>
          </rPr>
          <t xml:space="preserve"> </t>
        </r>
        <r>
          <rPr>
            <b/>
            <sz val="9"/>
            <color indexed="81"/>
            <rFont val="돋움"/>
            <family val="3"/>
            <charset val="129"/>
          </rPr>
          <t>이상</t>
        </r>
        <r>
          <rPr>
            <b/>
            <sz val="9"/>
            <color indexed="81"/>
            <rFont val="Tahoma"/>
            <family val="2"/>
          </rPr>
          <t xml:space="preserve">) 
  </t>
        </r>
        <r>
          <rPr>
            <b/>
            <sz val="9"/>
            <color indexed="81"/>
            <rFont val="돋움"/>
            <family val="3"/>
            <charset val="129"/>
          </rPr>
          <t>연</t>
        </r>
        <r>
          <rPr>
            <b/>
            <sz val="9"/>
            <color indexed="81"/>
            <rFont val="Tahoma"/>
            <family val="2"/>
          </rPr>
          <t xml:space="preserve"> 600</t>
        </r>
        <r>
          <rPr>
            <b/>
            <sz val="9"/>
            <color indexed="81"/>
            <rFont val="돋움"/>
            <family val="3"/>
            <charset val="129"/>
          </rPr>
          <t>만원</t>
        </r>
        <r>
          <rPr>
            <b/>
            <sz val="9"/>
            <color indexed="81"/>
            <rFont val="Tahoma"/>
            <family val="2"/>
          </rPr>
          <t>(</t>
        </r>
        <r>
          <rPr>
            <b/>
            <sz val="9"/>
            <color indexed="81"/>
            <rFont val="돋움"/>
            <family val="3"/>
            <charset val="129"/>
          </rPr>
          <t>상환기간</t>
        </r>
        <r>
          <rPr>
            <b/>
            <sz val="9"/>
            <color indexed="81"/>
            <rFont val="Tahoma"/>
            <family val="2"/>
          </rPr>
          <t xml:space="preserve"> 15</t>
        </r>
        <r>
          <rPr>
            <b/>
            <sz val="9"/>
            <color indexed="81"/>
            <rFont val="돋움"/>
            <family val="3"/>
            <charset val="129"/>
          </rPr>
          <t>년</t>
        </r>
        <r>
          <rPr>
            <b/>
            <sz val="9"/>
            <color indexed="81"/>
            <rFont val="Tahoma"/>
            <family val="2"/>
          </rPr>
          <t xml:space="preserve"> </t>
        </r>
        <r>
          <rPr>
            <b/>
            <sz val="9"/>
            <color indexed="81"/>
            <rFont val="돋움"/>
            <family val="3"/>
            <charset val="129"/>
          </rPr>
          <t>이상</t>
        </r>
        <r>
          <rPr>
            <b/>
            <sz val="9"/>
            <color indexed="81"/>
            <rFont val="Tahoma"/>
            <family val="2"/>
          </rPr>
          <t xml:space="preserve"> : 1,000</t>
        </r>
        <r>
          <rPr>
            <b/>
            <sz val="9"/>
            <color indexed="81"/>
            <rFont val="돋움"/>
            <family val="3"/>
            <charset val="129"/>
          </rPr>
          <t>만원</t>
        </r>
        <r>
          <rPr>
            <b/>
            <sz val="9"/>
            <color indexed="81"/>
            <rFont val="Tahoma"/>
            <family val="2"/>
          </rPr>
          <t xml:space="preserve">, </t>
        </r>
        <r>
          <rPr>
            <b/>
            <sz val="9"/>
            <color indexed="81"/>
            <rFont val="돋움"/>
            <family val="3"/>
            <charset val="129"/>
          </rPr>
          <t>상환기간</t>
        </r>
        <r>
          <rPr>
            <b/>
            <sz val="9"/>
            <color indexed="81"/>
            <rFont val="Tahoma"/>
            <family val="2"/>
          </rPr>
          <t xml:space="preserve"> 30</t>
        </r>
        <r>
          <rPr>
            <b/>
            <sz val="9"/>
            <color indexed="81"/>
            <rFont val="돋움"/>
            <family val="3"/>
            <charset val="129"/>
          </rPr>
          <t>년</t>
        </r>
        <r>
          <rPr>
            <b/>
            <sz val="9"/>
            <color indexed="81"/>
            <rFont val="Tahoma"/>
            <family val="2"/>
          </rPr>
          <t xml:space="preserve"> </t>
        </r>
        <r>
          <rPr>
            <b/>
            <sz val="9"/>
            <color indexed="81"/>
            <rFont val="돋움"/>
            <family val="3"/>
            <charset val="129"/>
          </rPr>
          <t>이상</t>
        </r>
        <r>
          <rPr>
            <b/>
            <sz val="9"/>
            <color indexed="81"/>
            <rFont val="Tahoma"/>
            <family val="2"/>
          </rPr>
          <t xml:space="preserve"> : 1,500</t>
        </r>
        <r>
          <rPr>
            <b/>
            <sz val="9"/>
            <color indexed="81"/>
            <rFont val="돋움"/>
            <family val="3"/>
            <charset val="129"/>
          </rPr>
          <t>만원</t>
        </r>
        <r>
          <rPr>
            <b/>
            <sz val="9"/>
            <color indexed="81"/>
            <rFont val="Tahoma"/>
            <family val="2"/>
          </rPr>
          <t>)</t>
        </r>
      </text>
    </comment>
    <comment ref="W119" authorId="1" shapeId="0" xr:uid="{9B75C426-14C7-442E-A7E8-738128764B27}">
      <text>
        <r>
          <rPr>
            <b/>
            <sz val="9"/>
            <color indexed="81"/>
            <rFont val="돋움"/>
            <family val="3"/>
            <charset val="129"/>
          </rPr>
          <t>④</t>
        </r>
        <r>
          <rPr>
            <b/>
            <sz val="9"/>
            <color indexed="81"/>
            <rFont val="Tahoma"/>
            <family val="2"/>
          </rPr>
          <t xml:space="preserve"> </t>
        </r>
        <r>
          <rPr>
            <b/>
            <sz val="9"/>
            <color indexed="81"/>
            <rFont val="돋움"/>
            <family val="3"/>
            <charset val="129"/>
          </rPr>
          <t>거주자</t>
        </r>
        <r>
          <rPr>
            <b/>
            <sz val="9"/>
            <color indexed="81"/>
            <rFont val="Tahoma"/>
            <family val="2"/>
          </rPr>
          <t>(</t>
        </r>
        <r>
          <rPr>
            <b/>
            <sz val="9"/>
            <color indexed="81"/>
            <rFont val="돋움"/>
            <family val="3"/>
            <charset val="129"/>
          </rPr>
          <t>사업소득만</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자는</t>
        </r>
        <r>
          <rPr>
            <b/>
            <sz val="9"/>
            <color indexed="81"/>
            <rFont val="Tahoma"/>
            <family val="2"/>
          </rPr>
          <t xml:space="preserve"> </t>
        </r>
        <r>
          <rPr>
            <b/>
            <sz val="9"/>
            <color indexed="81"/>
            <rFont val="돋움"/>
            <family val="3"/>
            <charset val="129"/>
          </rPr>
          <t>제외한다</t>
        </r>
        <r>
          <rPr>
            <b/>
            <sz val="9"/>
            <color indexed="81"/>
            <rFont val="Tahoma"/>
            <family val="2"/>
          </rPr>
          <t>)</t>
        </r>
        <r>
          <rPr>
            <b/>
            <sz val="9"/>
            <color indexed="81"/>
            <rFont val="돋움"/>
            <family val="3"/>
            <charset val="129"/>
          </rPr>
          <t>가</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과세기간에</t>
        </r>
        <r>
          <rPr>
            <b/>
            <sz val="9"/>
            <color indexed="81"/>
            <rFont val="Tahoma"/>
            <family val="2"/>
          </rPr>
          <t xml:space="preserve"> </t>
        </r>
        <r>
          <rPr>
            <b/>
            <sz val="9"/>
            <color indexed="81"/>
            <rFont val="돋움"/>
            <family val="3"/>
            <charset val="129"/>
          </rPr>
          <t>지급한</t>
        </r>
        <r>
          <rPr>
            <b/>
            <sz val="9"/>
            <color indexed="81"/>
            <rFont val="Tahoma"/>
            <family val="2"/>
          </rPr>
          <t xml:space="preserve"> </t>
        </r>
        <r>
          <rPr>
            <b/>
            <sz val="9"/>
            <color indexed="81"/>
            <rFont val="돋움"/>
            <family val="3"/>
            <charset val="129"/>
          </rPr>
          <t>기부금</t>
        </r>
        <r>
          <rPr>
            <b/>
            <sz val="9"/>
            <color indexed="81"/>
            <rFont val="Tahoma"/>
            <family val="2"/>
          </rPr>
          <t>[</t>
        </r>
        <r>
          <rPr>
            <b/>
            <sz val="9"/>
            <color indexed="81"/>
            <rFont val="돋움"/>
            <family val="3"/>
            <charset val="129"/>
          </rPr>
          <t>제</t>
        </r>
        <r>
          <rPr>
            <b/>
            <sz val="9"/>
            <color indexed="81"/>
            <rFont val="Tahoma"/>
            <family val="2"/>
          </rPr>
          <t>50</t>
        </r>
        <r>
          <rPr>
            <b/>
            <sz val="9"/>
            <color indexed="81"/>
            <rFont val="돋움"/>
            <family val="3"/>
            <charset val="129"/>
          </rPr>
          <t>조</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t>
        </r>
        <r>
          <rPr>
            <b/>
            <sz val="9"/>
            <color indexed="81"/>
            <rFont val="Tahoma"/>
            <family val="2"/>
          </rPr>
          <t xml:space="preserve"> </t>
        </r>
        <r>
          <rPr>
            <b/>
            <sz val="9"/>
            <color indexed="81"/>
            <rFont val="돋움"/>
            <family val="3"/>
            <charset val="129"/>
          </rPr>
          <t>제</t>
        </r>
        <r>
          <rPr>
            <b/>
            <sz val="9"/>
            <color indexed="81"/>
            <rFont val="Tahoma"/>
            <family val="2"/>
          </rPr>
          <t>2</t>
        </r>
        <r>
          <rPr>
            <b/>
            <sz val="9"/>
            <color indexed="81"/>
            <rFont val="돋움"/>
            <family val="3"/>
            <charset val="129"/>
          </rPr>
          <t>호</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제</t>
        </r>
        <r>
          <rPr>
            <b/>
            <sz val="9"/>
            <color indexed="81"/>
            <rFont val="Tahoma"/>
            <family val="2"/>
          </rPr>
          <t>3</t>
        </r>
        <r>
          <rPr>
            <b/>
            <sz val="9"/>
            <color indexed="81"/>
            <rFont val="돋움"/>
            <family val="3"/>
            <charset val="129"/>
          </rPr>
          <t>호에</t>
        </r>
        <r>
          <rPr>
            <b/>
            <sz val="9"/>
            <color indexed="81"/>
            <rFont val="Tahoma"/>
            <family val="2"/>
          </rPr>
          <t xml:space="preserve"> </t>
        </r>
        <r>
          <rPr>
            <b/>
            <sz val="9"/>
            <color indexed="81"/>
            <rFont val="돋움"/>
            <family val="3"/>
            <charset val="129"/>
          </rPr>
          <t>해당하는</t>
        </r>
        <r>
          <rPr>
            <b/>
            <sz val="9"/>
            <color indexed="81"/>
            <rFont val="Tahoma"/>
            <family val="2"/>
          </rPr>
          <t xml:space="preserve"> </t>
        </r>
        <r>
          <rPr>
            <b/>
            <sz val="9"/>
            <color indexed="81"/>
            <rFont val="돋움"/>
            <family val="3"/>
            <charset val="129"/>
          </rPr>
          <t>사람</t>
        </r>
        <r>
          <rPr>
            <b/>
            <sz val="9"/>
            <color indexed="81"/>
            <rFont val="Tahoma"/>
            <family val="2"/>
          </rPr>
          <t>(</t>
        </r>
        <r>
          <rPr>
            <b/>
            <sz val="9"/>
            <color indexed="81"/>
            <rFont val="돋움"/>
            <family val="3"/>
            <charset val="129"/>
          </rPr>
          <t>다른</t>
        </r>
        <r>
          <rPr>
            <b/>
            <sz val="9"/>
            <color indexed="81"/>
            <rFont val="Tahoma"/>
            <family val="2"/>
          </rPr>
          <t xml:space="preserve"> </t>
        </r>
        <r>
          <rPr>
            <b/>
            <sz val="9"/>
            <color indexed="81"/>
            <rFont val="돋움"/>
            <family val="3"/>
            <charset val="129"/>
          </rPr>
          <t>거주자의</t>
        </r>
        <r>
          <rPr>
            <b/>
            <sz val="9"/>
            <color indexed="81"/>
            <rFont val="Tahoma"/>
            <family val="2"/>
          </rPr>
          <t xml:space="preserve"> </t>
        </r>
        <r>
          <rPr>
            <b/>
            <sz val="9"/>
            <color indexed="81"/>
            <rFont val="돋움"/>
            <family val="3"/>
            <charset val="129"/>
          </rPr>
          <t>기본공제를</t>
        </r>
        <r>
          <rPr>
            <b/>
            <sz val="9"/>
            <color indexed="81"/>
            <rFont val="Tahoma"/>
            <family val="2"/>
          </rPr>
          <t xml:space="preserve"> </t>
        </r>
        <r>
          <rPr>
            <b/>
            <sz val="9"/>
            <color indexed="81"/>
            <rFont val="돋움"/>
            <family val="3"/>
            <charset val="129"/>
          </rPr>
          <t>적용받은</t>
        </r>
        <r>
          <rPr>
            <b/>
            <sz val="9"/>
            <color indexed="81"/>
            <rFont val="Tahoma"/>
            <family val="2"/>
          </rPr>
          <t xml:space="preserve"> </t>
        </r>
        <r>
          <rPr>
            <b/>
            <sz val="9"/>
            <color indexed="81"/>
            <rFont val="돋움"/>
            <family val="3"/>
            <charset val="129"/>
          </rPr>
          <t>사람은</t>
        </r>
        <r>
          <rPr>
            <b/>
            <sz val="9"/>
            <color indexed="81"/>
            <rFont val="Tahoma"/>
            <family val="2"/>
          </rPr>
          <t xml:space="preserve"> </t>
        </r>
        <r>
          <rPr>
            <b/>
            <sz val="9"/>
            <color indexed="81"/>
            <rFont val="돋움"/>
            <family val="3"/>
            <charset val="129"/>
          </rPr>
          <t>제외한다</t>
        </r>
        <r>
          <rPr>
            <b/>
            <sz val="9"/>
            <color indexed="81"/>
            <rFont val="Tahoma"/>
            <family val="2"/>
          </rPr>
          <t>)</t>
        </r>
        <r>
          <rPr>
            <b/>
            <sz val="9"/>
            <color indexed="81"/>
            <rFont val="돋움"/>
            <family val="3"/>
            <charset val="129"/>
          </rPr>
          <t>이</t>
        </r>
        <r>
          <rPr>
            <b/>
            <sz val="9"/>
            <color indexed="81"/>
            <rFont val="Tahoma"/>
            <family val="2"/>
          </rPr>
          <t xml:space="preserve"> </t>
        </r>
        <r>
          <rPr>
            <b/>
            <sz val="9"/>
            <color indexed="81"/>
            <rFont val="돋움"/>
            <family val="3"/>
            <charset val="129"/>
          </rPr>
          <t>지급한</t>
        </r>
        <r>
          <rPr>
            <b/>
            <sz val="9"/>
            <color indexed="81"/>
            <rFont val="Tahoma"/>
            <family val="2"/>
          </rPr>
          <t xml:space="preserve"> </t>
        </r>
        <r>
          <rPr>
            <b/>
            <sz val="9"/>
            <color indexed="81"/>
            <rFont val="돋움"/>
            <family val="3"/>
            <charset val="129"/>
          </rPr>
          <t>기부금을</t>
        </r>
        <r>
          <rPr>
            <b/>
            <sz val="9"/>
            <color indexed="81"/>
            <rFont val="Tahoma"/>
            <family val="2"/>
          </rPr>
          <t xml:space="preserve"> </t>
        </r>
        <r>
          <rPr>
            <b/>
            <sz val="9"/>
            <color indexed="81"/>
            <rFont val="돋움"/>
            <family val="3"/>
            <charset val="129"/>
          </rPr>
          <t>포함한다</t>
        </r>
        <r>
          <rPr>
            <b/>
            <sz val="9"/>
            <color indexed="81"/>
            <rFont val="Tahoma"/>
            <family val="2"/>
          </rPr>
          <t>]</t>
        </r>
        <r>
          <rPr>
            <b/>
            <sz val="9"/>
            <color indexed="81"/>
            <rFont val="돋움"/>
            <family val="3"/>
            <charset val="129"/>
          </rPr>
          <t>이</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다음</t>
        </r>
        <r>
          <rPr>
            <b/>
            <sz val="9"/>
            <color indexed="81"/>
            <rFont val="Tahoma"/>
            <family val="2"/>
          </rPr>
          <t xml:space="preserve"> </t>
        </r>
        <r>
          <rPr>
            <b/>
            <sz val="9"/>
            <color indexed="81"/>
            <rFont val="돋움"/>
            <family val="3"/>
            <charset val="129"/>
          </rPr>
          <t>각</t>
        </r>
        <r>
          <rPr>
            <b/>
            <sz val="9"/>
            <color indexed="81"/>
            <rFont val="Tahoma"/>
            <family val="2"/>
          </rPr>
          <t xml:space="preserve"> </t>
        </r>
        <r>
          <rPr>
            <b/>
            <sz val="9"/>
            <color indexed="81"/>
            <rFont val="돋움"/>
            <family val="3"/>
            <charset val="129"/>
          </rPr>
          <t>호의</t>
        </r>
        <r>
          <rPr>
            <b/>
            <sz val="9"/>
            <color indexed="81"/>
            <rFont val="Tahoma"/>
            <family val="2"/>
          </rPr>
          <t xml:space="preserve"> </t>
        </r>
        <r>
          <rPr>
            <b/>
            <sz val="9"/>
            <color indexed="81"/>
            <rFont val="돋움"/>
            <family val="3"/>
            <charset val="129"/>
          </rPr>
          <t>기부금을</t>
        </r>
        <r>
          <rPr>
            <b/>
            <sz val="9"/>
            <color indexed="81"/>
            <rFont val="Tahoma"/>
            <family val="2"/>
          </rPr>
          <t xml:space="preserve"> </t>
        </r>
        <r>
          <rPr>
            <b/>
            <sz val="9"/>
            <color indexed="81"/>
            <rFont val="돋움"/>
            <family val="3"/>
            <charset val="129"/>
          </rPr>
          <t>합한</t>
        </r>
        <r>
          <rPr>
            <b/>
            <sz val="9"/>
            <color indexed="81"/>
            <rFont val="Tahoma"/>
            <family val="2"/>
          </rPr>
          <t xml:space="preserve"> </t>
        </r>
        <r>
          <rPr>
            <b/>
            <sz val="9"/>
            <color indexed="81"/>
            <rFont val="돋움"/>
            <family val="3"/>
            <charset val="129"/>
          </rPr>
          <t>금액에서</t>
        </r>
        <r>
          <rPr>
            <b/>
            <sz val="9"/>
            <color indexed="81"/>
            <rFont val="Tahoma"/>
            <family val="2"/>
          </rPr>
          <t xml:space="preserve"> </t>
        </r>
        <r>
          <rPr>
            <b/>
            <sz val="9"/>
            <color indexed="81"/>
            <rFont val="돋움"/>
            <family val="3"/>
            <charset val="129"/>
          </rPr>
          <t>사업소득금액을</t>
        </r>
        <r>
          <rPr>
            <b/>
            <sz val="9"/>
            <color indexed="81"/>
            <rFont val="Tahoma"/>
            <family val="2"/>
          </rPr>
          <t xml:space="preserve"> </t>
        </r>
        <r>
          <rPr>
            <b/>
            <sz val="9"/>
            <color indexed="81"/>
            <rFont val="돋움"/>
            <family val="3"/>
            <charset val="129"/>
          </rPr>
          <t>계산할</t>
        </r>
        <r>
          <rPr>
            <b/>
            <sz val="9"/>
            <color indexed="81"/>
            <rFont val="Tahoma"/>
            <family val="2"/>
          </rPr>
          <t xml:space="preserve"> </t>
        </r>
        <r>
          <rPr>
            <b/>
            <sz val="9"/>
            <color indexed="81"/>
            <rFont val="돋움"/>
            <family val="3"/>
            <charset val="129"/>
          </rPr>
          <t>때</t>
        </r>
        <r>
          <rPr>
            <b/>
            <sz val="9"/>
            <color indexed="81"/>
            <rFont val="Tahoma"/>
            <family val="2"/>
          </rPr>
          <t xml:space="preserve"> </t>
        </r>
        <r>
          <rPr>
            <b/>
            <sz val="9"/>
            <color indexed="81"/>
            <rFont val="돋움"/>
            <family val="3"/>
            <charset val="129"/>
          </rPr>
          <t>필요경비에</t>
        </r>
        <r>
          <rPr>
            <b/>
            <sz val="9"/>
            <color indexed="81"/>
            <rFont val="Tahoma"/>
            <family val="2"/>
          </rPr>
          <t xml:space="preserve"> </t>
        </r>
        <r>
          <rPr>
            <b/>
            <sz val="9"/>
            <color indexed="81"/>
            <rFont val="돋움"/>
            <family val="3"/>
            <charset val="129"/>
          </rPr>
          <t>산입한</t>
        </r>
        <r>
          <rPr>
            <b/>
            <sz val="9"/>
            <color indexed="81"/>
            <rFont val="Tahoma"/>
            <family val="2"/>
          </rPr>
          <t xml:space="preserve"> </t>
        </r>
        <r>
          <rPr>
            <b/>
            <sz val="9"/>
            <color indexed="81"/>
            <rFont val="돋움"/>
            <family val="3"/>
            <charset val="129"/>
          </rPr>
          <t>기부금을</t>
        </r>
        <r>
          <rPr>
            <b/>
            <sz val="9"/>
            <color indexed="81"/>
            <rFont val="Tahoma"/>
            <family val="2"/>
          </rPr>
          <t xml:space="preserve"> </t>
        </r>
        <r>
          <rPr>
            <b/>
            <sz val="9"/>
            <color indexed="81"/>
            <rFont val="돋움"/>
            <family val="3"/>
            <charset val="129"/>
          </rPr>
          <t>뺀</t>
        </r>
        <r>
          <rPr>
            <b/>
            <sz val="9"/>
            <color indexed="81"/>
            <rFont val="Tahoma"/>
            <family val="2"/>
          </rPr>
          <t xml:space="preserve"> </t>
        </r>
        <r>
          <rPr>
            <b/>
            <sz val="9"/>
            <color indexed="81"/>
            <rFont val="돋움"/>
            <family val="3"/>
            <charset val="129"/>
          </rPr>
          <t>금액의</t>
        </r>
        <r>
          <rPr>
            <b/>
            <sz val="9"/>
            <color indexed="81"/>
            <rFont val="Tahoma"/>
            <family val="2"/>
          </rPr>
          <t xml:space="preserve"> 100</t>
        </r>
        <r>
          <rPr>
            <b/>
            <sz val="9"/>
            <color indexed="81"/>
            <rFont val="돋움"/>
            <family val="3"/>
            <charset val="129"/>
          </rPr>
          <t>분의</t>
        </r>
        <r>
          <rPr>
            <b/>
            <sz val="9"/>
            <color indexed="81"/>
            <rFont val="Tahoma"/>
            <family val="2"/>
          </rPr>
          <t xml:space="preserve"> 15(</t>
        </r>
        <r>
          <rPr>
            <b/>
            <sz val="9"/>
            <color indexed="81"/>
            <rFont val="돋움"/>
            <family val="3"/>
            <charset val="129"/>
          </rPr>
          <t>해당</t>
        </r>
        <r>
          <rPr>
            <b/>
            <sz val="9"/>
            <color indexed="81"/>
            <rFont val="Tahoma"/>
            <family val="2"/>
          </rPr>
          <t xml:space="preserve"> </t>
        </r>
        <r>
          <rPr>
            <b/>
            <sz val="9"/>
            <color indexed="81"/>
            <rFont val="돋움"/>
            <family val="3"/>
            <charset val="129"/>
          </rPr>
          <t>금액이</t>
        </r>
        <r>
          <rPr>
            <b/>
            <sz val="9"/>
            <color indexed="81"/>
            <rFont val="Tahoma"/>
            <family val="2"/>
          </rPr>
          <t xml:space="preserve"> 3</t>
        </r>
        <r>
          <rPr>
            <b/>
            <sz val="9"/>
            <color indexed="81"/>
            <rFont val="돋움"/>
            <family val="3"/>
            <charset val="129"/>
          </rPr>
          <t>천만원을</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초과분에</t>
        </r>
        <r>
          <rPr>
            <b/>
            <sz val="9"/>
            <color indexed="81"/>
            <rFont val="Tahoma"/>
            <family val="2"/>
          </rPr>
          <t xml:space="preserve"> </t>
        </r>
        <r>
          <rPr>
            <b/>
            <sz val="9"/>
            <color indexed="81"/>
            <rFont val="돋움"/>
            <family val="3"/>
            <charset val="129"/>
          </rPr>
          <t>대해서는</t>
        </r>
        <r>
          <rPr>
            <b/>
            <sz val="9"/>
            <color indexed="81"/>
            <rFont val="Tahoma"/>
            <family val="2"/>
          </rPr>
          <t xml:space="preserve"> 100</t>
        </r>
        <r>
          <rPr>
            <b/>
            <sz val="9"/>
            <color indexed="81"/>
            <rFont val="돋움"/>
            <family val="3"/>
            <charset val="129"/>
          </rPr>
          <t>분의</t>
        </r>
        <r>
          <rPr>
            <b/>
            <sz val="9"/>
            <color indexed="81"/>
            <rFont val="Tahoma"/>
            <family val="2"/>
          </rPr>
          <t xml:space="preserve"> 25)</t>
        </r>
        <r>
          <rPr>
            <b/>
            <sz val="9"/>
            <color indexed="81"/>
            <rFont val="돋움"/>
            <family val="3"/>
            <charset val="129"/>
          </rPr>
          <t>에</t>
        </r>
        <r>
          <rPr>
            <b/>
            <sz val="9"/>
            <color indexed="81"/>
            <rFont val="Tahoma"/>
            <family val="2"/>
          </rPr>
          <t xml:space="preserve"> </t>
        </r>
        <r>
          <rPr>
            <b/>
            <sz val="9"/>
            <color indexed="81"/>
            <rFont val="돋움"/>
            <family val="3"/>
            <charset val="129"/>
          </rPr>
          <t>해당하는</t>
        </r>
        <r>
          <rPr>
            <b/>
            <sz val="9"/>
            <color indexed="81"/>
            <rFont val="Tahoma"/>
            <family val="2"/>
          </rPr>
          <t xml:space="preserve"> </t>
        </r>
        <r>
          <rPr>
            <b/>
            <sz val="9"/>
            <color indexed="81"/>
            <rFont val="돋움"/>
            <family val="3"/>
            <charset val="129"/>
          </rPr>
          <t>금액</t>
        </r>
        <r>
          <rPr>
            <b/>
            <sz val="9"/>
            <color indexed="81"/>
            <rFont val="Tahoma"/>
            <family val="2"/>
          </rPr>
          <t>(</t>
        </r>
        <r>
          <rPr>
            <b/>
            <sz val="9"/>
            <color indexed="81"/>
            <rFont val="돋움"/>
            <family val="3"/>
            <charset val="129"/>
          </rPr>
          <t>이하</t>
        </r>
        <r>
          <rPr>
            <b/>
            <sz val="9"/>
            <color indexed="81"/>
            <rFont val="Tahoma"/>
            <family val="2"/>
          </rPr>
          <t xml:space="preserve"> </t>
        </r>
        <r>
          <rPr>
            <b/>
            <sz val="9"/>
            <color indexed="81"/>
            <rFont val="돋움"/>
            <family val="3"/>
            <charset val="129"/>
          </rPr>
          <t>이</t>
        </r>
        <r>
          <rPr>
            <b/>
            <sz val="9"/>
            <color indexed="81"/>
            <rFont val="Tahoma"/>
            <family val="2"/>
          </rPr>
          <t xml:space="preserve"> </t>
        </r>
        <r>
          <rPr>
            <b/>
            <sz val="9"/>
            <color indexed="81"/>
            <rFont val="돋움"/>
            <family val="3"/>
            <charset val="129"/>
          </rPr>
          <t>조에서</t>
        </r>
        <r>
          <rPr>
            <b/>
            <sz val="9"/>
            <color indexed="81"/>
            <rFont val="Tahoma"/>
            <family val="2"/>
          </rPr>
          <t xml:space="preserve"> "</t>
        </r>
        <r>
          <rPr>
            <b/>
            <sz val="9"/>
            <color indexed="81"/>
            <rFont val="돋움"/>
            <family val="3"/>
            <charset val="129"/>
          </rPr>
          <t>기부금</t>
        </r>
        <r>
          <rPr>
            <b/>
            <sz val="9"/>
            <color indexed="81"/>
            <rFont val="Tahoma"/>
            <family val="2"/>
          </rPr>
          <t xml:space="preserve"> </t>
        </r>
        <r>
          <rPr>
            <b/>
            <sz val="9"/>
            <color indexed="81"/>
            <rFont val="돋움"/>
            <family val="3"/>
            <charset val="129"/>
          </rPr>
          <t>세액공제액</t>
        </r>
        <r>
          <rPr>
            <b/>
            <sz val="9"/>
            <color indexed="81"/>
            <rFont val="Tahoma"/>
            <family val="2"/>
          </rPr>
          <t>"</t>
        </r>
        <r>
          <rPr>
            <b/>
            <sz val="9"/>
            <color indexed="81"/>
            <rFont val="돋움"/>
            <family val="3"/>
            <charset val="129"/>
          </rPr>
          <t>이라</t>
        </r>
        <r>
          <rPr>
            <b/>
            <sz val="9"/>
            <color indexed="81"/>
            <rFont val="Tahoma"/>
            <family val="2"/>
          </rPr>
          <t xml:space="preserve"> </t>
        </r>
        <r>
          <rPr>
            <b/>
            <sz val="9"/>
            <color indexed="81"/>
            <rFont val="돋움"/>
            <family val="3"/>
            <charset val="129"/>
          </rPr>
          <t>한다</t>
        </r>
        <r>
          <rPr>
            <b/>
            <sz val="9"/>
            <color indexed="81"/>
            <rFont val="Tahoma"/>
            <family val="2"/>
          </rPr>
          <t>)</t>
        </r>
        <r>
          <rPr>
            <b/>
            <sz val="9"/>
            <color indexed="81"/>
            <rFont val="돋움"/>
            <family val="3"/>
            <charset val="129"/>
          </rPr>
          <t>을</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과세기간의</t>
        </r>
        <r>
          <rPr>
            <b/>
            <sz val="9"/>
            <color indexed="81"/>
            <rFont val="Tahoma"/>
            <family val="2"/>
          </rPr>
          <t xml:space="preserve"> </t>
        </r>
        <r>
          <rPr>
            <b/>
            <sz val="9"/>
            <color indexed="81"/>
            <rFont val="돋움"/>
            <family val="3"/>
            <charset val="129"/>
          </rPr>
          <t>합산과세되는</t>
        </r>
        <r>
          <rPr>
            <b/>
            <sz val="9"/>
            <color indexed="81"/>
            <rFont val="Tahoma"/>
            <family val="2"/>
          </rPr>
          <t xml:space="preserve"> </t>
        </r>
        <r>
          <rPr>
            <b/>
            <sz val="9"/>
            <color indexed="81"/>
            <rFont val="돋움"/>
            <family val="3"/>
            <charset val="129"/>
          </rPr>
          <t>종합소득산출세액</t>
        </r>
        <r>
          <rPr>
            <b/>
            <sz val="9"/>
            <color indexed="81"/>
            <rFont val="Tahoma"/>
            <family val="2"/>
          </rPr>
          <t>(</t>
        </r>
        <r>
          <rPr>
            <b/>
            <sz val="9"/>
            <color indexed="81"/>
            <rFont val="돋움"/>
            <family val="3"/>
            <charset val="129"/>
          </rPr>
          <t>사업소득</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제</t>
        </r>
        <r>
          <rPr>
            <b/>
            <sz val="9"/>
            <color indexed="81"/>
            <rFont val="Tahoma"/>
            <family val="2"/>
          </rPr>
          <t>62</t>
        </r>
        <r>
          <rPr>
            <b/>
            <sz val="9"/>
            <color indexed="81"/>
            <rFont val="돋움"/>
            <family val="3"/>
            <charset val="129"/>
          </rPr>
          <t>조에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원천징수세율을</t>
        </r>
        <r>
          <rPr>
            <b/>
            <sz val="9"/>
            <color indexed="81"/>
            <rFont val="Tahoma"/>
            <family val="2"/>
          </rPr>
          <t xml:space="preserve"> </t>
        </r>
        <r>
          <rPr>
            <b/>
            <sz val="9"/>
            <color indexed="81"/>
            <rFont val="돋움"/>
            <family val="3"/>
            <charset val="129"/>
          </rPr>
          <t>적용받는</t>
        </r>
        <r>
          <rPr>
            <b/>
            <sz val="9"/>
            <color indexed="81"/>
            <rFont val="Tahoma"/>
            <family val="2"/>
          </rPr>
          <t xml:space="preserve"> </t>
        </r>
        <r>
          <rPr>
            <b/>
            <sz val="9"/>
            <color indexed="81"/>
            <rFont val="돋움"/>
            <family val="3"/>
            <charset val="129"/>
          </rPr>
          <t>이자소득</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배당소득에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대통령령으로</t>
        </r>
        <r>
          <rPr>
            <b/>
            <sz val="9"/>
            <color indexed="81"/>
            <rFont val="Tahoma"/>
            <family val="2"/>
          </rPr>
          <t xml:space="preserve"> </t>
        </r>
        <r>
          <rPr>
            <b/>
            <sz val="9"/>
            <color indexed="81"/>
            <rFont val="돋움"/>
            <family val="3"/>
            <charset val="129"/>
          </rPr>
          <t>정하는</t>
        </r>
        <r>
          <rPr>
            <b/>
            <sz val="9"/>
            <color indexed="81"/>
            <rFont val="Tahoma"/>
            <family val="2"/>
          </rPr>
          <t xml:space="preserve"> </t>
        </r>
        <r>
          <rPr>
            <b/>
            <sz val="9"/>
            <color indexed="81"/>
            <rFont val="돋움"/>
            <family val="3"/>
            <charset val="129"/>
          </rPr>
          <t>산출세액은</t>
        </r>
        <r>
          <rPr>
            <b/>
            <sz val="9"/>
            <color indexed="81"/>
            <rFont val="Tahoma"/>
            <family val="2"/>
          </rPr>
          <t xml:space="preserve"> </t>
        </r>
        <r>
          <rPr>
            <b/>
            <sz val="9"/>
            <color indexed="81"/>
            <rFont val="돋움"/>
            <family val="3"/>
            <charset val="129"/>
          </rPr>
          <t>제외한다</t>
        </r>
        <r>
          <rPr>
            <b/>
            <sz val="9"/>
            <color indexed="81"/>
            <rFont val="Tahoma"/>
            <family val="2"/>
          </rPr>
          <t>)</t>
        </r>
        <r>
          <rPr>
            <b/>
            <sz val="9"/>
            <color indexed="81"/>
            <rFont val="돋움"/>
            <family val="3"/>
            <charset val="129"/>
          </rPr>
          <t>에서</t>
        </r>
        <r>
          <rPr>
            <b/>
            <sz val="9"/>
            <color indexed="81"/>
            <rFont val="Tahoma"/>
            <family val="2"/>
          </rPr>
          <t xml:space="preserve"> </t>
        </r>
        <r>
          <rPr>
            <b/>
            <sz val="9"/>
            <color indexed="81"/>
            <rFont val="돋움"/>
            <family val="3"/>
            <charset val="129"/>
          </rPr>
          <t>공제한다</t>
        </r>
        <r>
          <rPr>
            <b/>
            <sz val="9"/>
            <color indexed="81"/>
            <rFont val="Tahoma"/>
            <family val="2"/>
          </rPr>
          <t xml:space="preserve">. </t>
        </r>
        <r>
          <rPr>
            <b/>
            <sz val="9"/>
            <color indexed="81"/>
            <rFont val="돋움"/>
            <family val="3"/>
            <charset val="129"/>
          </rPr>
          <t>이</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호의</t>
        </r>
        <r>
          <rPr>
            <b/>
            <sz val="9"/>
            <color indexed="81"/>
            <rFont val="Tahoma"/>
            <family val="2"/>
          </rPr>
          <t xml:space="preserve"> </t>
        </r>
        <r>
          <rPr>
            <b/>
            <sz val="9"/>
            <color indexed="81"/>
            <rFont val="돋움"/>
            <family val="3"/>
            <charset val="129"/>
          </rPr>
          <t>기부금과</t>
        </r>
        <r>
          <rPr>
            <b/>
            <sz val="9"/>
            <color indexed="81"/>
            <rFont val="Tahoma"/>
            <family val="2"/>
          </rPr>
          <t xml:space="preserve"> </t>
        </r>
        <r>
          <rPr>
            <b/>
            <sz val="9"/>
            <color indexed="81"/>
            <rFont val="돋움"/>
            <family val="3"/>
            <charset val="129"/>
          </rPr>
          <t>제</t>
        </r>
        <r>
          <rPr>
            <b/>
            <sz val="9"/>
            <color indexed="81"/>
            <rFont val="Tahoma"/>
            <family val="2"/>
          </rPr>
          <t>2</t>
        </r>
        <r>
          <rPr>
            <b/>
            <sz val="9"/>
            <color indexed="81"/>
            <rFont val="돋움"/>
            <family val="3"/>
            <charset val="129"/>
          </rPr>
          <t>호의</t>
        </r>
        <r>
          <rPr>
            <b/>
            <sz val="9"/>
            <color indexed="81"/>
            <rFont val="Tahoma"/>
            <family val="2"/>
          </rPr>
          <t xml:space="preserve"> </t>
        </r>
        <r>
          <rPr>
            <b/>
            <sz val="9"/>
            <color indexed="81"/>
            <rFont val="돋움"/>
            <family val="3"/>
            <charset val="129"/>
          </rPr>
          <t>기부금이</t>
        </r>
        <r>
          <rPr>
            <b/>
            <sz val="9"/>
            <color indexed="81"/>
            <rFont val="Tahoma"/>
            <family val="2"/>
          </rPr>
          <t xml:space="preserve"> </t>
        </r>
        <r>
          <rPr>
            <b/>
            <sz val="9"/>
            <color indexed="81"/>
            <rFont val="돋움"/>
            <family val="3"/>
            <charset val="129"/>
          </rPr>
          <t>함께</t>
        </r>
        <r>
          <rPr>
            <b/>
            <sz val="9"/>
            <color indexed="81"/>
            <rFont val="Tahoma"/>
            <family val="2"/>
          </rPr>
          <t xml:space="preserve"> </t>
        </r>
        <r>
          <rPr>
            <b/>
            <sz val="9"/>
            <color indexed="81"/>
            <rFont val="돋움"/>
            <family val="3"/>
            <charset val="129"/>
          </rPr>
          <t>있으면</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호의</t>
        </r>
        <r>
          <rPr>
            <b/>
            <sz val="9"/>
            <color indexed="81"/>
            <rFont val="Tahoma"/>
            <family val="2"/>
          </rPr>
          <t xml:space="preserve"> </t>
        </r>
        <r>
          <rPr>
            <b/>
            <sz val="9"/>
            <color indexed="81"/>
            <rFont val="돋움"/>
            <family val="3"/>
            <charset val="129"/>
          </rPr>
          <t>기부금을</t>
        </r>
        <r>
          <rPr>
            <b/>
            <sz val="9"/>
            <color indexed="81"/>
            <rFont val="Tahoma"/>
            <family val="2"/>
          </rPr>
          <t xml:space="preserve"> </t>
        </r>
        <r>
          <rPr>
            <b/>
            <sz val="9"/>
            <color indexed="81"/>
            <rFont val="돋움"/>
            <family val="3"/>
            <charset val="129"/>
          </rPr>
          <t>먼저</t>
        </r>
        <r>
          <rPr>
            <b/>
            <sz val="9"/>
            <color indexed="81"/>
            <rFont val="Tahoma"/>
            <family val="2"/>
          </rPr>
          <t xml:space="preserve"> </t>
        </r>
        <r>
          <rPr>
            <b/>
            <sz val="9"/>
            <color indexed="81"/>
            <rFont val="돋움"/>
            <family val="3"/>
            <charset val="129"/>
          </rPr>
          <t>공제한다</t>
        </r>
        <r>
          <rPr>
            <b/>
            <sz val="9"/>
            <color indexed="81"/>
            <rFont val="Tahoma"/>
            <family val="2"/>
          </rPr>
          <t xml:space="preserve">.(2014.01.01 </t>
        </r>
        <r>
          <rPr>
            <b/>
            <sz val="9"/>
            <color indexed="81"/>
            <rFont val="돋움"/>
            <family val="3"/>
            <charset val="129"/>
          </rPr>
          <t>신설</t>
        </r>
        <r>
          <rPr>
            <b/>
            <sz val="9"/>
            <color indexed="81"/>
            <rFont val="Tahoma"/>
            <family val="2"/>
          </rPr>
          <t xml:space="preserve">) [ </t>
        </r>
        <r>
          <rPr>
            <b/>
            <sz val="9"/>
            <color indexed="81"/>
            <rFont val="돋움"/>
            <family val="3"/>
            <charset val="129"/>
          </rPr>
          <t>부칙</t>
        </r>
        <r>
          <rPr>
            <b/>
            <sz val="9"/>
            <color indexed="81"/>
            <rFont val="Tahoma"/>
            <family val="2"/>
          </rPr>
          <t xml:space="preserve"> ] 
1. </t>
        </r>
        <r>
          <rPr>
            <b/>
            <sz val="9"/>
            <color indexed="81"/>
            <rFont val="돋움"/>
            <family val="3"/>
            <charset val="129"/>
          </rPr>
          <t>법정기부금</t>
        </r>
        <r>
          <rPr>
            <b/>
            <sz val="9"/>
            <color indexed="81"/>
            <rFont val="Tahoma"/>
            <family val="2"/>
          </rPr>
          <t xml:space="preserve">(2014.01.01 </t>
        </r>
        <r>
          <rPr>
            <b/>
            <sz val="9"/>
            <color indexed="81"/>
            <rFont val="돋움"/>
            <family val="3"/>
            <charset val="129"/>
          </rPr>
          <t>신설</t>
        </r>
        <r>
          <rPr>
            <b/>
            <sz val="9"/>
            <color indexed="81"/>
            <rFont val="Tahoma"/>
            <family val="2"/>
          </rPr>
          <t xml:space="preserve">) [ </t>
        </r>
        <r>
          <rPr>
            <b/>
            <sz val="9"/>
            <color indexed="81"/>
            <rFont val="돋움"/>
            <family val="3"/>
            <charset val="129"/>
          </rPr>
          <t>부칙</t>
        </r>
        <r>
          <rPr>
            <b/>
            <sz val="9"/>
            <color indexed="81"/>
            <rFont val="Tahoma"/>
            <family val="2"/>
          </rPr>
          <t xml:space="preserve"> ] 
2. </t>
        </r>
        <r>
          <rPr>
            <b/>
            <sz val="9"/>
            <color indexed="81"/>
            <rFont val="돋움"/>
            <family val="3"/>
            <charset val="129"/>
          </rPr>
          <t>지정기부금</t>
        </r>
        <r>
          <rPr>
            <b/>
            <sz val="9"/>
            <color indexed="81"/>
            <rFont val="Tahoma"/>
            <family val="2"/>
          </rPr>
          <t xml:space="preserve">. </t>
        </r>
        <r>
          <rPr>
            <b/>
            <sz val="9"/>
            <color indexed="81"/>
            <rFont val="돋움"/>
            <family val="3"/>
            <charset val="129"/>
          </rPr>
          <t>이</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지정기부금의</t>
        </r>
        <r>
          <rPr>
            <b/>
            <sz val="9"/>
            <color indexed="81"/>
            <rFont val="Tahoma"/>
            <family val="2"/>
          </rPr>
          <t xml:space="preserve"> </t>
        </r>
        <r>
          <rPr>
            <b/>
            <sz val="9"/>
            <color indexed="81"/>
            <rFont val="돋움"/>
            <family val="3"/>
            <charset val="129"/>
          </rPr>
          <t>한도액은</t>
        </r>
        <r>
          <rPr>
            <b/>
            <sz val="9"/>
            <color indexed="81"/>
            <rFont val="Tahoma"/>
            <family val="2"/>
          </rPr>
          <t xml:space="preserve"> </t>
        </r>
        <r>
          <rPr>
            <b/>
            <sz val="9"/>
            <color indexed="81"/>
            <rFont val="돋움"/>
            <family val="3"/>
            <charset val="129"/>
          </rPr>
          <t>다음</t>
        </r>
        <r>
          <rPr>
            <b/>
            <sz val="9"/>
            <color indexed="81"/>
            <rFont val="Tahoma"/>
            <family val="2"/>
          </rPr>
          <t xml:space="preserve"> </t>
        </r>
        <r>
          <rPr>
            <b/>
            <sz val="9"/>
            <color indexed="81"/>
            <rFont val="돋움"/>
            <family val="3"/>
            <charset val="129"/>
          </rPr>
          <t>각</t>
        </r>
        <r>
          <rPr>
            <b/>
            <sz val="9"/>
            <color indexed="81"/>
            <rFont val="Tahoma"/>
            <family val="2"/>
          </rPr>
          <t xml:space="preserve"> </t>
        </r>
        <r>
          <rPr>
            <b/>
            <sz val="9"/>
            <color indexed="81"/>
            <rFont val="돋움"/>
            <family val="3"/>
            <charset val="129"/>
          </rPr>
          <t>목의</t>
        </r>
        <r>
          <rPr>
            <b/>
            <sz val="9"/>
            <color indexed="81"/>
            <rFont val="Tahoma"/>
            <family val="2"/>
          </rPr>
          <t xml:space="preserve"> </t>
        </r>
        <r>
          <rPr>
            <b/>
            <sz val="9"/>
            <color indexed="81"/>
            <rFont val="돋움"/>
            <family val="3"/>
            <charset val="129"/>
          </rPr>
          <t>구분에</t>
        </r>
        <r>
          <rPr>
            <b/>
            <sz val="9"/>
            <color indexed="81"/>
            <rFont val="Tahoma"/>
            <family val="2"/>
          </rPr>
          <t xml:space="preserve"> </t>
        </r>
        <r>
          <rPr>
            <b/>
            <sz val="9"/>
            <color indexed="81"/>
            <rFont val="돋움"/>
            <family val="3"/>
            <charset val="129"/>
          </rPr>
          <t>따른다</t>
        </r>
        <r>
          <rPr>
            <b/>
            <sz val="9"/>
            <color indexed="81"/>
            <rFont val="Tahoma"/>
            <family val="2"/>
          </rPr>
          <t xml:space="preserve">.(2014.01.01 </t>
        </r>
        <r>
          <rPr>
            <b/>
            <sz val="9"/>
            <color indexed="81"/>
            <rFont val="돋움"/>
            <family val="3"/>
            <charset val="129"/>
          </rPr>
          <t>신설</t>
        </r>
        <r>
          <rPr>
            <b/>
            <sz val="9"/>
            <color indexed="81"/>
            <rFont val="Tahoma"/>
            <family val="2"/>
          </rPr>
          <t xml:space="preserve">) [ </t>
        </r>
        <r>
          <rPr>
            <b/>
            <sz val="9"/>
            <color indexed="81"/>
            <rFont val="돋움"/>
            <family val="3"/>
            <charset val="129"/>
          </rPr>
          <t>부칙</t>
        </r>
        <r>
          <rPr>
            <b/>
            <sz val="9"/>
            <color indexed="81"/>
            <rFont val="Tahoma"/>
            <family val="2"/>
          </rPr>
          <t xml:space="preserve"> ] 
</t>
        </r>
        <r>
          <rPr>
            <b/>
            <sz val="9"/>
            <color indexed="81"/>
            <rFont val="돋움"/>
            <family val="3"/>
            <charset val="129"/>
          </rPr>
          <t>가</t>
        </r>
        <r>
          <rPr>
            <b/>
            <sz val="9"/>
            <color indexed="81"/>
            <rFont val="Tahoma"/>
            <family val="2"/>
          </rPr>
          <t xml:space="preserve">. </t>
        </r>
        <r>
          <rPr>
            <b/>
            <sz val="9"/>
            <color indexed="81"/>
            <rFont val="돋움"/>
            <family val="3"/>
            <charset val="129"/>
          </rPr>
          <t>종교단체에</t>
        </r>
        <r>
          <rPr>
            <b/>
            <sz val="9"/>
            <color indexed="81"/>
            <rFont val="Tahoma"/>
            <family val="2"/>
          </rPr>
          <t xml:space="preserve"> </t>
        </r>
        <r>
          <rPr>
            <b/>
            <sz val="9"/>
            <color indexed="81"/>
            <rFont val="돋움"/>
            <family val="3"/>
            <charset val="129"/>
          </rPr>
          <t>기부한</t>
        </r>
        <r>
          <rPr>
            <b/>
            <sz val="9"/>
            <color indexed="81"/>
            <rFont val="Tahoma"/>
            <family val="2"/>
          </rPr>
          <t xml:space="preserve"> </t>
        </r>
        <r>
          <rPr>
            <b/>
            <sz val="9"/>
            <color indexed="81"/>
            <rFont val="돋움"/>
            <family val="3"/>
            <charset val="129"/>
          </rPr>
          <t>금액이</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경우</t>
        </r>
        <r>
          <rPr>
            <b/>
            <sz val="9"/>
            <color indexed="81"/>
            <rFont val="Tahoma"/>
            <family val="2"/>
          </rPr>
          <t xml:space="preserve">(2014.01.01 </t>
        </r>
        <r>
          <rPr>
            <b/>
            <sz val="9"/>
            <color indexed="81"/>
            <rFont val="돋움"/>
            <family val="3"/>
            <charset val="129"/>
          </rPr>
          <t>신설</t>
        </r>
        <r>
          <rPr>
            <b/>
            <sz val="9"/>
            <color indexed="81"/>
            <rFont val="Tahoma"/>
            <family val="2"/>
          </rPr>
          <t xml:space="preserve">) </t>
        </r>
        <r>
          <rPr>
            <b/>
            <sz val="9"/>
            <color indexed="81"/>
            <rFont val="돋움"/>
            <family val="3"/>
            <charset val="129"/>
          </rPr>
          <t>한도액</t>
        </r>
        <r>
          <rPr>
            <b/>
            <sz val="9"/>
            <color indexed="81"/>
            <rFont val="Tahoma"/>
            <family val="2"/>
          </rPr>
          <t xml:space="preserve"> = [</t>
        </r>
        <r>
          <rPr>
            <b/>
            <sz val="9"/>
            <color indexed="81"/>
            <rFont val="돋움"/>
            <family val="3"/>
            <charset val="129"/>
          </rPr>
          <t>종합소득금액</t>
        </r>
        <r>
          <rPr>
            <b/>
            <sz val="9"/>
            <color indexed="81"/>
            <rFont val="Tahoma"/>
            <family val="2"/>
          </rPr>
          <t>(</t>
        </r>
        <r>
          <rPr>
            <b/>
            <sz val="9"/>
            <color indexed="81"/>
            <rFont val="돋움"/>
            <family val="3"/>
            <charset val="129"/>
          </rPr>
          <t>제</t>
        </r>
        <r>
          <rPr>
            <b/>
            <sz val="9"/>
            <color indexed="81"/>
            <rFont val="Tahoma"/>
            <family val="2"/>
          </rPr>
          <t>62</t>
        </r>
        <r>
          <rPr>
            <b/>
            <sz val="9"/>
            <color indexed="81"/>
            <rFont val="돋움"/>
            <family val="3"/>
            <charset val="129"/>
          </rPr>
          <t>조에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원천징수세율을</t>
        </r>
        <r>
          <rPr>
            <b/>
            <sz val="9"/>
            <color indexed="81"/>
            <rFont val="Tahoma"/>
            <family val="2"/>
          </rPr>
          <t xml:space="preserve"> </t>
        </r>
        <r>
          <rPr>
            <b/>
            <sz val="9"/>
            <color indexed="81"/>
            <rFont val="돋움"/>
            <family val="3"/>
            <charset val="129"/>
          </rPr>
          <t>적용받는</t>
        </r>
        <r>
          <rPr>
            <b/>
            <sz val="9"/>
            <color indexed="81"/>
            <rFont val="Tahoma"/>
            <family val="2"/>
          </rPr>
          <t xml:space="preserve"> </t>
        </r>
        <r>
          <rPr>
            <b/>
            <sz val="9"/>
            <color indexed="81"/>
            <rFont val="돋움"/>
            <family val="3"/>
            <charset val="129"/>
          </rPr>
          <t>이자소득</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배당소득은</t>
        </r>
        <r>
          <rPr>
            <b/>
            <sz val="9"/>
            <color indexed="81"/>
            <rFont val="Tahoma"/>
            <family val="2"/>
          </rPr>
          <t xml:space="preserve"> </t>
        </r>
        <r>
          <rPr>
            <b/>
            <sz val="9"/>
            <color indexed="81"/>
            <rFont val="돋움"/>
            <family val="3"/>
            <charset val="129"/>
          </rPr>
          <t>제외한다</t>
        </r>
        <r>
          <rPr>
            <b/>
            <sz val="9"/>
            <color indexed="81"/>
            <rFont val="Tahoma"/>
            <family val="2"/>
          </rPr>
          <t>)</t>
        </r>
        <r>
          <rPr>
            <b/>
            <sz val="9"/>
            <color indexed="81"/>
            <rFont val="돋움"/>
            <family val="3"/>
            <charset val="129"/>
          </rPr>
          <t>에서</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호에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기부금을</t>
        </r>
        <r>
          <rPr>
            <b/>
            <sz val="9"/>
            <color indexed="81"/>
            <rFont val="Tahoma"/>
            <family val="2"/>
          </rPr>
          <t xml:space="preserve"> </t>
        </r>
        <r>
          <rPr>
            <b/>
            <sz val="9"/>
            <color indexed="81"/>
            <rFont val="돋움"/>
            <family val="3"/>
            <charset val="129"/>
          </rPr>
          <t>뺀</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말하며</t>
        </r>
        <r>
          <rPr>
            <b/>
            <sz val="9"/>
            <color indexed="81"/>
            <rFont val="Tahoma"/>
            <family val="2"/>
          </rPr>
          <t xml:space="preserve">, </t>
        </r>
        <r>
          <rPr>
            <b/>
            <sz val="9"/>
            <color indexed="81"/>
            <rFont val="돋움"/>
            <family val="3"/>
            <charset val="129"/>
          </rPr>
          <t>이하</t>
        </r>
        <r>
          <rPr>
            <b/>
            <sz val="9"/>
            <color indexed="81"/>
            <rFont val="Tahoma"/>
            <family val="2"/>
          </rPr>
          <t xml:space="preserve"> </t>
        </r>
        <r>
          <rPr>
            <b/>
            <sz val="9"/>
            <color indexed="81"/>
            <rFont val="돋움"/>
            <family val="3"/>
            <charset val="129"/>
          </rPr>
          <t>이</t>
        </r>
        <r>
          <rPr>
            <b/>
            <sz val="9"/>
            <color indexed="81"/>
            <rFont val="Tahoma"/>
            <family val="2"/>
          </rPr>
          <t xml:space="preserve"> </t>
        </r>
        <r>
          <rPr>
            <b/>
            <sz val="9"/>
            <color indexed="81"/>
            <rFont val="돋움"/>
            <family val="3"/>
            <charset val="129"/>
          </rPr>
          <t>항에서</t>
        </r>
        <r>
          <rPr>
            <b/>
            <sz val="9"/>
            <color indexed="81"/>
            <rFont val="Tahoma"/>
            <family val="2"/>
          </rPr>
          <t xml:space="preserve"> </t>
        </r>
        <r>
          <rPr>
            <b/>
            <sz val="9"/>
            <color indexed="81"/>
            <rFont val="돋움"/>
            <family val="3"/>
            <charset val="129"/>
          </rPr>
          <t>“소득금액”이라</t>
        </r>
        <r>
          <rPr>
            <b/>
            <sz val="9"/>
            <color indexed="81"/>
            <rFont val="Tahoma"/>
            <family val="2"/>
          </rPr>
          <t xml:space="preserve"> </t>
        </r>
        <r>
          <rPr>
            <b/>
            <sz val="9"/>
            <color indexed="81"/>
            <rFont val="돋움"/>
            <family val="3"/>
            <charset val="129"/>
          </rPr>
          <t>한다</t>
        </r>
        <r>
          <rPr>
            <b/>
            <sz val="9"/>
            <color indexed="81"/>
            <rFont val="Tahoma"/>
            <family val="2"/>
          </rPr>
          <t xml:space="preserve">] </t>
        </r>
        <r>
          <rPr>
            <b/>
            <sz val="9"/>
            <color indexed="81"/>
            <rFont val="돋움"/>
            <family val="3"/>
            <charset val="129"/>
          </rPr>
          <t>×</t>
        </r>
        <r>
          <rPr>
            <b/>
            <sz val="9"/>
            <color indexed="81"/>
            <rFont val="Tahoma"/>
            <family val="2"/>
          </rPr>
          <t xml:space="preserve"> 100</t>
        </r>
        <r>
          <rPr>
            <b/>
            <sz val="9"/>
            <color indexed="81"/>
            <rFont val="돋움"/>
            <family val="3"/>
            <charset val="129"/>
          </rPr>
          <t>분의</t>
        </r>
        <r>
          <rPr>
            <b/>
            <sz val="9"/>
            <color indexed="81"/>
            <rFont val="Tahoma"/>
            <family val="2"/>
          </rPr>
          <t xml:space="preserve"> 10 + [</t>
        </r>
        <r>
          <rPr>
            <b/>
            <sz val="9"/>
            <color indexed="81"/>
            <rFont val="돋움"/>
            <family val="3"/>
            <charset val="129"/>
          </rPr>
          <t>소득금액의</t>
        </r>
        <r>
          <rPr>
            <b/>
            <sz val="9"/>
            <color indexed="81"/>
            <rFont val="Tahoma"/>
            <family val="2"/>
          </rPr>
          <t xml:space="preserve"> 100</t>
        </r>
        <r>
          <rPr>
            <b/>
            <sz val="9"/>
            <color indexed="81"/>
            <rFont val="돋움"/>
            <family val="3"/>
            <charset val="129"/>
          </rPr>
          <t>분의</t>
        </r>
        <r>
          <rPr>
            <b/>
            <sz val="9"/>
            <color indexed="81"/>
            <rFont val="Tahoma"/>
            <family val="2"/>
          </rPr>
          <t xml:space="preserve"> 20</t>
        </r>
        <r>
          <rPr>
            <b/>
            <sz val="9"/>
            <color indexed="81"/>
            <rFont val="돋움"/>
            <family val="3"/>
            <charset val="129"/>
          </rPr>
          <t>과</t>
        </r>
        <r>
          <rPr>
            <b/>
            <sz val="9"/>
            <color indexed="81"/>
            <rFont val="Tahoma"/>
            <family val="2"/>
          </rPr>
          <t xml:space="preserve"> </t>
        </r>
        <r>
          <rPr>
            <b/>
            <sz val="9"/>
            <color indexed="81"/>
            <rFont val="돋움"/>
            <family val="3"/>
            <charset val="129"/>
          </rPr>
          <t>종교단체</t>
        </r>
        <r>
          <rPr>
            <b/>
            <sz val="9"/>
            <color indexed="81"/>
            <rFont val="Tahoma"/>
            <family val="2"/>
          </rPr>
          <t xml:space="preserve"> </t>
        </r>
        <r>
          <rPr>
            <b/>
            <sz val="9"/>
            <color indexed="81"/>
            <rFont val="돋움"/>
            <family val="3"/>
            <charset val="129"/>
          </rPr>
          <t>외에</t>
        </r>
        <r>
          <rPr>
            <b/>
            <sz val="9"/>
            <color indexed="81"/>
            <rFont val="Tahoma"/>
            <family val="2"/>
          </rPr>
          <t xml:space="preserve"> </t>
        </r>
        <r>
          <rPr>
            <b/>
            <sz val="9"/>
            <color indexed="81"/>
            <rFont val="돋움"/>
            <family val="3"/>
            <charset val="129"/>
          </rPr>
          <t>지급한</t>
        </r>
        <r>
          <rPr>
            <b/>
            <sz val="9"/>
            <color indexed="81"/>
            <rFont val="Tahoma"/>
            <family val="2"/>
          </rPr>
          <t xml:space="preserve"> </t>
        </r>
        <r>
          <rPr>
            <b/>
            <sz val="9"/>
            <color indexed="81"/>
            <rFont val="돋움"/>
            <family val="3"/>
            <charset val="129"/>
          </rPr>
          <t>금액</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적은</t>
        </r>
        <r>
          <rPr>
            <b/>
            <sz val="9"/>
            <color indexed="81"/>
            <rFont val="Tahoma"/>
            <family val="2"/>
          </rPr>
          <t xml:space="preserve"> </t>
        </r>
        <r>
          <rPr>
            <b/>
            <sz val="9"/>
            <color indexed="81"/>
            <rFont val="돋움"/>
            <family val="3"/>
            <charset val="129"/>
          </rPr>
          <t>금액</t>
        </r>
        <r>
          <rPr>
            <b/>
            <sz val="9"/>
            <color indexed="81"/>
            <rFont val="Tahoma"/>
            <family val="2"/>
          </rPr>
          <t xml:space="preserve">] [ </t>
        </r>
        <r>
          <rPr>
            <b/>
            <sz val="9"/>
            <color indexed="81"/>
            <rFont val="돋움"/>
            <family val="3"/>
            <charset val="129"/>
          </rPr>
          <t>부칙</t>
        </r>
        <r>
          <rPr>
            <b/>
            <sz val="9"/>
            <color indexed="81"/>
            <rFont val="Tahoma"/>
            <family val="2"/>
          </rPr>
          <t xml:space="preserve"> ] 
</t>
        </r>
        <r>
          <rPr>
            <b/>
            <sz val="9"/>
            <color indexed="81"/>
            <rFont val="돋움"/>
            <family val="3"/>
            <charset val="129"/>
          </rPr>
          <t>나</t>
        </r>
        <r>
          <rPr>
            <b/>
            <sz val="9"/>
            <color indexed="81"/>
            <rFont val="Tahoma"/>
            <family val="2"/>
          </rPr>
          <t xml:space="preserve">. </t>
        </r>
        <r>
          <rPr>
            <b/>
            <sz val="9"/>
            <color indexed="81"/>
            <rFont val="돋움"/>
            <family val="3"/>
            <charset val="129"/>
          </rPr>
          <t>가목</t>
        </r>
        <r>
          <rPr>
            <b/>
            <sz val="9"/>
            <color indexed="81"/>
            <rFont val="Tahoma"/>
            <family val="2"/>
          </rPr>
          <t xml:space="preserve"> </t>
        </r>
        <r>
          <rPr>
            <b/>
            <sz val="9"/>
            <color indexed="81"/>
            <rFont val="돋움"/>
            <family val="3"/>
            <charset val="129"/>
          </rPr>
          <t>외의</t>
        </r>
        <r>
          <rPr>
            <b/>
            <sz val="9"/>
            <color indexed="81"/>
            <rFont val="Tahoma"/>
            <family val="2"/>
          </rPr>
          <t xml:space="preserve"> </t>
        </r>
        <r>
          <rPr>
            <b/>
            <sz val="9"/>
            <color indexed="81"/>
            <rFont val="돋움"/>
            <family val="3"/>
            <charset val="129"/>
          </rPr>
          <t>경우</t>
        </r>
        <r>
          <rPr>
            <b/>
            <sz val="9"/>
            <color indexed="81"/>
            <rFont val="Tahoma"/>
            <family val="2"/>
          </rPr>
          <t xml:space="preserve">(2014.01.01 </t>
        </r>
        <r>
          <rPr>
            <b/>
            <sz val="9"/>
            <color indexed="81"/>
            <rFont val="돋움"/>
            <family val="3"/>
            <charset val="129"/>
          </rPr>
          <t>신설</t>
        </r>
        <r>
          <rPr>
            <b/>
            <sz val="9"/>
            <color indexed="81"/>
            <rFont val="Tahoma"/>
            <family val="2"/>
          </rPr>
          <t xml:space="preserve">) </t>
        </r>
        <r>
          <rPr>
            <b/>
            <sz val="9"/>
            <color indexed="81"/>
            <rFont val="돋움"/>
            <family val="3"/>
            <charset val="129"/>
          </rPr>
          <t>한도액</t>
        </r>
        <r>
          <rPr>
            <b/>
            <sz val="9"/>
            <color indexed="81"/>
            <rFont val="Tahoma"/>
            <family val="2"/>
          </rPr>
          <t xml:space="preserve"> = </t>
        </r>
        <r>
          <rPr>
            <b/>
            <sz val="9"/>
            <color indexed="81"/>
            <rFont val="돋움"/>
            <family val="3"/>
            <charset val="129"/>
          </rPr>
          <t>소득금액의</t>
        </r>
        <r>
          <rPr>
            <b/>
            <sz val="9"/>
            <color indexed="81"/>
            <rFont val="Tahoma"/>
            <family val="2"/>
          </rPr>
          <t xml:space="preserve"> 100</t>
        </r>
        <r>
          <rPr>
            <b/>
            <sz val="9"/>
            <color indexed="81"/>
            <rFont val="돋움"/>
            <family val="3"/>
            <charset val="129"/>
          </rPr>
          <t>분의</t>
        </r>
        <r>
          <rPr>
            <b/>
            <sz val="9"/>
            <color indexed="81"/>
            <rFont val="Tahoma"/>
            <family val="2"/>
          </rPr>
          <t xml:space="preserve"> 30 [ </t>
        </r>
        <r>
          <rPr>
            <b/>
            <sz val="9"/>
            <color indexed="81"/>
            <rFont val="돋움"/>
            <family val="3"/>
            <charset val="129"/>
          </rPr>
          <t>부칙</t>
        </r>
        <r>
          <rPr>
            <b/>
            <sz val="9"/>
            <color indexed="81"/>
            <rFont val="Tahoma"/>
            <family val="2"/>
          </rPr>
          <t xml:space="preserve"> ] 
  - </t>
        </r>
        <r>
          <rPr>
            <b/>
            <sz val="9"/>
            <color indexed="81"/>
            <rFont val="돋움"/>
            <family val="3"/>
            <charset val="129"/>
          </rPr>
          <t>사업자의</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기부금은</t>
        </r>
        <r>
          <rPr>
            <b/>
            <sz val="9"/>
            <color indexed="81"/>
            <rFont val="Tahoma"/>
            <family val="2"/>
          </rPr>
          <t xml:space="preserve"> </t>
        </r>
        <r>
          <rPr>
            <b/>
            <sz val="9"/>
            <color indexed="81"/>
            <rFont val="돋움"/>
            <family val="3"/>
            <charset val="129"/>
          </rPr>
          <t>세액공제</t>
        </r>
        <r>
          <rPr>
            <b/>
            <sz val="9"/>
            <color indexed="81"/>
            <rFont val="Tahoma"/>
            <family val="2"/>
          </rPr>
          <t xml:space="preserve"> </t>
        </r>
        <r>
          <rPr>
            <b/>
            <sz val="9"/>
            <color indexed="81"/>
            <rFont val="돋움"/>
            <family val="3"/>
            <charset val="129"/>
          </rPr>
          <t>받지</t>
        </r>
        <r>
          <rPr>
            <b/>
            <sz val="9"/>
            <color indexed="81"/>
            <rFont val="Tahoma"/>
            <family val="2"/>
          </rPr>
          <t xml:space="preserve"> </t>
        </r>
        <r>
          <rPr>
            <b/>
            <sz val="9"/>
            <color indexed="81"/>
            <rFont val="돋움"/>
            <family val="3"/>
            <charset val="129"/>
          </rPr>
          <t>않고</t>
        </r>
        <r>
          <rPr>
            <b/>
            <sz val="9"/>
            <color indexed="81"/>
            <rFont val="Tahoma"/>
            <family val="2"/>
          </rPr>
          <t xml:space="preserve"> </t>
        </r>
        <r>
          <rPr>
            <b/>
            <sz val="9"/>
            <color indexed="81"/>
            <rFont val="돋움"/>
            <family val="3"/>
            <charset val="129"/>
          </rPr>
          <t>필요경비에만</t>
        </r>
        <r>
          <rPr>
            <b/>
            <sz val="9"/>
            <color indexed="81"/>
            <rFont val="Tahoma"/>
            <family val="2"/>
          </rPr>
          <t xml:space="preserve"> </t>
        </r>
        <r>
          <rPr>
            <b/>
            <sz val="9"/>
            <color indexed="81"/>
            <rFont val="돋움"/>
            <family val="3"/>
            <charset val="129"/>
          </rPr>
          <t>산입</t>
        </r>
        <r>
          <rPr>
            <b/>
            <sz val="9"/>
            <color indexed="81"/>
            <rFont val="Tahoma"/>
            <family val="2"/>
          </rPr>
          <t xml:space="preserve">
</t>
        </r>
      </text>
    </comment>
    <comment ref="X119" authorId="1" shapeId="0" xr:uid="{36258571-483C-4645-AC98-65D2B7092032}">
      <text>
        <r>
          <rPr>
            <b/>
            <sz val="9"/>
            <color indexed="81"/>
            <rFont val="돋움"/>
            <family val="3"/>
            <charset val="129"/>
          </rPr>
          <t>◦</t>
        </r>
        <r>
          <rPr>
            <b/>
            <sz val="9"/>
            <color indexed="81"/>
            <rFont val="Tahoma"/>
            <family val="2"/>
          </rPr>
          <t xml:space="preserve"> </t>
        </r>
        <r>
          <rPr>
            <b/>
            <sz val="9"/>
            <color indexed="81"/>
            <rFont val="돋움"/>
            <family val="3"/>
            <charset val="129"/>
          </rPr>
          <t>정치자금기부금</t>
        </r>
        <r>
          <rPr>
            <b/>
            <sz val="9"/>
            <color indexed="81"/>
            <rFont val="Tahoma"/>
            <family val="2"/>
          </rPr>
          <t xml:space="preserve"> </t>
        </r>
        <r>
          <rPr>
            <b/>
            <sz val="9"/>
            <color indexed="81"/>
            <rFont val="돋움"/>
            <family val="3"/>
            <charset val="129"/>
          </rPr>
          <t xml:space="preserve">세액공제
</t>
        </r>
        <r>
          <rPr>
            <b/>
            <sz val="9"/>
            <color indexed="81"/>
            <rFont val="Tahoma"/>
            <family val="2"/>
          </rPr>
          <t xml:space="preserve"> - 10</t>
        </r>
        <r>
          <rPr>
            <b/>
            <sz val="9"/>
            <color indexed="81"/>
            <rFont val="돋움"/>
            <family val="3"/>
            <charset val="129"/>
          </rPr>
          <t>만원</t>
        </r>
        <r>
          <rPr>
            <b/>
            <sz val="9"/>
            <color indexed="81"/>
            <rFont val="Tahoma"/>
            <family val="2"/>
          </rPr>
          <t xml:space="preserve"> </t>
        </r>
        <r>
          <rPr>
            <b/>
            <sz val="9"/>
            <color indexed="81"/>
            <rFont val="돋움"/>
            <family val="3"/>
            <charset val="129"/>
          </rPr>
          <t>이하</t>
        </r>
        <r>
          <rPr>
            <b/>
            <sz val="9"/>
            <color indexed="81"/>
            <rFont val="Tahoma"/>
            <family val="2"/>
          </rPr>
          <t xml:space="preserve"> : </t>
        </r>
        <r>
          <rPr>
            <b/>
            <sz val="9"/>
            <color indexed="81"/>
            <rFont val="돋움"/>
            <family val="3"/>
            <charset val="129"/>
          </rPr>
          <t>기부금의</t>
        </r>
        <r>
          <rPr>
            <b/>
            <sz val="9"/>
            <color indexed="81"/>
            <rFont val="Tahoma"/>
            <family val="2"/>
          </rPr>
          <t xml:space="preserve"> 100/110 </t>
        </r>
        <r>
          <rPr>
            <b/>
            <sz val="9"/>
            <color indexed="81"/>
            <rFont val="돋움"/>
            <family val="3"/>
            <charset val="129"/>
          </rPr>
          <t xml:space="preserve">세액공제
</t>
        </r>
        <r>
          <rPr>
            <b/>
            <sz val="9"/>
            <color indexed="81"/>
            <rFont val="Tahoma"/>
            <family val="2"/>
          </rPr>
          <t xml:space="preserve"> - 10</t>
        </r>
        <r>
          <rPr>
            <b/>
            <sz val="9"/>
            <color indexed="81"/>
            <rFont val="돋움"/>
            <family val="3"/>
            <charset val="129"/>
          </rPr>
          <t>만원</t>
        </r>
        <r>
          <rPr>
            <b/>
            <sz val="9"/>
            <color indexed="81"/>
            <rFont val="Tahoma"/>
            <family val="2"/>
          </rPr>
          <t xml:space="preserve"> </t>
        </r>
        <r>
          <rPr>
            <b/>
            <sz val="9"/>
            <color indexed="81"/>
            <rFont val="돋움"/>
            <family val="3"/>
            <charset val="129"/>
          </rPr>
          <t>초과</t>
        </r>
        <r>
          <rPr>
            <b/>
            <sz val="9"/>
            <color indexed="81"/>
            <rFont val="Tahoma"/>
            <family val="2"/>
          </rPr>
          <t xml:space="preserve"> 3</t>
        </r>
        <r>
          <rPr>
            <b/>
            <sz val="9"/>
            <color indexed="81"/>
            <rFont val="돋움"/>
            <family val="3"/>
            <charset val="129"/>
          </rPr>
          <t>천만원</t>
        </r>
        <r>
          <rPr>
            <b/>
            <sz val="9"/>
            <color indexed="81"/>
            <rFont val="Tahoma"/>
            <family val="2"/>
          </rPr>
          <t xml:space="preserve"> </t>
        </r>
        <r>
          <rPr>
            <b/>
            <sz val="9"/>
            <color indexed="81"/>
            <rFont val="돋움"/>
            <family val="3"/>
            <charset val="129"/>
          </rPr>
          <t>이하</t>
        </r>
        <r>
          <rPr>
            <b/>
            <sz val="9"/>
            <color indexed="81"/>
            <rFont val="Tahoma"/>
            <family val="2"/>
          </rPr>
          <t xml:space="preserve"> : </t>
        </r>
        <r>
          <rPr>
            <b/>
            <sz val="9"/>
            <color indexed="81"/>
            <rFont val="돋움"/>
            <family val="3"/>
            <charset val="129"/>
          </rPr>
          <t>기부금의</t>
        </r>
        <r>
          <rPr>
            <b/>
            <sz val="9"/>
            <color indexed="81"/>
            <rFont val="Tahoma"/>
            <family val="2"/>
          </rPr>
          <t xml:space="preserve"> 15%(3</t>
        </r>
        <r>
          <rPr>
            <b/>
            <sz val="9"/>
            <color indexed="81"/>
            <rFont val="돋움"/>
            <family val="3"/>
            <charset val="129"/>
          </rPr>
          <t>천만원</t>
        </r>
        <r>
          <rPr>
            <b/>
            <sz val="9"/>
            <color indexed="81"/>
            <rFont val="Tahoma"/>
            <family val="2"/>
          </rPr>
          <t xml:space="preserve"> </t>
        </r>
        <r>
          <rPr>
            <b/>
            <sz val="9"/>
            <color indexed="81"/>
            <rFont val="돋움"/>
            <family val="3"/>
            <charset val="129"/>
          </rPr>
          <t>초과</t>
        </r>
        <r>
          <rPr>
            <b/>
            <sz val="9"/>
            <color indexed="81"/>
            <rFont val="Tahoma"/>
            <family val="2"/>
          </rPr>
          <t xml:space="preserve"> : 25%) </t>
        </r>
        <r>
          <rPr>
            <b/>
            <sz val="9"/>
            <color indexed="81"/>
            <rFont val="돋움"/>
            <family val="3"/>
            <charset val="129"/>
          </rPr>
          <t>세액공제
◦</t>
        </r>
        <r>
          <rPr>
            <b/>
            <sz val="9"/>
            <color indexed="81"/>
            <rFont val="Tahoma"/>
            <family val="2"/>
          </rPr>
          <t xml:space="preserve"> </t>
        </r>
        <r>
          <rPr>
            <b/>
            <sz val="9"/>
            <color indexed="81"/>
            <rFont val="돋움"/>
            <family val="3"/>
            <charset val="129"/>
          </rPr>
          <t>공제한도</t>
        </r>
        <r>
          <rPr>
            <b/>
            <sz val="9"/>
            <color indexed="81"/>
            <rFont val="Tahoma"/>
            <family val="2"/>
          </rPr>
          <t xml:space="preserve"> : </t>
        </r>
        <r>
          <rPr>
            <b/>
            <sz val="9"/>
            <color indexed="81"/>
            <rFont val="돋움"/>
            <family val="3"/>
            <charset val="129"/>
          </rPr>
          <t>종합소득금액</t>
        </r>
        <r>
          <rPr>
            <b/>
            <sz val="9"/>
            <color indexed="81"/>
            <rFont val="Tahoma"/>
            <family val="2"/>
          </rPr>
          <t xml:space="preserve"> 100%
</t>
        </r>
        <r>
          <rPr>
            <b/>
            <sz val="9"/>
            <color indexed="81"/>
            <rFont val="돋움"/>
            <family val="3"/>
            <charset val="129"/>
          </rPr>
          <t>정치자금</t>
        </r>
        <r>
          <rPr>
            <b/>
            <sz val="9"/>
            <color indexed="81"/>
            <rFont val="Tahoma"/>
            <family val="2"/>
          </rPr>
          <t xml:space="preserve"> </t>
        </r>
        <r>
          <rPr>
            <b/>
            <sz val="9"/>
            <color indexed="81"/>
            <rFont val="돋움"/>
            <family val="3"/>
            <charset val="129"/>
          </rPr>
          <t xml:space="preserve">기부금
</t>
        </r>
        <r>
          <rPr>
            <b/>
            <sz val="9"/>
            <color indexed="81"/>
            <rFont val="Tahoma"/>
            <family val="2"/>
          </rPr>
          <t>10</t>
        </r>
        <r>
          <rPr>
            <b/>
            <sz val="9"/>
            <color indexed="81"/>
            <rFont val="돋움"/>
            <family val="3"/>
            <charset val="129"/>
          </rPr>
          <t>만원</t>
        </r>
        <r>
          <rPr>
            <b/>
            <sz val="9"/>
            <color indexed="81"/>
            <rFont val="Tahoma"/>
            <family val="2"/>
          </rPr>
          <t xml:space="preserve"> </t>
        </r>
        <r>
          <rPr>
            <b/>
            <sz val="9"/>
            <color indexed="81"/>
            <rFont val="돋움"/>
            <family val="3"/>
            <charset val="129"/>
          </rPr>
          <t>이하</t>
        </r>
        <r>
          <rPr>
            <b/>
            <sz val="9"/>
            <color indexed="81"/>
            <rFont val="Tahoma"/>
            <family val="2"/>
          </rPr>
          <t xml:space="preserve"> :  </t>
        </r>
        <r>
          <rPr>
            <b/>
            <sz val="9"/>
            <color indexed="81"/>
            <rFont val="돋움"/>
            <family val="3"/>
            <charset val="129"/>
          </rPr>
          <t>기부금의</t>
        </r>
        <r>
          <rPr>
            <b/>
            <sz val="9"/>
            <color indexed="81"/>
            <rFont val="Tahoma"/>
            <family val="2"/>
          </rPr>
          <t xml:space="preserve"> 100/110
10</t>
        </r>
        <r>
          <rPr>
            <b/>
            <sz val="9"/>
            <color indexed="81"/>
            <rFont val="돋움"/>
            <family val="3"/>
            <charset val="129"/>
          </rPr>
          <t>만원</t>
        </r>
        <r>
          <rPr>
            <b/>
            <sz val="9"/>
            <color indexed="81"/>
            <rFont val="Tahoma"/>
            <family val="2"/>
          </rPr>
          <t xml:space="preserve"> </t>
        </r>
        <r>
          <rPr>
            <b/>
            <sz val="9"/>
            <color indexed="81"/>
            <rFont val="돋움"/>
            <family val="3"/>
            <charset val="129"/>
          </rPr>
          <t>초과</t>
        </r>
        <r>
          <rPr>
            <b/>
            <sz val="9"/>
            <color indexed="81"/>
            <rFont val="Tahoma"/>
            <family val="2"/>
          </rPr>
          <t xml:space="preserve"> : 
</t>
        </r>
        <r>
          <rPr>
            <b/>
            <sz val="9"/>
            <color indexed="81"/>
            <rFont val="돋움"/>
            <family val="3"/>
            <charset val="129"/>
          </rPr>
          <t>ㆍ</t>
        </r>
        <r>
          <rPr>
            <b/>
            <sz val="9"/>
            <color indexed="81"/>
            <rFont val="Tahoma"/>
            <family val="2"/>
          </rPr>
          <t>3</t>
        </r>
        <r>
          <rPr>
            <b/>
            <sz val="9"/>
            <color indexed="81"/>
            <rFont val="돋움"/>
            <family val="3"/>
            <charset val="129"/>
          </rPr>
          <t>천만원</t>
        </r>
        <r>
          <rPr>
            <b/>
            <sz val="9"/>
            <color indexed="81"/>
            <rFont val="Tahoma"/>
            <family val="2"/>
          </rPr>
          <t xml:space="preserve"> </t>
        </r>
        <r>
          <rPr>
            <b/>
            <sz val="9"/>
            <color indexed="81"/>
            <rFont val="돋움"/>
            <family val="3"/>
            <charset val="129"/>
          </rPr>
          <t>이하</t>
        </r>
        <r>
          <rPr>
            <b/>
            <sz val="9"/>
            <color indexed="81"/>
            <rFont val="Tahoma"/>
            <family val="2"/>
          </rPr>
          <t xml:space="preserve">  : </t>
        </r>
        <r>
          <rPr>
            <b/>
            <sz val="9"/>
            <color indexed="81"/>
            <rFont val="돋움"/>
            <family val="3"/>
            <charset val="129"/>
          </rPr>
          <t>기부금의</t>
        </r>
        <r>
          <rPr>
            <b/>
            <sz val="9"/>
            <color indexed="81"/>
            <rFont val="Tahoma"/>
            <family val="2"/>
          </rPr>
          <t xml:space="preserve"> 15%
</t>
        </r>
        <r>
          <rPr>
            <b/>
            <sz val="9"/>
            <color indexed="81"/>
            <rFont val="돋움"/>
            <family val="3"/>
            <charset val="129"/>
          </rPr>
          <t>ㆍ</t>
        </r>
        <r>
          <rPr>
            <b/>
            <sz val="9"/>
            <color indexed="81"/>
            <rFont val="Tahoma"/>
            <family val="2"/>
          </rPr>
          <t>3</t>
        </r>
        <r>
          <rPr>
            <b/>
            <sz val="9"/>
            <color indexed="81"/>
            <rFont val="돋움"/>
            <family val="3"/>
            <charset val="129"/>
          </rPr>
          <t>천만원</t>
        </r>
        <r>
          <rPr>
            <b/>
            <sz val="9"/>
            <color indexed="81"/>
            <rFont val="Tahoma"/>
            <family val="2"/>
          </rPr>
          <t xml:space="preserve"> </t>
        </r>
        <r>
          <rPr>
            <b/>
            <sz val="9"/>
            <color indexed="81"/>
            <rFont val="돋움"/>
            <family val="3"/>
            <charset val="129"/>
          </rPr>
          <t>초과</t>
        </r>
        <r>
          <rPr>
            <b/>
            <sz val="9"/>
            <color indexed="81"/>
            <rFont val="Tahoma"/>
            <family val="2"/>
          </rPr>
          <t xml:space="preserve">  : </t>
        </r>
        <r>
          <rPr>
            <b/>
            <sz val="9"/>
            <color indexed="81"/>
            <rFont val="돋움"/>
            <family val="3"/>
            <charset val="129"/>
          </rPr>
          <t>기부금의</t>
        </r>
        <r>
          <rPr>
            <b/>
            <sz val="9"/>
            <color indexed="81"/>
            <rFont val="Tahoma"/>
            <family val="2"/>
          </rPr>
          <t xml:space="preserve"> 25%
✱ </t>
        </r>
        <r>
          <rPr>
            <b/>
            <sz val="9"/>
            <color indexed="81"/>
            <rFont val="돋움"/>
            <family val="3"/>
            <charset val="129"/>
          </rPr>
          <t>공제한도</t>
        </r>
        <r>
          <rPr>
            <b/>
            <sz val="9"/>
            <color indexed="81"/>
            <rFont val="Tahoma"/>
            <family val="2"/>
          </rPr>
          <t xml:space="preserve"> : </t>
        </r>
        <r>
          <rPr>
            <b/>
            <sz val="9"/>
            <color indexed="81"/>
            <rFont val="돋움"/>
            <family val="3"/>
            <charset val="129"/>
          </rPr>
          <t>소득금액의</t>
        </r>
        <r>
          <rPr>
            <b/>
            <sz val="9"/>
            <color indexed="81"/>
            <rFont val="Tahoma"/>
            <family val="2"/>
          </rPr>
          <t xml:space="preserve"> 100%
</t>
        </r>
        <r>
          <rPr>
            <b/>
            <sz val="9"/>
            <color indexed="81"/>
            <rFont val="돋움"/>
            <family val="3"/>
            <charset val="129"/>
          </rPr>
          <t>정당</t>
        </r>
        <r>
          <rPr>
            <b/>
            <sz val="9"/>
            <color indexed="81"/>
            <rFont val="Tahoma"/>
            <family val="2"/>
          </rPr>
          <t xml:space="preserve">, </t>
        </r>
        <r>
          <rPr>
            <b/>
            <sz val="9"/>
            <color indexed="81"/>
            <rFont val="돋움"/>
            <family val="3"/>
            <charset val="129"/>
          </rPr>
          <t>후원회</t>
        </r>
        <r>
          <rPr>
            <b/>
            <sz val="9"/>
            <color indexed="81"/>
            <rFont val="Tahoma"/>
            <family val="2"/>
          </rPr>
          <t xml:space="preserve">, </t>
        </r>
        <r>
          <rPr>
            <b/>
            <sz val="9"/>
            <color indexed="81"/>
            <rFont val="돋움"/>
            <family val="3"/>
            <charset val="129"/>
          </rPr>
          <t>선거관리위원회에</t>
        </r>
        <r>
          <rPr>
            <b/>
            <sz val="9"/>
            <color indexed="81"/>
            <rFont val="Tahoma"/>
            <family val="2"/>
          </rPr>
          <t xml:space="preserve"> </t>
        </r>
        <r>
          <rPr>
            <b/>
            <sz val="9"/>
            <color indexed="81"/>
            <rFont val="돋움"/>
            <family val="3"/>
            <charset val="129"/>
          </rPr>
          <t>기부한</t>
        </r>
        <r>
          <rPr>
            <b/>
            <sz val="9"/>
            <color indexed="81"/>
            <rFont val="Tahoma"/>
            <family val="2"/>
          </rPr>
          <t xml:space="preserve"> </t>
        </r>
        <r>
          <rPr>
            <b/>
            <sz val="9"/>
            <color indexed="81"/>
            <rFont val="돋움"/>
            <family val="3"/>
            <charset val="129"/>
          </rPr>
          <t xml:space="preserve">금액
</t>
        </r>
        <r>
          <rPr>
            <b/>
            <sz val="9"/>
            <color indexed="81"/>
            <rFont val="Tahoma"/>
            <family val="2"/>
          </rPr>
          <t xml:space="preserve">- </t>
        </r>
        <r>
          <rPr>
            <b/>
            <sz val="9"/>
            <color indexed="81"/>
            <rFont val="돋움"/>
            <family val="3"/>
            <charset val="129"/>
          </rPr>
          <t>근로자</t>
        </r>
        <r>
          <rPr>
            <b/>
            <sz val="9"/>
            <color indexed="81"/>
            <rFont val="Tahoma"/>
            <family val="2"/>
          </rPr>
          <t xml:space="preserve"> </t>
        </r>
        <r>
          <rPr>
            <b/>
            <sz val="9"/>
            <color indexed="81"/>
            <rFont val="돋움"/>
            <family val="3"/>
            <charset val="129"/>
          </rPr>
          <t>본인의</t>
        </r>
        <r>
          <rPr>
            <b/>
            <sz val="9"/>
            <color indexed="81"/>
            <rFont val="Tahoma"/>
            <family val="2"/>
          </rPr>
          <t xml:space="preserve"> </t>
        </r>
        <r>
          <rPr>
            <b/>
            <sz val="9"/>
            <color indexed="81"/>
            <rFont val="돋움"/>
            <family val="3"/>
            <charset val="129"/>
          </rPr>
          <t>정치자금기부금만</t>
        </r>
        <r>
          <rPr>
            <b/>
            <sz val="9"/>
            <color indexed="81"/>
            <rFont val="Tahoma"/>
            <family val="2"/>
          </rPr>
          <t xml:space="preserve"> </t>
        </r>
        <r>
          <rPr>
            <b/>
            <sz val="9"/>
            <color indexed="81"/>
            <rFont val="돋움"/>
            <family val="3"/>
            <charset val="129"/>
          </rPr>
          <t>공제</t>
        </r>
        <r>
          <rPr>
            <b/>
            <sz val="9"/>
            <color indexed="81"/>
            <rFont val="Tahoma"/>
            <family val="2"/>
          </rPr>
          <t xml:space="preserve"> </t>
        </r>
        <r>
          <rPr>
            <b/>
            <sz val="9"/>
            <color indexed="81"/>
            <rFont val="돋움"/>
            <family val="3"/>
            <charset val="129"/>
          </rPr>
          <t>가능</t>
        </r>
      </text>
    </comment>
    <comment ref="X127" authorId="1" shapeId="0" xr:uid="{E3F40844-9FFB-475C-BBF1-7D7EFA42CCE1}">
      <text>
        <r>
          <rPr>
            <b/>
            <sz val="9"/>
            <color indexed="81"/>
            <rFont val="돋움"/>
            <family val="3"/>
            <charset val="129"/>
          </rPr>
          <t>◦</t>
        </r>
        <r>
          <rPr>
            <b/>
            <sz val="9"/>
            <color indexed="81"/>
            <rFont val="Tahoma"/>
            <family val="2"/>
          </rPr>
          <t xml:space="preserve"> </t>
        </r>
        <r>
          <rPr>
            <b/>
            <sz val="9"/>
            <color indexed="81"/>
            <rFont val="돋움"/>
            <family val="3"/>
            <charset val="129"/>
          </rPr>
          <t>기부금</t>
        </r>
        <r>
          <rPr>
            <b/>
            <sz val="9"/>
            <color indexed="81"/>
            <rFont val="Tahoma"/>
            <family val="2"/>
          </rPr>
          <t xml:space="preserve"> </t>
        </r>
        <r>
          <rPr>
            <b/>
            <sz val="9"/>
            <color indexed="81"/>
            <rFont val="돋움"/>
            <family val="3"/>
            <charset val="129"/>
          </rPr>
          <t>한도</t>
        </r>
        <r>
          <rPr>
            <b/>
            <sz val="9"/>
            <color indexed="81"/>
            <rFont val="Tahoma"/>
            <family val="2"/>
          </rPr>
          <t xml:space="preserve"> </t>
        </r>
        <r>
          <rPr>
            <b/>
            <sz val="9"/>
            <color indexed="81"/>
            <rFont val="돋움"/>
            <family val="3"/>
            <charset val="129"/>
          </rPr>
          <t>초과금액의</t>
        </r>
        <r>
          <rPr>
            <b/>
            <sz val="9"/>
            <color indexed="81"/>
            <rFont val="Tahoma"/>
            <family val="2"/>
          </rPr>
          <t xml:space="preserve"> </t>
        </r>
        <r>
          <rPr>
            <b/>
            <sz val="9"/>
            <color indexed="81"/>
            <rFont val="돋움"/>
            <family val="3"/>
            <charset val="129"/>
          </rPr>
          <t>이월공제기간</t>
        </r>
        <r>
          <rPr>
            <b/>
            <sz val="9"/>
            <color indexed="81"/>
            <rFont val="Tahoma"/>
            <family val="2"/>
          </rPr>
          <t xml:space="preserve"> 
 - </t>
        </r>
        <r>
          <rPr>
            <b/>
            <sz val="9"/>
            <color indexed="81"/>
            <rFont val="돋움"/>
            <family val="3"/>
            <charset val="129"/>
          </rPr>
          <t>법정기부금</t>
        </r>
        <r>
          <rPr>
            <b/>
            <sz val="9"/>
            <color indexed="81"/>
            <rFont val="Tahoma"/>
            <family val="2"/>
          </rPr>
          <t xml:space="preserve"> : 5</t>
        </r>
        <r>
          <rPr>
            <b/>
            <sz val="9"/>
            <color indexed="81"/>
            <rFont val="돋움"/>
            <family val="3"/>
            <charset val="129"/>
          </rPr>
          <t xml:space="preserve">년
</t>
        </r>
        <r>
          <rPr>
            <b/>
            <sz val="9"/>
            <color indexed="81"/>
            <rFont val="Tahoma"/>
            <family val="2"/>
          </rPr>
          <t xml:space="preserve"> - (</t>
        </r>
        <r>
          <rPr>
            <b/>
            <sz val="9"/>
            <color indexed="81"/>
            <rFont val="돋움"/>
            <family val="3"/>
            <charset val="129"/>
          </rPr>
          <t>좌동</t>
        </r>
        <r>
          <rPr>
            <b/>
            <sz val="9"/>
            <color indexed="81"/>
            <rFont val="Tahoma"/>
            <family val="2"/>
          </rPr>
          <t xml:space="preserve">)  - </t>
        </r>
        <r>
          <rPr>
            <b/>
            <sz val="9"/>
            <color indexed="81"/>
            <rFont val="돋움"/>
            <family val="3"/>
            <charset val="129"/>
          </rPr>
          <t>지정기부금</t>
        </r>
        <r>
          <rPr>
            <b/>
            <sz val="9"/>
            <color indexed="81"/>
            <rFont val="Tahoma"/>
            <family val="2"/>
          </rPr>
          <t xml:space="preserve"> : 5</t>
        </r>
        <r>
          <rPr>
            <b/>
            <sz val="9"/>
            <color indexed="81"/>
            <rFont val="돋움"/>
            <family val="3"/>
            <charset val="129"/>
          </rPr>
          <t>년
ㆍ</t>
        </r>
        <r>
          <rPr>
            <b/>
            <sz val="9"/>
            <color indexed="81"/>
            <rFont val="Tahoma"/>
            <family val="2"/>
          </rPr>
          <t>3</t>
        </r>
        <r>
          <rPr>
            <b/>
            <sz val="9"/>
            <color indexed="81"/>
            <rFont val="돋움"/>
            <family val="3"/>
            <charset val="129"/>
          </rPr>
          <t>천만원</t>
        </r>
        <r>
          <rPr>
            <b/>
            <sz val="9"/>
            <color indexed="81"/>
            <rFont val="Tahoma"/>
            <family val="2"/>
          </rPr>
          <t xml:space="preserve"> </t>
        </r>
        <r>
          <rPr>
            <b/>
            <sz val="9"/>
            <color indexed="81"/>
            <rFont val="돋움"/>
            <family val="3"/>
            <charset val="129"/>
          </rPr>
          <t>이하</t>
        </r>
        <r>
          <rPr>
            <b/>
            <sz val="9"/>
            <color indexed="81"/>
            <rFont val="Tahoma"/>
            <family val="2"/>
          </rPr>
          <t xml:space="preserve">  : </t>
        </r>
        <r>
          <rPr>
            <b/>
            <sz val="9"/>
            <color indexed="81"/>
            <rFont val="돋움"/>
            <family val="3"/>
            <charset val="129"/>
          </rPr>
          <t>기부금의</t>
        </r>
        <r>
          <rPr>
            <b/>
            <sz val="9"/>
            <color indexed="81"/>
            <rFont val="Tahoma"/>
            <family val="2"/>
          </rPr>
          <t xml:space="preserve"> 15% 
</t>
        </r>
        <r>
          <rPr>
            <b/>
            <sz val="9"/>
            <color indexed="81"/>
            <rFont val="돋움"/>
            <family val="3"/>
            <charset val="129"/>
          </rPr>
          <t>ㆍ</t>
        </r>
        <r>
          <rPr>
            <b/>
            <sz val="9"/>
            <color indexed="81"/>
            <rFont val="Tahoma"/>
            <family val="2"/>
          </rPr>
          <t>3</t>
        </r>
        <r>
          <rPr>
            <b/>
            <sz val="9"/>
            <color indexed="81"/>
            <rFont val="돋움"/>
            <family val="3"/>
            <charset val="129"/>
          </rPr>
          <t>천만원</t>
        </r>
        <r>
          <rPr>
            <b/>
            <sz val="9"/>
            <color indexed="81"/>
            <rFont val="Tahoma"/>
            <family val="2"/>
          </rPr>
          <t xml:space="preserve"> </t>
        </r>
        <r>
          <rPr>
            <b/>
            <sz val="9"/>
            <color indexed="81"/>
            <rFont val="돋움"/>
            <family val="3"/>
            <charset val="129"/>
          </rPr>
          <t>초과</t>
        </r>
        <r>
          <rPr>
            <b/>
            <sz val="9"/>
            <color indexed="81"/>
            <rFont val="Tahoma"/>
            <family val="2"/>
          </rPr>
          <t xml:space="preserve">  : </t>
        </r>
        <r>
          <rPr>
            <b/>
            <sz val="9"/>
            <color indexed="81"/>
            <rFont val="돋움"/>
            <family val="3"/>
            <charset val="129"/>
          </rPr>
          <t>기부금의</t>
        </r>
        <r>
          <rPr>
            <b/>
            <sz val="9"/>
            <color indexed="81"/>
            <rFont val="Tahoma"/>
            <family val="2"/>
          </rPr>
          <t xml:space="preserve"> 25%
✱ </t>
        </r>
        <r>
          <rPr>
            <b/>
            <sz val="9"/>
            <color indexed="81"/>
            <rFont val="돋움"/>
            <family val="3"/>
            <charset val="129"/>
          </rPr>
          <t>공제한도</t>
        </r>
        <r>
          <rPr>
            <b/>
            <sz val="9"/>
            <color indexed="81"/>
            <rFont val="Tahoma"/>
            <family val="2"/>
          </rPr>
          <t xml:space="preserve"> 
</t>
        </r>
        <r>
          <rPr>
            <b/>
            <sz val="9"/>
            <color indexed="81"/>
            <rFont val="돋움"/>
            <family val="3"/>
            <charset val="129"/>
          </rPr>
          <t>ㆍ법정기부금</t>
        </r>
        <r>
          <rPr>
            <b/>
            <sz val="9"/>
            <color indexed="81"/>
            <rFont val="Tahoma"/>
            <family val="2"/>
          </rPr>
          <t xml:space="preserve"> : </t>
        </r>
        <r>
          <rPr>
            <b/>
            <sz val="9"/>
            <color indexed="81"/>
            <rFont val="돋움"/>
            <family val="3"/>
            <charset val="129"/>
          </rPr>
          <t>근로소득금액의</t>
        </r>
        <r>
          <rPr>
            <b/>
            <sz val="9"/>
            <color indexed="81"/>
            <rFont val="Tahoma"/>
            <family val="2"/>
          </rPr>
          <t xml:space="preserve"> 100%
</t>
        </r>
        <r>
          <rPr>
            <b/>
            <sz val="9"/>
            <color indexed="81"/>
            <rFont val="돋움"/>
            <family val="3"/>
            <charset val="129"/>
          </rPr>
          <t>ㆍ지정</t>
        </r>
        <r>
          <rPr>
            <b/>
            <sz val="9"/>
            <color indexed="81"/>
            <rFont val="Tahoma"/>
            <family val="2"/>
          </rPr>
          <t>(</t>
        </r>
        <r>
          <rPr>
            <b/>
            <sz val="9"/>
            <color indexed="81"/>
            <rFont val="돋움"/>
            <family val="3"/>
            <charset val="129"/>
          </rPr>
          <t>종교단체</t>
        </r>
        <r>
          <rPr>
            <b/>
            <sz val="9"/>
            <color indexed="81"/>
            <rFont val="Tahoma"/>
            <family val="2"/>
          </rPr>
          <t xml:space="preserve"> </t>
        </r>
        <r>
          <rPr>
            <b/>
            <sz val="9"/>
            <color indexed="81"/>
            <rFont val="돋움"/>
            <family val="3"/>
            <charset val="129"/>
          </rPr>
          <t>외</t>
        </r>
        <r>
          <rPr>
            <b/>
            <sz val="9"/>
            <color indexed="81"/>
            <rFont val="Tahoma"/>
            <family val="2"/>
          </rPr>
          <t xml:space="preserve">) : </t>
        </r>
        <r>
          <rPr>
            <b/>
            <sz val="9"/>
            <color indexed="81"/>
            <rFont val="돋움"/>
            <family val="3"/>
            <charset val="129"/>
          </rPr>
          <t>근로소득금액의</t>
        </r>
        <r>
          <rPr>
            <b/>
            <sz val="9"/>
            <color indexed="81"/>
            <rFont val="Tahoma"/>
            <family val="2"/>
          </rPr>
          <t xml:space="preserve"> 30%
</t>
        </r>
        <r>
          <rPr>
            <b/>
            <sz val="9"/>
            <color indexed="81"/>
            <rFont val="돋움"/>
            <family val="3"/>
            <charset val="129"/>
          </rPr>
          <t>ㆍ지정</t>
        </r>
        <r>
          <rPr>
            <b/>
            <sz val="9"/>
            <color indexed="81"/>
            <rFont val="Tahoma"/>
            <family val="2"/>
          </rPr>
          <t>(</t>
        </r>
        <r>
          <rPr>
            <b/>
            <sz val="9"/>
            <color indexed="81"/>
            <rFont val="돋움"/>
            <family val="3"/>
            <charset val="129"/>
          </rPr>
          <t>종교단체</t>
        </r>
        <r>
          <rPr>
            <b/>
            <sz val="9"/>
            <color indexed="81"/>
            <rFont val="Tahoma"/>
            <family val="2"/>
          </rPr>
          <t xml:space="preserve">)  : </t>
        </r>
        <r>
          <rPr>
            <b/>
            <sz val="9"/>
            <color indexed="81"/>
            <rFont val="돋움"/>
            <family val="3"/>
            <charset val="129"/>
          </rPr>
          <t>근로소득금액의</t>
        </r>
        <r>
          <rPr>
            <b/>
            <sz val="9"/>
            <color indexed="81"/>
            <rFont val="Tahoma"/>
            <family val="2"/>
          </rPr>
          <t xml:space="preserve"> 10%
</t>
        </r>
        <r>
          <rPr>
            <b/>
            <sz val="9"/>
            <color indexed="81"/>
            <rFont val="돋움"/>
            <family val="3"/>
            <charset val="129"/>
          </rPr>
          <t>법정기부금</t>
        </r>
        <r>
          <rPr>
            <b/>
            <sz val="9"/>
            <color indexed="81"/>
            <rFont val="Tahoma"/>
            <family val="2"/>
          </rPr>
          <t xml:space="preserve"> : </t>
        </r>
        <r>
          <rPr>
            <b/>
            <sz val="9"/>
            <color indexed="81"/>
            <rFont val="돋움"/>
            <family val="3"/>
            <charset val="129"/>
          </rPr>
          <t>국가</t>
        </r>
        <r>
          <rPr>
            <b/>
            <sz val="9"/>
            <color indexed="81"/>
            <rFont val="Tahoma"/>
            <family val="2"/>
          </rPr>
          <t xml:space="preserve"> </t>
        </r>
        <r>
          <rPr>
            <b/>
            <sz val="9"/>
            <color indexed="81"/>
            <rFont val="돋움"/>
            <family val="3"/>
            <charset val="129"/>
          </rPr>
          <t>등에</t>
        </r>
        <r>
          <rPr>
            <b/>
            <sz val="9"/>
            <color indexed="81"/>
            <rFont val="Tahoma"/>
            <family val="2"/>
          </rPr>
          <t xml:space="preserve"> </t>
        </r>
        <r>
          <rPr>
            <b/>
            <sz val="9"/>
            <color indexed="81"/>
            <rFont val="돋움"/>
            <family val="3"/>
            <charset val="129"/>
          </rPr>
          <t>지출한</t>
        </r>
        <r>
          <rPr>
            <b/>
            <sz val="9"/>
            <color indexed="81"/>
            <rFont val="Tahoma"/>
            <family val="2"/>
          </rPr>
          <t xml:space="preserve"> </t>
        </r>
        <r>
          <rPr>
            <b/>
            <sz val="9"/>
            <color indexed="81"/>
            <rFont val="돋움"/>
            <family val="3"/>
            <charset val="129"/>
          </rPr>
          <t>기부금</t>
        </r>
      </text>
    </comment>
    <comment ref="D128" authorId="1" shapeId="0" xr:uid="{45C645E8-04FF-45DA-9030-73881F7AE41C}">
      <text>
        <r>
          <rPr>
            <b/>
            <sz val="9"/>
            <color indexed="81"/>
            <rFont val="돋움"/>
            <family val="3"/>
            <charset val="129"/>
          </rPr>
          <t>▶ 기부금 이월분
  · 이월된 법정기부금, 특례기부금, 지정기부금 중 공제한도 내 금액</t>
        </r>
      </text>
    </comment>
    <comment ref="AG128" authorId="1" shapeId="0" xr:uid="{677216A0-0941-422D-9033-E44EF7921FD2}">
      <text>
        <r>
          <rPr>
            <b/>
            <sz val="9"/>
            <color indexed="81"/>
            <rFont val="Tahoma"/>
            <family val="2"/>
          </rPr>
          <t xml:space="preserve">  - 15% </t>
        </r>
        <r>
          <rPr>
            <b/>
            <sz val="9"/>
            <color indexed="81"/>
            <rFont val="돋움"/>
            <family val="3"/>
            <charset val="129"/>
          </rPr>
          <t>적용대상</t>
        </r>
        <r>
          <rPr>
            <b/>
            <sz val="9"/>
            <color indexed="81"/>
            <rFont val="Tahoma"/>
            <family val="2"/>
          </rPr>
          <t xml:space="preserve"> </t>
        </r>
        <r>
          <rPr>
            <b/>
            <sz val="9"/>
            <color indexed="81"/>
            <rFont val="돋움"/>
            <family val="3"/>
            <charset val="129"/>
          </rPr>
          <t>세액공제</t>
        </r>
        <r>
          <rPr>
            <b/>
            <sz val="9"/>
            <color indexed="81"/>
            <rFont val="Tahoma"/>
            <family val="2"/>
          </rPr>
          <t xml:space="preserve">   : </t>
        </r>
        <r>
          <rPr>
            <b/>
            <sz val="9"/>
            <color indexed="81"/>
            <rFont val="돋움"/>
            <family val="3"/>
            <charset val="129"/>
          </rPr>
          <t>의료비</t>
        </r>
        <r>
          <rPr>
            <b/>
            <sz val="9"/>
            <color indexed="81"/>
            <rFont val="Tahoma"/>
            <family val="2"/>
          </rPr>
          <t xml:space="preserve">, </t>
        </r>
        <r>
          <rPr>
            <b/>
            <sz val="9"/>
            <color indexed="81"/>
            <rFont val="돋움"/>
            <family val="3"/>
            <charset val="129"/>
          </rPr>
          <t>교육비</t>
        </r>
        <r>
          <rPr>
            <b/>
            <sz val="9"/>
            <color indexed="81"/>
            <rFont val="Tahoma"/>
            <family val="2"/>
          </rPr>
          <t xml:space="preserve">, </t>
        </r>
        <r>
          <rPr>
            <b/>
            <sz val="9"/>
            <color indexed="81"/>
            <rFont val="돋움"/>
            <family val="3"/>
            <charset val="129"/>
          </rPr>
          <t>기부금</t>
        </r>
        <r>
          <rPr>
            <b/>
            <sz val="9"/>
            <color indexed="81"/>
            <rFont val="Tahoma"/>
            <family val="2"/>
          </rPr>
          <t>(3</t>
        </r>
        <r>
          <rPr>
            <b/>
            <sz val="9"/>
            <color indexed="81"/>
            <rFont val="돋움"/>
            <family val="3"/>
            <charset val="129"/>
          </rPr>
          <t>천만원</t>
        </r>
        <r>
          <rPr>
            <b/>
            <sz val="9"/>
            <color indexed="81"/>
            <rFont val="Tahoma"/>
            <family val="2"/>
          </rPr>
          <t xml:space="preserve"> </t>
        </r>
        <r>
          <rPr>
            <b/>
            <sz val="9"/>
            <color indexed="81"/>
            <rFont val="돋움"/>
            <family val="3"/>
            <charset val="129"/>
          </rPr>
          <t>초과</t>
        </r>
        <r>
          <rPr>
            <b/>
            <sz val="9"/>
            <color indexed="81"/>
            <rFont val="Tahoma"/>
            <family val="2"/>
          </rPr>
          <t xml:space="preserve"> : 25% </t>
        </r>
        <r>
          <rPr>
            <b/>
            <sz val="9"/>
            <color indexed="81"/>
            <rFont val="돋움"/>
            <family val="3"/>
            <charset val="129"/>
          </rPr>
          <t>적용</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정치자금기부금</t>
        </r>
        <r>
          <rPr>
            <b/>
            <sz val="9"/>
            <color indexed="81"/>
            <rFont val="Tahoma"/>
            <family val="2"/>
          </rPr>
          <t xml:space="preserve"> </t>
        </r>
        <r>
          <rPr>
            <b/>
            <sz val="9"/>
            <color indexed="81"/>
            <rFont val="돋움"/>
            <family val="3"/>
            <charset val="129"/>
          </rPr>
          <t>공제의</t>
        </r>
        <r>
          <rPr>
            <b/>
            <sz val="9"/>
            <color indexed="81"/>
            <rFont val="Tahoma"/>
            <family val="2"/>
          </rPr>
          <t xml:space="preserve"> </t>
        </r>
        <r>
          <rPr>
            <b/>
            <sz val="9"/>
            <color indexed="81"/>
            <rFont val="돋움"/>
            <family val="3"/>
            <charset val="129"/>
          </rPr>
          <t>경우에도</t>
        </r>
        <r>
          <rPr>
            <b/>
            <sz val="9"/>
            <color indexed="81"/>
            <rFont val="Tahoma"/>
            <family val="2"/>
          </rPr>
          <t xml:space="preserve"> </t>
        </r>
        <r>
          <rPr>
            <b/>
            <sz val="9"/>
            <color indexed="81"/>
            <rFont val="돋움"/>
            <family val="3"/>
            <charset val="129"/>
          </rPr>
          <t>동일</t>
        </r>
        <r>
          <rPr>
            <b/>
            <sz val="9"/>
            <color indexed="81"/>
            <rFont val="Tahoma"/>
            <family val="2"/>
          </rPr>
          <t>(</t>
        </r>
        <r>
          <rPr>
            <b/>
            <sz val="9"/>
            <color indexed="81"/>
            <rFont val="돋움"/>
            <family val="3"/>
            <charset val="129"/>
          </rPr>
          <t>조특법</t>
        </r>
        <r>
          <rPr>
            <b/>
            <sz val="9"/>
            <color indexed="81"/>
            <rFont val="Tahoma"/>
            <family val="2"/>
          </rPr>
          <t xml:space="preserve"> </t>
        </r>
        <r>
          <rPr>
            <b/>
            <sz val="9"/>
            <color indexed="81"/>
            <rFont val="돋움"/>
            <family val="3"/>
            <charset val="129"/>
          </rPr>
          <t>§</t>
        </r>
        <r>
          <rPr>
            <b/>
            <sz val="9"/>
            <color indexed="81"/>
            <rFont val="Tahoma"/>
            <family val="2"/>
          </rPr>
          <t>76</t>
        </r>
        <r>
          <rPr>
            <b/>
            <sz val="9"/>
            <color indexed="81"/>
            <rFont val="돋움"/>
            <family val="3"/>
            <charset val="129"/>
          </rPr>
          <t>①</t>
        </r>
        <r>
          <rPr>
            <b/>
            <sz val="9"/>
            <color indexed="81"/>
            <rFont val="Tahoma"/>
            <family val="2"/>
          </rPr>
          <t>)</t>
        </r>
      </text>
    </comment>
    <comment ref="X129" authorId="1" shapeId="0" xr:uid="{BD5420CD-D0F6-429A-AE59-FDDCD632A221}">
      <text>
        <r>
          <rPr>
            <sz val="9"/>
            <color indexed="81"/>
            <rFont val="Tahoma"/>
            <family val="2"/>
          </rPr>
          <t xml:space="preserve">
</t>
        </r>
        <r>
          <rPr>
            <sz val="9"/>
            <color indexed="81"/>
            <rFont val="돋움"/>
            <family val="3"/>
            <charset val="129"/>
          </rPr>
          <t>ㆍ</t>
        </r>
        <r>
          <rPr>
            <sz val="9"/>
            <color indexed="81"/>
            <rFont val="Tahoma"/>
            <family val="2"/>
          </rPr>
          <t>3</t>
        </r>
        <r>
          <rPr>
            <sz val="9"/>
            <color indexed="81"/>
            <rFont val="돋움"/>
            <family val="3"/>
            <charset val="129"/>
          </rPr>
          <t>천만원</t>
        </r>
        <r>
          <rPr>
            <sz val="9"/>
            <color indexed="81"/>
            <rFont val="Tahoma"/>
            <family val="2"/>
          </rPr>
          <t xml:space="preserve"> </t>
        </r>
        <r>
          <rPr>
            <sz val="9"/>
            <color indexed="81"/>
            <rFont val="돋움"/>
            <family val="3"/>
            <charset val="129"/>
          </rPr>
          <t>이하</t>
        </r>
        <r>
          <rPr>
            <sz val="9"/>
            <color indexed="81"/>
            <rFont val="Tahoma"/>
            <family val="2"/>
          </rPr>
          <t xml:space="preserve">  : </t>
        </r>
        <r>
          <rPr>
            <sz val="9"/>
            <color indexed="81"/>
            <rFont val="돋움"/>
            <family val="3"/>
            <charset val="129"/>
          </rPr>
          <t>기부금의</t>
        </r>
        <r>
          <rPr>
            <sz val="9"/>
            <color indexed="81"/>
            <rFont val="Tahoma"/>
            <family val="2"/>
          </rPr>
          <t xml:space="preserve"> 15% 
</t>
        </r>
        <r>
          <rPr>
            <sz val="9"/>
            <color indexed="81"/>
            <rFont val="돋움"/>
            <family val="3"/>
            <charset val="129"/>
          </rPr>
          <t>ㆍ</t>
        </r>
        <r>
          <rPr>
            <sz val="9"/>
            <color indexed="81"/>
            <rFont val="Tahoma"/>
            <family val="2"/>
          </rPr>
          <t>3</t>
        </r>
        <r>
          <rPr>
            <sz val="9"/>
            <color indexed="81"/>
            <rFont val="돋움"/>
            <family val="3"/>
            <charset val="129"/>
          </rPr>
          <t>천만원</t>
        </r>
        <r>
          <rPr>
            <sz val="9"/>
            <color indexed="81"/>
            <rFont val="Tahoma"/>
            <family val="2"/>
          </rPr>
          <t xml:space="preserve"> </t>
        </r>
        <r>
          <rPr>
            <sz val="9"/>
            <color indexed="81"/>
            <rFont val="돋움"/>
            <family val="3"/>
            <charset val="129"/>
          </rPr>
          <t>초과</t>
        </r>
        <r>
          <rPr>
            <sz val="9"/>
            <color indexed="81"/>
            <rFont val="Tahoma"/>
            <family val="2"/>
          </rPr>
          <t xml:space="preserve">  : </t>
        </r>
        <r>
          <rPr>
            <sz val="9"/>
            <color indexed="81"/>
            <rFont val="돋움"/>
            <family val="3"/>
            <charset val="129"/>
          </rPr>
          <t>기부금의</t>
        </r>
        <r>
          <rPr>
            <sz val="9"/>
            <color indexed="81"/>
            <rFont val="Tahoma"/>
            <family val="2"/>
          </rPr>
          <t xml:space="preserve"> 25%
✱ </t>
        </r>
        <r>
          <rPr>
            <sz val="9"/>
            <color indexed="81"/>
            <rFont val="돋움"/>
            <family val="3"/>
            <charset val="129"/>
          </rPr>
          <t>공제한도</t>
        </r>
        <r>
          <rPr>
            <sz val="9"/>
            <color indexed="81"/>
            <rFont val="Tahoma"/>
            <family val="2"/>
          </rPr>
          <t xml:space="preserve"> 
</t>
        </r>
        <r>
          <rPr>
            <sz val="9"/>
            <color indexed="81"/>
            <rFont val="돋움"/>
            <family val="3"/>
            <charset val="129"/>
          </rPr>
          <t>ㆍ법정기부금</t>
        </r>
        <r>
          <rPr>
            <sz val="9"/>
            <color indexed="81"/>
            <rFont val="Tahoma"/>
            <family val="2"/>
          </rPr>
          <t xml:space="preserve"> : </t>
        </r>
        <r>
          <rPr>
            <sz val="9"/>
            <color indexed="81"/>
            <rFont val="돋움"/>
            <family val="3"/>
            <charset val="129"/>
          </rPr>
          <t>근로소득금액의</t>
        </r>
        <r>
          <rPr>
            <sz val="9"/>
            <color indexed="81"/>
            <rFont val="Tahoma"/>
            <family val="2"/>
          </rPr>
          <t xml:space="preserve"> 100%
</t>
        </r>
        <r>
          <rPr>
            <sz val="9"/>
            <color indexed="81"/>
            <rFont val="돋움"/>
            <family val="3"/>
            <charset val="129"/>
          </rPr>
          <t>ㆍ지정</t>
        </r>
        <r>
          <rPr>
            <sz val="9"/>
            <color indexed="81"/>
            <rFont val="Tahoma"/>
            <family val="2"/>
          </rPr>
          <t>(</t>
        </r>
        <r>
          <rPr>
            <sz val="9"/>
            <color indexed="81"/>
            <rFont val="돋움"/>
            <family val="3"/>
            <charset val="129"/>
          </rPr>
          <t>종교단체</t>
        </r>
        <r>
          <rPr>
            <sz val="9"/>
            <color indexed="81"/>
            <rFont val="Tahoma"/>
            <family val="2"/>
          </rPr>
          <t xml:space="preserve"> </t>
        </r>
        <r>
          <rPr>
            <sz val="9"/>
            <color indexed="81"/>
            <rFont val="돋움"/>
            <family val="3"/>
            <charset val="129"/>
          </rPr>
          <t>외</t>
        </r>
        <r>
          <rPr>
            <sz val="9"/>
            <color indexed="81"/>
            <rFont val="Tahoma"/>
            <family val="2"/>
          </rPr>
          <t xml:space="preserve">) : </t>
        </r>
        <r>
          <rPr>
            <sz val="9"/>
            <color indexed="81"/>
            <rFont val="돋움"/>
            <family val="3"/>
            <charset val="129"/>
          </rPr>
          <t>근로소득금액의</t>
        </r>
        <r>
          <rPr>
            <sz val="9"/>
            <color indexed="81"/>
            <rFont val="Tahoma"/>
            <family val="2"/>
          </rPr>
          <t xml:space="preserve"> 30%
</t>
        </r>
        <r>
          <rPr>
            <sz val="9"/>
            <color indexed="81"/>
            <rFont val="돋움"/>
            <family val="3"/>
            <charset val="129"/>
          </rPr>
          <t>ㆍ지정</t>
        </r>
        <r>
          <rPr>
            <sz val="9"/>
            <color indexed="81"/>
            <rFont val="Tahoma"/>
            <family val="2"/>
          </rPr>
          <t>(</t>
        </r>
        <r>
          <rPr>
            <sz val="9"/>
            <color indexed="81"/>
            <rFont val="돋움"/>
            <family val="3"/>
            <charset val="129"/>
          </rPr>
          <t>종교단체</t>
        </r>
        <r>
          <rPr>
            <sz val="9"/>
            <color indexed="81"/>
            <rFont val="Tahoma"/>
            <family val="2"/>
          </rPr>
          <t xml:space="preserve">)  : </t>
        </r>
        <r>
          <rPr>
            <sz val="9"/>
            <color indexed="81"/>
            <rFont val="돋움"/>
            <family val="3"/>
            <charset val="129"/>
          </rPr>
          <t>근로소득금액의</t>
        </r>
        <r>
          <rPr>
            <sz val="9"/>
            <color indexed="81"/>
            <rFont val="Tahoma"/>
            <family val="2"/>
          </rPr>
          <t xml:space="preserve"> 10%
</t>
        </r>
        <r>
          <rPr>
            <sz val="9"/>
            <color indexed="81"/>
            <rFont val="돋움"/>
            <family val="3"/>
            <charset val="129"/>
          </rPr>
          <t>지정기부금</t>
        </r>
        <r>
          <rPr>
            <sz val="9"/>
            <color indexed="81"/>
            <rFont val="Tahoma"/>
            <family val="2"/>
          </rPr>
          <t>(</t>
        </r>
        <r>
          <rPr>
            <sz val="9"/>
            <color indexed="81"/>
            <rFont val="돋움"/>
            <family val="3"/>
            <charset val="129"/>
          </rPr>
          <t>종교단체제외</t>
        </r>
        <r>
          <rPr>
            <sz val="9"/>
            <color indexed="81"/>
            <rFont val="Tahoma"/>
            <family val="2"/>
          </rPr>
          <t xml:space="preserve">) :
</t>
        </r>
        <r>
          <rPr>
            <sz val="9"/>
            <color indexed="81"/>
            <rFont val="돋움"/>
            <family val="3"/>
            <charset val="129"/>
          </rPr>
          <t>사회복지ㆍ문화</t>
        </r>
        <r>
          <rPr>
            <sz val="9"/>
            <color indexed="81"/>
            <rFont val="Tahoma"/>
            <family val="2"/>
          </rPr>
          <t xml:space="preserve"> </t>
        </r>
        <r>
          <rPr>
            <sz val="9"/>
            <color indexed="81"/>
            <rFont val="돋움"/>
            <family val="3"/>
            <charset val="129"/>
          </rPr>
          <t>등</t>
        </r>
        <r>
          <rPr>
            <sz val="9"/>
            <color indexed="81"/>
            <rFont val="Tahoma"/>
            <family val="2"/>
          </rPr>
          <t xml:space="preserve"> </t>
        </r>
        <r>
          <rPr>
            <sz val="9"/>
            <color indexed="81"/>
            <rFont val="돋움"/>
            <family val="3"/>
            <charset val="129"/>
          </rPr>
          <t>공익성을</t>
        </r>
        <r>
          <rPr>
            <sz val="9"/>
            <color indexed="81"/>
            <rFont val="Tahoma"/>
            <family val="2"/>
          </rPr>
          <t xml:space="preserve"> </t>
        </r>
        <r>
          <rPr>
            <sz val="9"/>
            <color indexed="81"/>
            <rFont val="돋움"/>
            <family val="3"/>
            <charset val="129"/>
          </rPr>
          <t>고려한</t>
        </r>
        <r>
          <rPr>
            <sz val="9"/>
            <color indexed="81"/>
            <rFont val="Tahoma"/>
            <family val="2"/>
          </rPr>
          <t xml:space="preserve"> </t>
        </r>
        <r>
          <rPr>
            <sz val="9"/>
            <color indexed="81"/>
            <rFont val="돋움"/>
            <family val="3"/>
            <charset val="129"/>
          </rPr>
          <t>지정기부금</t>
        </r>
        <r>
          <rPr>
            <sz val="9"/>
            <color indexed="81"/>
            <rFont val="Tahoma"/>
            <family val="2"/>
          </rPr>
          <t xml:space="preserve"> </t>
        </r>
        <r>
          <rPr>
            <sz val="9"/>
            <color indexed="81"/>
            <rFont val="돋움"/>
            <family val="3"/>
            <charset val="129"/>
          </rPr>
          <t>단체</t>
        </r>
        <r>
          <rPr>
            <sz val="9"/>
            <color indexed="81"/>
            <rFont val="Tahoma"/>
            <family val="2"/>
          </rPr>
          <t xml:space="preserve"> </t>
        </r>
        <r>
          <rPr>
            <sz val="9"/>
            <color indexed="81"/>
            <rFont val="돋움"/>
            <family val="3"/>
            <charset val="129"/>
          </rPr>
          <t>중</t>
        </r>
        <r>
          <rPr>
            <sz val="9"/>
            <color indexed="81"/>
            <rFont val="Tahoma"/>
            <family val="2"/>
          </rPr>
          <t xml:space="preserve"> </t>
        </r>
        <r>
          <rPr>
            <sz val="9"/>
            <color indexed="81"/>
            <rFont val="돋움"/>
            <family val="3"/>
            <charset val="129"/>
          </rPr>
          <t>비종교단체에</t>
        </r>
        <r>
          <rPr>
            <sz val="9"/>
            <color indexed="81"/>
            <rFont val="Tahoma"/>
            <family val="2"/>
          </rPr>
          <t xml:space="preserve"> </t>
        </r>
        <r>
          <rPr>
            <sz val="9"/>
            <color indexed="81"/>
            <rFont val="돋움"/>
            <family val="3"/>
            <charset val="129"/>
          </rPr>
          <t>지출한</t>
        </r>
        <r>
          <rPr>
            <sz val="9"/>
            <color indexed="81"/>
            <rFont val="Tahoma"/>
            <family val="2"/>
          </rPr>
          <t xml:space="preserve"> </t>
        </r>
        <r>
          <rPr>
            <sz val="9"/>
            <color indexed="81"/>
            <rFont val="돋움"/>
            <family val="3"/>
            <charset val="129"/>
          </rPr>
          <t>기부금
지정기부금</t>
        </r>
        <r>
          <rPr>
            <sz val="9"/>
            <color indexed="81"/>
            <rFont val="Tahoma"/>
            <family val="2"/>
          </rPr>
          <t>(</t>
        </r>
        <r>
          <rPr>
            <sz val="9"/>
            <color indexed="81"/>
            <rFont val="돋움"/>
            <family val="3"/>
            <charset val="129"/>
          </rPr>
          <t>종교단체</t>
        </r>
        <r>
          <rPr>
            <sz val="9"/>
            <color indexed="81"/>
            <rFont val="Tahoma"/>
            <family val="2"/>
          </rPr>
          <t xml:space="preserve">) :
</t>
        </r>
        <r>
          <rPr>
            <sz val="9"/>
            <color indexed="81"/>
            <rFont val="돋움"/>
            <family val="3"/>
            <charset val="129"/>
          </rPr>
          <t>종교의</t>
        </r>
        <r>
          <rPr>
            <sz val="9"/>
            <color indexed="81"/>
            <rFont val="Tahoma"/>
            <family val="2"/>
          </rPr>
          <t xml:space="preserve"> </t>
        </r>
        <r>
          <rPr>
            <sz val="9"/>
            <color indexed="81"/>
            <rFont val="돋움"/>
            <family val="3"/>
            <charset val="129"/>
          </rPr>
          <t>보급</t>
        </r>
        <r>
          <rPr>
            <sz val="9"/>
            <color indexed="81"/>
            <rFont val="Tahoma"/>
            <family val="2"/>
          </rPr>
          <t xml:space="preserve">, </t>
        </r>
        <r>
          <rPr>
            <sz val="9"/>
            <color indexed="81"/>
            <rFont val="돋움"/>
            <family val="3"/>
            <charset val="129"/>
          </rPr>
          <t>그</t>
        </r>
        <r>
          <rPr>
            <sz val="9"/>
            <color indexed="81"/>
            <rFont val="Tahoma"/>
            <family val="2"/>
          </rPr>
          <t xml:space="preserve"> </t>
        </r>
        <r>
          <rPr>
            <sz val="9"/>
            <color indexed="81"/>
            <rFont val="돋움"/>
            <family val="3"/>
            <charset val="129"/>
          </rPr>
          <t>밖의</t>
        </r>
        <r>
          <rPr>
            <sz val="9"/>
            <color indexed="81"/>
            <rFont val="Tahoma"/>
            <family val="2"/>
          </rPr>
          <t xml:space="preserve"> </t>
        </r>
        <r>
          <rPr>
            <sz val="9"/>
            <color indexed="81"/>
            <rFont val="돋움"/>
            <family val="3"/>
            <charset val="129"/>
          </rPr>
          <t>교화를</t>
        </r>
        <r>
          <rPr>
            <sz val="9"/>
            <color indexed="81"/>
            <rFont val="Tahoma"/>
            <family val="2"/>
          </rPr>
          <t xml:space="preserve"> </t>
        </r>
        <r>
          <rPr>
            <sz val="9"/>
            <color indexed="81"/>
            <rFont val="돋움"/>
            <family val="3"/>
            <charset val="129"/>
          </rPr>
          <t>목적으로</t>
        </r>
        <r>
          <rPr>
            <sz val="9"/>
            <color indexed="81"/>
            <rFont val="Tahoma"/>
            <family val="2"/>
          </rPr>
          <t xml:space="preserve"> </t>
        </r>
        <r>
          <rPr>
            <sz val="9"/>
            <color indexed="81"/>
            <rFont val="돋움"/>
            <family val="3"/>
            <charset val="129"/>
          </rPr>
          <t>민법</t>
        </r>
        <r>
          <rPr>
            <sz val="9"/>
            <color indexed="81"/>
            <rFont val="Tahoma"/>
            <family val="2"/>
          </rPr>
          <t xml:space="preserve"> </t>
        </r>
        <r>
          <rPr>
            <sz val="9"/>
            <color indexed="81"/>
            <rFont val="돋움"/>
            <family val="3"/>
            <charset val="129"/>
          </rPr>
          <t>제</t>
        </r>
        <r>
          <rPr>
            <sz val="9"/>
            <color indexed="81"/>
            <rFont val="Tahoma"/>
            <family val="2"/>
          </rPr>
          <t>32</t>
        </r>
        <r>
          <rPr>
            <sz val="9"/>
            <color indexed="81"/>
            <rFont val="돋움"/>
            <family val="3"/>
            <charset val="129"/>
          </rPr>
          <t>조에</t>
        </r>
        <r>
          <rPr>
            <sz val="9"/>
            <color indexed="81"/>
            <rFont val="Tahoma"/>
            <family val="2"/>
          </rPr>
          <t xml:space="preserve"> </t>
        </r>
        <r>
          <rPr>
            <sz val="9"/>
            <color indexed="81"/>
            <rFont val="돋움"/>
            <family val="3"/>
            <charset val="129"/>
          </rPr>
          <t>따라</t>
        </r>
        <r>
          <rPr>
            <sz val="9"/>
            <color indexed="81"/>
            <rFont val="Tahoma"/>
            <family val="2"/>
          </rPr>
          <t xml:space="preserve"> </t>
        </r>
        <r>
          <rPr>
            <sz val="9"/>
            <color indexed="81"/>
            <rFont val="돋움"/>
            <family val="3"/>
            <charset val="129"/>
          </rPr>
          <t>문화체육부장관</t>
        </r>
        <r>
          <rPr>
            <sz val="9"/>
            <color indexed="81"/>
            <rFont val="Tahoma"/>
            <family val="2"/>
          </rPr>
          <t xml:space="preserve"> </t>
        </r>
        <r>
          <rPr>
            <sz val="9"/>
            <color indexed="81"/>
            <rFont val="돋움"/>
            <family val="3"/>
            <charset val="129"/>
          </rPr>
          <t>또는</t>
        </r>
        <r>
          <rPr>
            <sz val="9"/>
            <color indexed="81"/>
            <rFont val="Tahoma"/>
            <family val="2"/>
          </rPr>
          <t xml:space="preserve"> </t>
        </r>
        <r>
          <rPr>
            <sz val="9"/>
            <color indexed="81"/>
            <rFont val="돋움"/>
            <family val="3"/>
            <charset val="129"/>
          </rPr>
          <t>지방자치단체의</t>
        </r>
        <r>
          <rPr>
            <sz val="9"/>
            <color indexed="81"/>
            <rFont val="Tahoma"/>
            <family val="2"/>
          </rPr>
          <t xml:space="preserve"> </t>
        </r>
        <r>
          <rPr>
            <sz val="9"/>
            <color indexed="81"/>
            <rFont val="돋움"/>
            <family val="3"/>
            <charset val="129"/>
          </rPr>
          <t>장의</t>
        </r>
        <r>
          <rPr>
            <sz val="9"/>
            <color indexed="81"/>
            <rFont val="Tahoma"/>
            <family val="2"/>
          </rPr>
          <t xml:space="preserve"> </t>
        </r>
        <r>
          <rPr>
            <sz val="9"/>
            <color indexed="81"/>
            <rFont val="돋움"/>
            <family val="3"/>
            <charset val="129"/>
          </rPr>
          <t>허가를</t>
        </r>
        <r>
          <rPr>
            <sz val="9"/>
            <color indexed="81"/>
            <rFont val="Tahoma"/>
            <family val="2"/>
          </rPr>
          <t xml:space="preserve"> </t>
        </r>
        <r>
          <rPr>
            <sz val="9"/>
            <color indexed="81"/>
            <rFont val="돋움"/>
            <family val="3"/>
            <charset val="129"/>
          </rPr>
          <t>받아</t>
        </r>
        <r>
          <rPr>
            <sz val="9"/>
            <color indexed="81"/>
            <rFont val="Tahoma"/>
            <family val="2"/>
          </rPr>
          <t xml:space="preserve"> </t>
        </r>
        <r>
          <rPr>
            <sz val="9"/>
            <color indexed="81"/>
            <rFont val="돋움"/>
            <family val="3"/>
            <charset val="129"/>
          </rPr>
          <t>설립한</t>
        </r>
        <r>
          <rPr>
            <sz val="9"/>
            <color indexed="81"/>
            <rFont val="Tahoma"/>
            <family val="2"/>
          </rPr>
          <t xml:space="preserve">  </t>
        </r>
        <r>
          <rPr>
            <sz val="9"/>
            <color indexed="81"/>
            <rFont val="돋움"/>
            <family val="3"/>
            <charset val="129"/>
          </rPr>
          <t>비영리법인</t>
        </r>
        <r>
          <rPr>
            <sz val="9"/>
            <color indexed="81"/>
            <rFont val="Tahoma"/>
            <family val="2"/>
          </rPr>
          <t>(</t>
        </r>
        <r>
          <rPr>
            <sz val="9"/>
            <color indexed="81"/>
            <rFont val="돋움"/>
            <family val="3"/>
            <charset val="129"/>
          </rPr>
          <t>그</t>
        </r>
        <r>
          <rPr>
            <sz val="9"/>
            <color indexed="81"/>
            <rFont val="Tahoma"/>
            <family val="2"/>
          </rPr>
          <t xml:space="preserve"> </t>
        </r>
        <r>
          <rPr>
            <sz val="9"/>
            <color indexed="81"/>
            <rFont val="돋움"/>
            <family val="3"/>
            <charset val="129"/>
          </rPr>
          <t>소속</t>
        </r>
        <r>
          <rPr>
            <sz val="9"/>
            <color indexed="81"/>
            <rFont val="Tahoma"/>
            <family val="2"/>
          </rPr>
          <t xml:space="preserve"> </t>
        </r>
        <r>
          <rPr>
            <sz val="9"/>
            <color indexed="81"/>
            <rFont val="돋움"/>
            <family val="3"/>
            <charset val="129"/>
          </rPr>
          <t>단체를</t>
        </r>
        <r>
          <rPr>
            <sz val="9"/>
            <color indexed="81"/>
            <rFont val="Tahoma"/>
            <family val="2"/>
          </rPr>
          <t xml:space="preserve"> </t>
        </r>
        <r>
          <rPr>
            <sz val="9"/>
            <color indexed="81"/>
            <rFont val="돋움"/>
            <family val="3"/>
            <charset val="129"/>
          </rPr>
          <t>포함</t>
        </r>
        <r>
          <rPr>
            <sz val="9"/>
            <color indexed="81"/>
            <rFont val="Tahoma"/>
            <family val="2"/>
          </rPr>
          <t>)</t>
        </r>
        <r>
          <rPr>
            <sz val="9"/>
            <color indexed="81"/>
            <rFont val="돋움"/>
            <family val="3"/>
            <charset val="129"/>
          </rPr>
          <t>에</t>
        </r>
        <r>
          <rPr>
            <sz val="9"/>
            <color indexed="81"/>
            <rFont val="Tahoma"/>
            <family val="2"/>
          </rPr>
          <t xml:space="preserve"> </t>
        </r>
        <r>
          <rPr>
            <sz val="9"/>
            <color indexed="81"/>
            <rFont val="돋움"/>
            <family val="3"/>
            <charset val="129"/>
          </rPr>
          <t>기부한</t>
        </r>
        <r>
          <rPr>
            <sz val="9"/>
            <color indexed="81"/>
            <rFont val="Tahoma"/>
            <family val="2"/>
          </rPr>
          <t xml:space="preserve"> </t>
        </r>
        <r>
          <rPr>
            <sz val="9"/>
            <color indexed="81"/>
            <rFont val="돋움"/>
            <family val="3"/>
            <charset val="129"/>
          </rPr>
          <t>기부금</t>
        </r>
      </text>
    </comment>
    <comment ref="AG130" authorId="1" shapeId="0" xr:uid="{E1E38F49-623B-46FC-B0D2-40714ED67732}">
      <text>
        <r>
          <rPr>
            <b/>
            <sz val="9"/>
            <color indexed="81"/>
            <rFont val="Tahoma"/>
            <family val="2"/>
          </rPr>
          <t xml:space="preserve">  - 15% </t>
        </r>
        <r>
          <rPr>
            <b/>
            <sz val="9"/>
            <color indexed="81"/>
            <rFont val="돋움"/>
            <family val="3"/>
            <charset val="129"/>
          </rPr>
          <t>적용대상</t>
        </r>
        <r>
          <rPr>
            <b/>
            <sz val="9"/>
            <color indexed="81"/>
            <rFont val="Tahoma"/>
            <family val="2"/>
          </rPr>
          <t xml:space="preserve"> </t>
        </r>
        <r>
          <rPr>
            <b/>
            <sz val="9"/>
            <color indexed="81"/>
            <rFont val="돋움"/>
            <family val="3"/>
            <charset val="129"/>
          </rPr>
          <t>세액공제</t>
        </r>
        <r>
          <rPr>
            <b/>
            <sz val="9"/>
            <color indexed="81"/>
            <rFont val="Tahoma"/>
            <family val="2"/>
          </rPr>
          <t xml:space="preserve">   : </t>
        </r>
        <r>
          <rPr>
            <b/>
            <sz val="9"/>
            <color indexed="81"/>
            <rFont val="돋움"/>
            <family val="3"/>
            <charset val="129"/>
          </rPr>
          <t>의료비</t>
        </r>
        <r>
          <rPr>
            <b/>
            <sz val="9"/>
            <color indexed="81"/>
            <rFont val="Tahoma"/>
            <family val="2"/>
          </rPr>
          <t xml:space="preserve">, </t>
        </r>
        <r>
          <rPr>
            <b/>
            <sz val="9"/>
            <color indexed="81"/>
            <rFont val="돋움"/>
            <family val="3"/>
            <charset val="129"/>
          </rPr>
          <t>교육비</t>
        </r>
        <r>
          <rPr>
            <b/>
            <sz val="9"/>
            <color indexed="81"/>
            <rFont val="Tahoma"/>
            <family val="2"/>
          </rPr>
          <t xml:space="preserve">, </t>
        </r>
        <r>
          <rPr>
            <b/>
            <sz val="9"/>
            <color indexed="81"/>
            <rFont val="돋움"/>
            <family val="3"/>
            <charset val="129"/>
          </rPr>
          <t>기부금</t>
        </r>
        <r>
          <rPr>
            <b/>
            <sz val="9"/>
            <color indexed="81"/>
            <rFont val="Tahoma"/>
            <family val="2"/>
          </rPr>
          <t>(3</t>
        </r>
        <r>
          <rPr>
            <b/>
            <sz val="9"/>
            <color indexed="81"/>
            <rFont val="돋움"/>
            <family val="3"/>
            <charset val="129"/>
          </rPr>
          <t>천만원</t>
        </r>
        <r>
          <rPr>
            <b/>
            <sz val="9"/>
            <color indexed="81"/>
            <rFont val="Tahoma"/>
            <family val="2"/>
          </rPr>
          <t xml:space="preserve"> </t>
        </r>
        <r>
          <rPr>
            <b/>
            <sz val="9"/>
            <color indexed="81"/>
            <rFont val="돋움"/>
            <family val="3"/>
            <charset val="129"/>
          </rPr>
          <t>초과</t>
        </r>
        <r>
          <rPr>
            <b/>
            <sz val="9"/>
            <color indexed="81"/>
            <rFont val="Tahoma"/>
            <family val="2"/>
          </rPr>
          <t xml:space="preserve"> : 25% </t>
        </r>
        <r>
          <rPr>
            <b/>
            <sz val="9"/>
            <color indexed="81"/>
            <rFont val="돋움"/>
            <family val="3"/>
            <charset val="129"/>
          </rPr>
          <t>적용</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정치자금기부금</t>
        </r>
        <r>
          <rPr>
            <b/>
            <sz val="9"/>
            <color indexed="81"/>
            <rFont val="Tahoma"/>
            <family val="2"/>
          </rPr>
          <t xml:space="preserve"> </t>
        </r>
        <r>
          <rPr>
            <b/>
            <sz val="9"/>
            <color indexed="81"/>
            <rFont val="돋움"/>
            <family val="3"/>
            <charset val="129"/>
          </rPr>
          <t>공제의</t>
        </r>
        <r>
          <rPr>
            <b/>
            <sz val="9"/>
            <color indexed="81"/>
            <rFont val="Tahoma"/>
            <family val="2"/>
          </rPr>
          <t xml:space="preserve"> </t>
        </r>
        <r>
          <rPr>
            <b/>
            <sz val="9"/>
            <color indexed="81"/>
            <rFont val="돋움"/>
            <family val="3"/>
            <charset val="129"/>
          </rPr>
          <t>경우에도</t>
        </r>
        <r>
          <rPr>
            <b/>
            <sz val="9"/>
            <color indexed="81"/>
            <rFont val="Tahoma"/>
            <family val="2"/>
          </rPr>
          <t xml:space="preserve"> </t>
        </r>
        <r>
          <rPr>
            <b/>
            <sz val="9"/>
            <color indexed="81"/>
            <rFont val="돋움"/>
            <family val="3"/>
            <charset val="129"/>
          </rPr>
          <t>동일</t>
        </r>
        <r>
          <rPr>
            <b/>
            <sz val="9"/>
            <color indexed="81"/>
            <rFont val="Tahoma"/>
            <family val="2"/>
          </rPr>
          <t>(</t>
        </r>
        <r>
          <rPr>
            <b/>
            <sz val="9"/>
            <color indexed="81"/>
            <rFont val="돋움"/>
            <family val="3"/>
            <charset val="129"/>
          </rPr>
          <t>조특법</t>
        </r>
        <r>
          <rPr>
            <b/>
            <sz val="9"/>
            <color indexed="81"/>
            <rFont val="Tahoma"/>
            <family val="2"/>
          </rPr>
          <t xml:space="preserve"> </t>
        </r>
        <r>
          <rPr>
            <b/>
            <sz val="9"/>
            <color indexed="81"/>
            <rFont val="돋움"/>
            <family val="3"/>
            <charset val="129"/>
          </rPr>
          <t>§</t>
        </r>
        <r>
          <rPr>
            <b/>
            <sz val="9"/>
            <color indexed="81"/>
            <rFont val="Tahoma"/>
            <family val="2"/>
          </rPr>
          <t>76</t>
        </r>
        <r>
          <rPr>
            <b/>
            <sz val="9"/>
            <color indexed="81"/>
            <rFont val="돋움"/>
            <family val="3"/>
            <charset val="129"/>
          </rPr>
          <t>①</t>
        </r>
        <r>
          <rPr>
            <b/>
            <sz val="9"/>
            <color indexed="81"/>
            <rFont val="Tahoma"/>
            <family val="2"/>
          </rPr>
          <t>)</t>
        </r>
      </text>
    </comment>
    <comment ref="X131" authorId="1" shapeId="0" xr:uid="{8FC94744-034D-49CD-AC1F-0C5D32D22320}">
      <text>
        <r>
          <rPr>
            <b/>
            <sz val="9"/>
            <color indexed="81"/>
            <rFont val="돋움"/>
            <family val="3"/>
            <charset val="129"/>
          </rPr>
          <t>⑤</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항부터</t>
        </r>
        <r>
          <rPr>
            <b/>
            <sz val="9"/>
            <color indexed="81"/>
            <rFont val="Tahoma"/>
            <family val="2"/>
          </rPr>
          <t xml:space="preserve"> </t>
        </r>
        <r>
          <rPr>
            <b/>
            <sz val="9"/>
            <color indexed="81"/>
            <rFont val="돋움"/>
            <family val="3"/>
            <charset val="129"/>
          </rPr>
          <t>제</t>
        </r>
        <r>
          <rPr>
            <b/>
            <sz val="9"/>
            <color indexed="81"/>
            <rFont val="Tahoma"/>
            <family val="2"/>
          </rPr>
          <t>3</t>
        </r>
        <r>
          <rPr>
            <b/>
            <sz val="9"/>
            <color indexed="81"/>
            <rFont val="돋움"/>
            <family val="3"/>
            <charset val="129"/>
          </rPr>
          <t>항까지의</t>
        </r>
        <r>
          <rPr>
            <b/>
            <sz val="9"/>
            <color indexed="81"/>
            <rFont val="Tahoma"/>
            <family val="2"/>
          </rPr>
          <t xml:space="preserve"> </t>
        </r>
        <r>
          <rPr>
            <b/>
            <sz val="9"/>
            <color indexed="81"/>
            <rFont val="돋움"/>
            <family val="3"/>
            <charset val="129"/>
          </rPr>
          <t>규정을</t>
        </r>
        <r>
          <rPr>
            <b/>
            <sz val="9"/>
            <color indexed="81"/>
            <rFont val="Tahoma"/>
            <family val="2"/>
          </rPr>
          <t xml:space="preserve"> </t>
        </r>
        <r>
          <rPr>
            <b/>
            <sz val="9"/>
            <color indexed="81"/>
            <rFont val="돋움"/>
            <family val="3"/>
            <charset val="129"/>
          </rPr>
          <t>적용할</t>
        </r>
        <r>
          <rPr>
            <b/>
            <sz val="9"/>
            <color indexed="81"/>
            <rFont val="Tahoma"/>
            <family val="2"/>
          </rPr>
          <t xml:space="preserve"> </t>
        </r>
        <r>
          <rPr>
            <b/>
            <sz val="9"/>
            <color indexed="81"/>
            <rFont val="돋움"/>
            <family val="3"/>
            <charset val="129"/>
          </rPr>
          <t>때</t>
        </r>
        <r>
          <rPr>
            <b/>
            <sz val="9"/>
            <color indexed="81"/>
            <rFont val="Tahoma"/>
            <family val="2"/>
          </rPr>
          <t xml:space="preserve"> </t>
        </r>
        <r>
          <rPr>
            <b/>
            <sz val="9"/>
            <color indexed="81"/>
            <rFont val="돋움"/>
            <family val="3"/>
            <charset val="129"/>
          </rPr>
          <t>과세기간</t>
        </r>
        <r>
          <rPr>
            <b/>
            <sz val="9"/>
            <color indexed="81"/>
            <rFont val="Tahoma"/>
            <family val="2"/>
          </rPr>
          <t xml:space="preserve"> </t>
        </r>
        <r>
          <rPr>
            <b/>
            <sz val="9"/>
            <color indexed="81"/>
            <rFont val="돋움"/>
            <family val="3"/>
            <charset val="129"/>
          </rPr>
          <t>종료일</t>
        </r>
        <r>
          <rPr>
            <b/>
            <sz val="9"/>
            <color indexed="81"/>
            <rFont val="Tahoma"/>
            <family val="2"/>
          </rPr>
          <t xml:space="preserve"> </t>
        </r>
        <r>
          <rPr>
            <b/>
            <sz val="9"/>
            <color indexed="81"/>
            <rFont val="돋움"/>
            <family val="3"/>
            <charset val="129"/>
          </rPr>
          <t>이전에</t>
        </r>
        <r>
          <rPr>
            <b/>
            <sz val="9"/>
            <color indexed="81"/>
            <rFont val="Tahoma"/>
            <family val="2"/>
          </rPr>
          <t xml:space="preserve"> </t>
        </r>
        <r>
          <rPr>
            <b/>
            <sz val="9"/>
            <color indexed="81"/>
            <rFont val="돋움"/>
            <family val="3"/>
            <charset val="129"/>
          </rPr>
          <t>혼인ㆍ이혼ㆍ별거ㆍ취업</t>
        </r>
        <r>
          <rPr>
            <b/>
            <sz val="9"/>
            <color indexed="81"/>
            <rFont val="Tahoma"/>
            <family val="2"/>
          </rPr>
          <t xml:space="preserve"> </t>
        </r>
        <r>
          <rPr>
            <b/>
            <sz val="9"/>
            <color indexed="81"/>
            <rFont val="돋움"/>
            <family val="3"/>
            <charset val="129"/>
          </rPr>
          <t>등의</t>
        </r>
        <r>
          <rPr>
            <b/>
            <sz val="9"/>
            <color indexed="81"/>
            <rFont val="Tahoma"/>
            <family val="2"/>
          </rPr>
          <t xml:space="preserve"> </t>
        </r>
        <r>
          <rPr>
            <b/>
            <sz val="9"/>
            <color indexed="81"/>
            <rFont val="돋움"/>
            <family val="3"/>
            <charset val="129"/>
          </rPr>
          <t>사유로</t>
        </r>
        <r>
          <rPr>
            <b/>
            <sz val="9"/>
            <color indexed="81"/>
            <rFont val="Tahoma"/>
            <family val="2"/>
          </rPr>
          <t xml:space="preserve"> </t>
        </r>
        <r>
          <rPr>
            <b/>
            <sz val="9"/>
            <color indexed="81"/>
            <rFont val="돋움"/>
            <family val="3"/>
            <charset val="129"/>
          </rPr>
          <t>기본공제대상자에</t>
        </r>
        <r>
          <rPr>
            <b/>
            <sz val="9"/>
            <color indexed="81"/>
            <rFont val="Tahoma"/>
            <family val="2"/>
          </rPr>
          <t xml:space="preserve"> </t>
        </r>
        <r>
          <rPr>
            <b/>
            <sz val="9"/>
            <color indexed="81"/>
            <rFont val="돋움"/>
            <family val="3"/>
            <charset val="129"/>
          </rPr>
          <t>해당되지</t>
        </r>
        <r>
          <rPr>
            <b/>
            <sz val="9"/>
            <color indexed="81"/>
            <rFont val="Tahoma"/>
            <family val="2"/>
          </rPr>
          <t xml:space="preserve"> </t>
        </r>
        <r>
          <rPr>
            <b/>
            <sz val="9"/>
            <color indexed="81"/>
            <rFont val="돋움"/>
            <family val="3"/>
            <charset val="129"/>
          </rPr>
          <t>아니하게</t>
        </r>
        <r>
          <rPr>
            <b/>
            <sz val="9"/>
            <color indexed="81"/>
            <rFont val="Tahoma"/>
            <family val="2"/>
          </rPr>
          <t xml:space="preserve"> </t>
        </r>
        <r>
          <rPr>
            <b/>
            <sz val="9"/>
            <color indexed="81"/>
            <rFont val="돋움"/>
            <family val="3"/>
            <charset val="129"/>
          </rPr>
          <t>되는</t>
        </r>
        <r>
          <rPr>
            <b/>
            <sz val="9"/>
            <color indexed="81"/>
            <rFont val="Tahoma"/>
            <family val="2"/>
          </rPr>
          <t xml:space="preserve"> </t>
        </r>
        <r>
          <rPr>
            <b/>
            <sz val="9"/>
            <color indexed="81"/>
            <rFont val="돋움"/>
            <family val="3"/>
            <charset val="129"/>
          </rPr>
          <t>종전의</t>
        </r>
        <r>
          <rPr>
            <b/>
            <sz val="9"/>
            <color indexed="81"/>
            <rFont val="Tahoma"/>
            <family val="2"/>
          </rPr>
          <t xml:space="preserve"> </t>
        </r>
        <r>
          <rPr>
            <b/>
            <sz val="9"/>
            <color indexed="81"/>
            <rFont val="돋움"/>
            <family val="3"/>
            <charset val="129"/>
          </rPr>
          <t>배우자ㆍ부양가족ㆍ장애인</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과세기간</t>
        </r>
        <r>
          <rPr>
            <b/>
            <sz val="9"/>
            <color indexed="81"/>
            <rFont val="Tahoma"/>
            <family val="2"/>
          </rPr>
          <t xml:space="preserve"> </t>
        </r>
        <r>
          <rPr>
            <b/>
            <sz val="9"/>
            <color indexed="81"/>
            <rFont val="돋움"/>
            <family val="3"/>
            <charset val="129"/>
          </rPr>
          <t>종료일</t>
        </r>
        <r>
          <rPr>
            <b/>
            <sz val="9"/>
            <color indexed="81"/>
            <rFont val="Tahoma"/>
            <family val="2"/>
          </rPr>
          <t xml:space="preserve"> </t>
        </r>
        <r>
          <rPr>
            <b/>
            <sz val="9"/>
            <color indexed="81"/>
            <rFont val="돋움"/>
            <family val="3"/>
            <charset val="129"/>
          </rPr>
          <t>현재</t>
        </r>
        <r>
          <rPr>
            <b/>
            <sz val="9"/>
            <color indexed="81"/>
            <rFont val="Tahoma"/>
            <family val="2"/>
          </rPr>
          <t xml:space="preserve"> 65</t>
        </r>
        <r>
          <rPr>
            <b/>
            <sz val="9"/>
            <color indexed="81"/>
            <rFont val="돋움"/>
            <family val="3"/>
            <charset val="129"/>
          </rPr>
          <t>세</t>
        </r>
        <r>
          <rPr>
            <b/>
            <sz val="9"/>
            <color indexed="81"/>
            <rFont val="Tahoma"/>
            <family val="2"/>
          </rPr>
          <t xml:space="preserve"> </t>
        </r>
        <r>
          <rPr>
            <b/>
            <sz val="9"/>
            <color indexed="81"/>
            <rFont val="돋움"/>
            <family val="3"/>
            <charset val="129"/>
          </rPr>
          <t>이상인</t>
        </r>
        <r>
          <rPr>
            <b/>
            <sz val="9"/>
            <color indexed="81"/>
            <rFont val="Tahoma"/>
            <family val="2"/>
          </rPr>
          <t xml:space="preserve"> </t>
        </r>
        <r>
          <rPr>
            <b/>
            <sz val="9"/>
            <color indexed="81"/>
            <rFont val="돋움"/>
            <family val="3"/>
            <charset val="129"/>
          </rPr>
          <t>사람을</t>
        </r>
        <r>
          <rPr>
            <b/>
            <sz val="9"/>
            <color indexed="81"/>
            <rFont val="Tahoma"/>
            <family val="2"/>
          </rPr>
          <t xml:space="preserve"> </t>
        </r>
        <r>
          <rPr>
            <b/>
            <sz val="9"/>
            <color indexed="81"/>
            <rFont val="돋움"/>
            <family val="3"/>
            <charset val="129"/>
          </rPr>
          <t>위하여</t>
        </r>
        <r>
          <rPr>
            <b/>
            <sz val="9"/>
            <color indexed="81"/>
            <rFont val="Tahoma"/>
            <family val="2"/>
          </rPr>
          <t xml:space="preserve"> </t>
        </r>
        <r>
          <rPr>
            <b/>
            <sz val="9"/>
            <color indexed="81"/>
            <rFont val="돋움"/>
            <family val="3"/>
            <charset val="129"/>
          </rPr>
          <t>이미</t>
        </r>
        <r>
          <rPr>
            <b/>
            <sz val="9"/>
            <color indexed="81"/>
            <rFont val="Tahoma"/>
            <family val="2"/>
          </rPr>
          <t xml:space="preserve"> </t>
        </r>
        <r>
          <rPr>
            <b/>
            <sz val="9"/>
            <color indexed="81"/>
            <rFont val="돋움"/>
            <family val="3"/>
            <charset val="129"/>
          </rPr>
          <t>지급한</t>
        </r>
        <r>
          <rPr>
            <b/>
            <sz val="9"/>
            <color indexed="81"/>
            <rFont val="Tahoma"/>
            <family val="2"/>
          </rPr>
          <t xml:space="preserve"> </t>
        </r>
        <r>
          <rPr>
            <b/>
            <sz val="9"/>
            <color indexed="81"/>
            <rFont val="돋움"/>
            <family val="3"/>
            <charset val="129"/>
          </rPr>
          <t>금액이</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사유가</t>
        </r>
        <r>
          <rPr>
            <b/>
            <sz val="9"/>
            <color indexed="81"/>
            <rFont val="Tahoma"/>
            <family val="2"/>
          </rPr>
          <t xml:space="preserve"> </t>
        </r>
        <r>
          <rPr>
            <b/>
            <sz val="9"/>
            <color indexed="81"/>
            <rFont val="돋움"/>
            <family val="3"/>
            <charset val="129"/>
          </rPr>
          <t>발생한</t>
        </r>
        <r>
          <rPr>
            <b/>
            <sz val="9"/>
            <color indexed="81"/>
            <rFont val="Tahoma"/>
            <family val="2"/>
          </rPr>
          <t xml:space="preserve"> </t>
        </r>
        <r>
          <rPr>
            <b/>
            <sz val="9"/>
            <color indexed="81"/>
            <rFont val="돋움"/>
            <family val="3"/>
            <charset val="129"/>
          </rPr>
          <t>날까지</t>
        </r>
        <r>
          <rPr>
            <b/>
            <sz val="9"/>
            <color indexed="81"/>
            <rFont val="Tahoma"/>
            <family val="2"/>
          </rPr>
          <t xml:space="preserve"> </t>
        </r>
        <r>
          <rPr>
            <b/>
            <sz val="9"/>
            <color indexed="81"/>
            <rFont val="돋움"/>
            <family val="3"/>
            <charset val="129"/>
          </rPr>
          <t>지급한</t>
        </r>
        <r>
          <rPr>
            <b/>
            <sz val="9"/>
            <color indexed="81"/>
            <rFont val="Tahoma"/>
            <family val="2"/>
          </rPr>
          <t xml:space="preserve"> </t>
        </r>
        <r>
          <rPr>
            <b/>
            <sz val="9"/>
            <color indexed="81"/>
            <rFont val="돋움"/>
            <family val="3"/>
            <charset val="129"/>
          </rPr>
          <t>금액에</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항부터</t>
        </r>
        <r>
          <rPr>
            <b/>
            <sz val="9"/>
            <color indexed="81"/>
            <rFont val="Tahoma"/>
            <family val="2"/>
          </rPr>
          <t xml:space="preserve"> </t>
        </r>
        <r>
          <rPr>
            <b/>
            <sz val="9"/>
            <color indexed="81"/>
            <rFont val="돋움"/>
            <family val="3"/>
            <charset val="129"/>
          </rPr>
          <t>제</t>
        </r>
        <r>
          <rPr>
            <b/>
            <sz val="9"/>
            <color indexed="81"/>
            <rFont val="Tahoma"/>
            <family val="2"/>
          </rPr>
          <t>3</t>
        </r>
        <r>
          <rPr>
            <b/>
            <sz val="9"/>
            <color indexed="81"/>
            <rFont val="돋움"/>
            <family val="3"/>
            <charset val="129"/>
          </rPr>
          <t>항까지의</t>
        </r>
        <r>
          <rPr>
            <b/>
            <sz val="9"/>
            <color indexed="81"/>
            <rFont val="Tahoma"/>
            <family val="2"/>
          </rPr>
          <t xml:space="preserve"> </t>
        </r>
        <r>
          <rPr>
            <b/>
            <sz val="9"/>
            <color indexed="81"/>
            <rFont val="돋움"/>
            <family val="3"/>
            <charset val="129"/>
          </rPr>
          <t>규정에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율을</t>
        </r>
        <r>
          <rPr>
            <b/>
            <sz val="9"/>
            <color indexed="81"/>
            <rFont val="Tahoma"/>
            <family val="2"/>
          </rPr>
          <t xml:space="preserve"> </t>
        </r>
        <r>
          <rPr>
            <b/>
            <sz val="9"/>
            <color indexed="81"/>
            <rFont val="돋움"/>
            <family val="3"/>
            <charset val="129"/>
          </rPr>
          <t>적용한</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과세기간의</t>
        </r>
        <r>
          <rPr>
            <b/>
            <sz val="9"/>
            <color indexed="81"/>
            <rFont val="Tahoma"/>
            <family val="2"/>
          </rPr>
          <t xml:space="preserve"> </t>
        </r>
        <r>
          <rPr>
            <b/>
            <sz val="9"/>
            <color indexed="81"/>
            <rFont val="돋움"/>
            <family val="3"/>
            <charset val="129"/>
          </rPr>
          <t>종합소득산출세액에서</t>
        </r>
        <r>
          <rPr>
            <b/>
            <sz val="9"/>
            <color indexed="81"/>
            <rFont val="Tahoma"/>
            <family val="2"/>
          </rPr>
          <t xml:space="preserve"> </t>
        </r>
        <r>
          <rPr>
            <b/>
            <sz val="9"/>
            <color indexed="81"/>
            <rFont val="돋움"/>
            <family val="3"/>
            <charset val="129"/>
          </rPr>
          <t>공제한다</t>
        </r>
        <r>
          <rPr>
            <b/>
            <sz val="9"/>
            <color indexed="81"/>
            <rFont val="Tahoma"/>
            <family val="2"/>
          </rPr>
          <t xml:space="preserve">.(2014.01.01 </t>
        </r>
        <r>
          <rPr>
            <b/>
            <sz val="9"/>
            <color indexed="81"/>
            <rFont val="돋움"/>
            <family val="3"/>
            <charset val="129"/>
          </rPr>
          <t>신설</t>
        </r>
        <r>
          <rPr>
            <b/>
            <sz val="9"/>
            <color indexed="81"/>
            <rFont val="Tahoma"/>
            <family val="2"/>
          </rPr>
          <t xml:space="preserve">) [ </t>
        </r>
        <r>
          <rPr>
            <b/>
            <sz val="9"/>
            <color indexed="81"/>
            <rFont val="돋움"/>
            <family val="3"/>
            <charset val="129"/>
          </rPr>
          <t>부칙</t>
        </r>
        <r>
          <rPr>
            <b/>
            <sz val="9"/>
            <color indexed="81"/>
            <rFont val="Tahoma"/>
            <family val="2"/>
          </rPr>
          <t xml:space="preserve"> ] 
</t>
        </r>
        <r>
          <rPr>
            <b/>
            <sz val="9"/>
            <color indexed="81"/>
            <rFont val="돋움"/>
            <family val="3"/>
            <charset val="129"/>
          </rPr>
          <t>⑦</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항부터</t>
        </r>
        <r>
          <rPr>
            <b/>
            <sz val="9"/>
            <color indexed="81"/>
            <rFont val="Tahoma"/>
            <family val="2"/>
          </rPr>
          <t xml:space="preserve"> </t>
        </r>
        <r>
          <rPr>
            <b/>
            <sz val="9"/>
            <color indexed="81"/>
            <rFont val="돋움"/>
            <family val="3"/>
            <charset val="129"/>
          </rPr>
          <t>제</t>
        </r>
        <r>
          <rPr>
            <b/>
            <sz val="9"/>
            <color indexed="81"/>
            <rFont val="Tahoma"/>
            <family val="2"/>
          </rPr>
          <t>3</t>
        </r>
        <r>
          <rPr>
            <b/>
            <sz val="9"/>
            <color indexed="81"/>
            <rFont val="돋움"/>
            <family val="3"/>
            <charset val="129"/>
          </rPr>
          <t>항까지의</t>
        </r>
        <r>
          <rPr>
            <b/>
            <sz val="9"/>
            <color indexed="81"/>
            <rFont val="Tahoma"/>
            <family val="2"/>
          </rPr>
          <t xml:space="preserve"> </t>
        </r>
        <r>
          <rPr>
            <b/>
            <sz val="9"/>
            <color indexed="81"/>
            <rFont val="돋움"/>
            <family val="3"/>
            <charset val="129"/>
          </rPr>
          <t>규정에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공제세액의</t>
        </r>
        <r>
          <rPr>
            <b/>
            <sz val="9"/>
            <color indexed="81"/>
            <rFont val="Tahoma"/>
            <family val="2"/>
          </rPr>
          <t xml:space="preserve"> </t>
        </r>
        <r>
          <rPr>
            <b/>
            <sz val="9"/>
            <color indexed="81"/>
            <rFont val="돋움"/>
            <family val="3"/>
            <charset val="129"/>
          </rPr>
          <t>합계액</t>
        </r>
        <r>
          <rPr>
            <b/>
            <sz val="9"/>
            <color indexed="81"/>
            <rFont val="Tahoma"/>
            <family val="2"/>
          </rPr>
          <t>(</t>
        </r>
        <r>
          <rPr>
            <b/>
            <sz val="9"/>
            <color indexed="81"/>
            <rFont val="돋움"/>
            <family val="3"/>
            <charset val="129"/>
          </rPr>
          <t>이하</t>
        </r>
        <r>
          <rPr>
            <b/>
            <sz val="9"/>
            <color indexed="81"/>
            <rFont val="Tahoma"/>
            <family val="2"/>
          </rPr>
          <t xml:space="preserve"> </t>
        </r>
        <r>
          <rPr>
            <b/>
            <sz val="9"/>
            <color indexed="81"/>
            <rFont val="돋움"/>
            <family val="3"/>
            <charset val="129"/>
          </rPr>
          <t>이</t>
        </r>
        <r>
          <rPr>
            <b/>
            <sz val="9"/>
            <color indexed="81"/>
            <rFont val="Tahoma"/>
            <family val="2"/>
          </rPr>
          <t xml:space="preserve"> </t>
        </r>
        <r>
          <rPr>
            <b/>
            <sz val="9"/>
            <color indexed="81"/>
            <rFont val="돋움"/>
            <family val="3"/>
            <charset val="129"/>
          </rPr>
          <t>조에서</t>
        </r>
        <r>
          <rPr>
            <b/>
            <sz val="9"/>
            <color indexed="81"/>
            <rFont val="Tahoma"/>
            <family val="2"/>
          </rPr>
          <t xml:space="preserve"> "</t>
        </r>
        <r>
          <rPr>
            <b/>
            <sz val="9"/>
            <color indexed="81"/>
            <rFont val="돋움"/>
            <family val="3"/>
            <charset val="129"/>
          </rPr>
          <t>보험료등</t>
        </r>
        <r>
          <rPr>
            <b/>
            <sz val="9"/>
            <color indexed="81"/>
            <rFont val="Tahoma"/>
            <family val="2"/>
          </rPr>
          <t xml:space="preserve"> </t>
        </r>
        <r>
          <rPr>
            <b/>
            <sz val="9"/>
            <color indexed="81"/>
            <rFont val="돋움"/>
            <family val="3"/>
            <charset val="129"/>
          </rPr>
          <t>세액공제액</t>
        </r>
        <r>
          <rPr>
            <b/>
            <sz val="9"/>
            <color indexed="81"/>
            <rFont val="Tahoma"/>
            <family val="2"/>
          </rPr>
          <t>"</t>
        </r>
        <r>
          <rPr>
            <b/>
            <sz val="9"/>
            <color indexed="81"/>
            <rFont val="돋움"/>
            <family val="3"/>
            <charset val="129"/>
          </rPr>
          <t>이라</t>
        </r>
        <r>
          <rPr>
            <b/>
            <sz val="9"/>
            <color indexed="81"/>
            <rFont val="Tahoma"/>
            <family val="2"/>
          </rPr>
          <t xml:space="preserve"> </t>
        </r>
        <r>
          <rPr>
            <b/>
            <sz val="9"/>
            <color indexed="81"/>
            <rFont val="돋움"/>
            <family val="3"/>
            <charset val="129"/>
          </rPr>
          <t>한다</t>
        </r>
        <r>
          <rPr>
            <b/>
            <sz val="9"/>
            <color indexed="81"/>
            <rFont val="Tahoma"/>
            <family val="2"/>
          </rPr>
          <t>)</t>
        </r>
        <r>
          <rPr>
            <b/>
            <sz val="9"/>
            <color indexed="81"/>
            <rFont val="돋움"/>
            <family val="3"/>
            <charset val="129"/>
          </rPr>
          <t>이</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거주자의</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과세기간의</t>
        </r>
        <r>
          <rPr>
            <b/>
            <sz val="9"/>
            <color indexed="81"/>
            <rFont val="Tahoma"/>
            <family val="2"/>
          </rPr>
          <t xml:space="preserve"> </t>
        </r>
        <r>
          <rPr>
            <b/>
            <sz val="9"/>
            <color indexed="81"/>
            <rFont val="돋움"/>
            <family val="3"/>
            <charset val="129"/>
          </rPr>
          <t>대통령령으로</t>
        </r>
        <r>
          <rPr>
            <b/>
            <sz val="9"/>
            <color indexed="81"/>
            <rFont val="Tahoma"/>
            <family val="2"/>
          </rPr>
          <t xml:space="preserve"> </t>
        </r>
        <r>
          <rPr>
            <b/>
            <sz val="9"/>
            <color indexed="81"/>
            <rFont val="돋움"/>
            <family val="3"/>
            <charset val="129"/>
          </rPr>
          <t>정하는</t>
        </r>
        <r>
          <rPr>
            <b/>
            <sz val="9"/>
            <color indexed="81"/>
            <rFont val="Tahoma"/>
            <family val="2"/>
          </rPr>
          <t xml:space="preserve"> </t>
        </r>
        <r>
          <rPr>
            <b/>
            <sz val="9"/>
            <color indexed="81"/>
            <rFont val="돋움"/>
            <family val="3"/>
            <charset val="129"/>
          </rPr>
          <t>근로소득에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종합소득산출세액을</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금액은</t>
        </r>
        <r>
          <rPr>
            <b/>
            <sz val="9"/>
            <color indexed="81"/>
            <rFont val="Tahoma"/>
            <family val="2"/>
          </rPr>
          <t xml:space="preserve"> </t>
        </r>
        <r>
          <rPr>
            <b/>
            <sz val="9"/>
            <color indexed="81"/>
            <rFont val="돋움"/>
            <family val="3"/>
            <charset val="129"/>
          </rPr>
          <t>없는</t>
        </r>
        <r>
          <rPr>
            <b/>
            <sz val="9"/>
            <color indexed="81"/>
            <rFont val="Tahoma"/>
            <family val="2"/>
          </rPr>
          <t xml:space="preserve"> </t>
        </r>
        <r>
          <rPr>
            <b/>
            <sz val="9"/>
            <color indexed="81"/>
            <rFont val="돋움"/>
            <family val="3"/>
            <charset val="129"/>
          </rPr>
          <t>것으로</t>
        </r>
        <r>
          <rPr>
            <b/>
            <sz val="9"/>
            <color indexed="81"/>
            <rFont val="Tahoma"/>
            <family val="2"/>
          </rPr>
          <t xml:space="preserve"> </t>
        </r>
        <r>
          <rPr>
            <b/>
            <sz val="9"/>
            <color indexed="81"/>
            <rFont val="돋움"/>
            <family val="3"/>
            <charset val="129"/>
          </rPr>
          <t>한다</t>
        </r>
        <r>
          <rPr>
            <b/>
            <sz val="9"/>
            <color indexed="81"/>
            <rFont val="Tahoma"/>
            <family val="2"/>
          </rPr>
          <t xml:space="preserve">.(2014.01.01 </t>
        </r>
        <r>
          <rPr>
            <b/>
            <sz val="9"/>
            <color indexed="81"/>
            <rFont val="돋움"/>
            <family val="3"/>
            <charset val="129"/>
          </rPr>
          <t>신설</t>
        </r>
        <r>
          <rPr>
            <b/>
            <sz val="9"/>
            <color indexed="81"/>
            <rFont val="Tahoma"/>
            <family val="2"/>
          </rPr>
          <t xml:space="preserve">) [ </t>
        </r>
        <r>
          <rPr>
            <b/>
            <sz val="9"/>
            <color indexed="81"/>
            <rFont val="돋움"/>
            <family val="3"/>
            <charset val="129"/>
          </rPr>
          <t>부칙</t>
        </r>
        <r>
          <rPr>
            <b/>
            <sz val="9"/>
            <color indexed="81"/>
            <rFont val="Tahoma"/>
            <family val="2"/>
          </rPr>
          <t xml:space="preserve"> ] 
</t>
        </r>
        <r>
          <rPr>
            <b/>
            <sz val="9"/>
            <color indexed="81"/>
            <rFont val="돋움"/>
            <family val="3"/>
            <charset val="129"/>
          </rPr>
          <t>⑧</t>
        </r>
        <r>
          <rPr>
            <b/>
            <sz val="9"/>
            <color indexed="81"/>
            <rFont val="Tahoma"/>
            <family val="2"/>
          </rPr>
          <t xml:space="preserve"> </t>
        </r>
        <r>
          <rPr>
            <b/>
            <sz val="9"/>
            <color indexed="81"/>
            <rFont val="돋움"/>
            <family val="3"/>
            <charset val="129"/>
          </rPr>
          <t>보험료등</t>
        </r>
        <r>
          <rPr>
            <b/>
            <sz val="9"/>
            <color indexed="81"/>
            <rFont val="Tahoma"/>
            <family val="2"/>
          </rPr>
          <t xml:space="preserve"> </t>
        </r>
        <r>
          <rPr>
            <b/>
            <sz val="9"/>
            <color indexed="81"/>
            <rFont val="돋움"/>
            <family val="3"/>
            <charset val="129"/>
          </rPr>
          <t>세액공제액과</t>
        </r>
        <r>
          <rPr>
            <b/>
            <sz val="9"/>
            <color indexed="81"/>
            <rFont val="Tahoma"/>
            <family val="2"/>
          </rPr>
          <t xml:space="preserve"> </t>
        </r>
        <r>
          <rPr>
            <b/>
            <sz val="9"/>
            <color indexed="81"/>
            <rFont val="돋움"/>
            <family val="3"/>
            <charset val="129"/>
          </rPr>
          <t>기부금</t>
        </r>
        <r>
          <rPr>
            <b/>
            <sz val="9"/>
            <color indexed="81"/>
            <rFont val="Tahoma"/>
            <family val="2"/>
          </rPr>
          <t xml:space="preserve"> </t>
        </r>
        <r>
          <rPr>
            <b/>
            <sz val="9"/>
            <color indexed="81"/>
            <rFont val="돋움"/>
            <family val="3"/>
            <charset val="129"/>
          </rPr>
          <t>세액공제액의</t>
        </r>
        <r>
          <rPr>
            <b/>
            <sz val="9"/>
            <color indexed="81"/>
            <rFont val="Tahoma"/>
            <family val="2"/>
          </rPr>
          <t xml:space="preserve"> </t>
        </r>
        <r>
          <rPr>
            <b/>
            <sz val="9"/>
            <color indexed="81"/>
            <rFont val="돋움"/>
            <family val="3"/>
            <charset val="129"/>
          </rPr>
          <t>합계액이</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거주자의</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과세기간의</t>
        </r>
        <r>
          <rPr>
            <b/>
            <sz val="9"/>
            <color indexed="81"/>
            <rFont val="Tahoma"/>
            <family val="2"/>
          </rPr>
          <t xml:space="preserve"> </t>
        </r>
        <r>
          <rPr>
            <b/>
            <sz val="9"/>
            <color indexed="81"/>
            <rFont val="돋움"/>
            <family val="3"/>
            <charset val="129"/>
          </rPr>
          <t>합산과세되는</t>
        </r>
        <r>
          <rPr>
            <b/>
            <sz val="9"/>
            <color indexed="81"/>
            <rFont val="Tahoma"/>
            <family val="2"/>
          </rPr>
          <t xml:space="preserve"> </t>
        </r>
        <r>
          <rPr>
            <b/>
            <sz val="9"/>
            <color indexed="81"/>
            <rFont val="돋움"/>
            <family val="3"/>
            <charset val="129"/>
          </rPr>
          <t>종합소득산출세액을</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금액은</t>
        </r>
        <r>
          <rPr>
            <b/>
            <sz val="9"/>
            <color indexed="81"/>
            <rFont val="Tahoma"/>
            <family val="2"/>
          </rPr>
          <t xml:space="preserve"> </t>
        </r>
        <r>
          <rPr>
            <b/>
            <sz val="9"/>
            <color indexed="81"/>
            <rFont val="돋움"/>
            <family val="3"/>
            <charset val="129"/>
          </rPr>
          <t>없는</t>
        </r>
        <r>
          <rPr>
            <b/>
            <sz val="9"/>
            <color indexed="81"/>
            <rFont val="Tahoma"/>
            <family val="2"/>
          </rPr>
          <t xml:space="preserve"> </t>
        </r>
        <r>
          <rPr>
            <b/>
            <sz val="9"/>
            <color indexed="81"/>
            <rFont val="돋움"/>
            <family val="3"/>
            <charset val="129"/>
          </rPr>
          <t>것으로</t>
        </r>
        <r>
          <rPr>
            <b/>
            <sz val="9"/>
            <color indexed="81"/>
            <rFont val="Tahoma"/>
            <family val="2"/>
          </rPr>
          <t xml:space="preserve"> </t>
        </r>
        <r>
          <rPr>
            <b/>
            <sz val="9"/>
            <color indexed="81"/>
            <rFont val="돋움"/>
            <family val="3"/>
            <charset val="129"/>
          </rPr>
          <t>한다</t>
        </r>
        <r>
          <rPr>
            <b/>
            <sz val="9"/>
            <color indexed="81"/>
            <rFont val="Tahoma"/>
            <family val="2"/>
          </rPr>
          <t xml:space="preserve">. </t>
        </r>
        <r>
          <rPr>
            <b/>
            <sz val="9"/>
            <color indexed="81"/>
            <rFont val="돋움"/>
            <family val="3"/>
            <charset val="129"/>
          </rPr>
          <t>다만</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초과한</t>
        </r>
        <r>
          <rPr>
            <b/>
            <sz val="9"/>
            <color indexed="81"/>
            <rFont val="Tahoma"/>
            <family val="2"/>
          </rPr>
          <t xml:space="preserve"> </t>
        </r>
        <r>
          <rPr>
            <b/>
            <sz val="9"/>
            <color indexed="81"/>
            <rFont val="돋움"/>
            <family val="3"/>
            <charset val="129"/>
          </rPr>
          <t>금액에</t>
        </r>
        <r>
          <rPr>
            <b/>
            <sz val="9"/>
            <color indexed="81"/>
            <rFont val="Tahoma"/>
            <family val="2"/>
          </rPr>
          <t xml:space="preserve"> </t>
        </r>
        <r>
          <rPr>
            <b/>
            <sz val="9"/>
            <color indexed="81"/>
            <rFont val="돋움"/>
            <family val="3"/>
            <charset val="129"/>
          </rPr>
          <t>기부금</t>
        </r>
        <r>
          <rPr>
            <b/>
            <sz val="9"/>
            <color indexed="81"/>
            <rFont val="Tahoma"/>
            <family val="2"/>
          </rPr>
          <t xml:space="preserve"> </t>
        </r>
        <r>
          <rPr>
            <b/>
            <sz val="9"/>
            <color indexed="81"/>
            <rFont val="돋움"/>
            <family val="3"/>
            <charset val="129"/>
          </rPr>
          <t>세액공제액이</t>
        </r>
        <r>
          <rPr>
            <b/>
            <sz val="9"/>
            <color indexed="81"/>
            <rFont val="Tahoma"/>
            <family val="2"/>
          </rPr>
          <t xml:space="preserve"> </t>
        </r>
        <r>
          <rPr>
            <b/>
            <sz val="9"/>
            <color indexed="81"/>
            <rFont val="돋움"/>
            <family val="3"/>
            <charset val="129"/>
          </rPr>
          <t>포함되어</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기부금과</t>
        </r>
        <r>
          <rPr>
            <b/>
            <sz val="9"/>
            <color indexed="81"/>
            <rFont val="Tahoma"/>
            <family val="2"/>
          </rPr>
          <t xml:space="preserve"> </t>
        </r>
        <r>
          <rPr>
            <b/>
            <sz val="9"/>
            <color indexed="81"/>
            <rFont val="돋움"/>
            <family val="3"/>
            <charset val="129"/>
          </rPr>
          <t>제</t>
        </r>
        <r>
          <rPr>
            <b/>
            <sz val="9"/>
            <color indexed="81"/>
            <rFont val="Tahoma"/>
            <family val="2"/>
          </rPr>
          <t>4</t>
        </r>
        <r>
          <rPr>
            <b/>
            <sz val="9"/>
            <color indexed="81"/>
            <rFont val="돋움"/>
            <family val="3"/>
            <charset val="129"/>
          </rPr>
          <t>항</t>
        </r>
        <r>
          <rPr>
            <b/>
            <sz val="9"/>
            <color indexed="81"/>
            <rFont val="Tahoma"/>
            <family val="2"/>
          </rPr>
          <t xml:space="preserve"> </t>
        </r>
        <r>
          <rPr>
            <b/>
            <sz val="9"/>
            <color indexed="81"/>
            <rFont val="돋움"/>
            <family val="3"/>
            <charset val="129"/>
          </rPr>
          <t>제</t>
        </r>
        <r>
          <rPr>
            <b/>
            <sz val="9"/>
            <color indexed="81"/>
            <rFont val="Tahoma"/>
            <family val="2"/>
          </rPr>
          <t>2</t>
        </r>
        <r>
          <rPr>
            <b/>
            <sz val="9"/>
            <color indexed="81"/>
            <rFont val="돋움"/>
            <family val="3"/>
            <charset val="129"/>
          </rPr>
          <t>호에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한도액을</t>
        </r>
        <r>
          <rPr>
            <b/>
            <sz val="9"/>
            <color indexed="81"/>
            <rFont val="Tahoma"/>
            <family val="2"/>
          </rPr>
          <t xml:space="preserve"> </t>
        </r>
        <r>
          <rPr>
            <b/>
            <sz val="9"/>
            <color indexed="81"/>
            <rFont val="돋움"/>
            <family val="3"/>
            <charset val="129"/>
          </rPr>
          <t>초과하여</t>
        </r>
        <r>
          <rPr>
            <b/>
            <sz val="9"/>
            <color indexed="81"/>
            <rFont val="Tahoma"/>
            <family val="2"/>
          </rPr>
          <t xml:space="preserve"> </t>
        </r>
        <r>
          <rPr>
            <b/>
            <sz val="9"/>
            <color indexed="81"/>
            <rFont val="돋움"/>
            <family val="3"/>
            <charset val="129"/>
          </rPr>
          <t>공제받지</t>
        </r>
        <r>
          <rPr>
            <b/>
            <sz val="9"/>
            <color indexed="81"/>
            <rFont val="Tahoma"/>
            <family val="2"/>
          </rPr>
          <t xml:space="preserve"> </t>
        </r>
        <r>
          <rPr>
            <b/>
            <sz val="9"/>
            <color indexed="81"/>
            <rFont val="돋움"/>
            <family val="3"/>
            <charset val="129"/>
          </rPr>
          <t>못한</t>
        </r>
        <r>
          <rPr>
            <b/>
            <sz val="9"/>
            <color indexed="81"/>
            <rFont val="Tahoma"/>
            <family val="2"/>
          </rPr>
          <t xml:space="preserve"> </t>
        </r>
        <r>
          <rPr>
            <b/>
            <sz val="9"/>
            <color indexed="81"/>
            <rFont val="돋움"/>
            <family val="3"/>
            <charset val="129"/>
          </rPr>
          <t>지정기부금은</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과세기간의</t>
        </r>
        <r>
          <rPr>
            <b/>
            <sz val="9"/>
            <color indexed="81"/>
            <rFont val="Tahoma"/>
            <family val="2"/>
          </rPr>
          <t xml:space="preserve"> </t>
        </r>
        <r>
          <rPr>
            <b/>
            <sz val="9"/>
            <color indexed="81"/>
            <rFont val="돋움"/>
            <family val="3"/>
            <charset val="129"/>
          </rPr>
          <t>다음</t>
        </r>
        <r>
          <rPr>
            <b/>
            <sz val="9"/>
            <color indexed="81"/>
            <rFont val="Tahoma"/>
            <family val="2"/>
          </rPr>
          <t xml:space="preserve"> </t>
        </r>
        <r>
          <rPr>
            <b/>
            <sz val="9"/>
            <color indexed="81"/>
            <rFont val="돋움"/>
            <family val="3"/>
            <charset val="129"/>
          </rPr>
          <t>과세기간의</t>
        </r>
        <r>
          <rPr>
            <b/>
            <sz val="9"/>
            <color indexed="81"/>
            <rFont val="Tahoma"/>
            <family val="2"/>
          </rPr>
          <t xml:space="preserve"> </t>
        </r>
        <r>
          <rPr>
            <b/>
            <sz val="9"/>
            <color indexed="81"/>
            <rFont val="돋움"/>
            <family val="3"/>
            <charset val="129"/>
          </rPr>
          <t>개시일부터</t>
        </r>
        <r>
          <rPr>
            <b/>
            <sz val="9"/>
            <color indexed="81"/>
            <rFont val="Tahoma"/>
            <family val="2"/>
          </rPr>
          <t xml:space="preserve"> 5</t>
        </r>
        <r>
          <rPr>
            <b/>
            <sz val="9"/>
            <color indexed="81"/>
            <rFont val="돋움"/>
            <family val="3"/>
            <charset val="129"/>
          </rPr>
          <t>년</t>
        </r>
        <r>
          <rPr>
            <b/>
            <sz val="9"/>
            <color indexed="81"/>
            <rFont val="Tahoma"/>
            <family val="2"/>
          </rPr>
          <t xml:space="preserve"> </t>
        </r>
        <r>
          <rPr>
            <b/>
            <sz val="9"/>
            <color indexed="81"/>
            <rFont val="돋움"/>
            <family val="3"/>
            <charset val="129"/>
          </rPr>
          <t>이내에</t>
        </r>
        <r>
          <rPr>
            <b/>
            <sz val="9"/>
            <color indexed="81"/>
            <rFont val="Tahoma"/>
            <family val="2"/>
          </rPr>
          <t xml:space="preserve"> </t>
        </r>
        <r>
          <rPr>
            <b/>
            <sz val="9"/>
            <color indexed="81"/>
            <rFont val="돋움"/>
            <family val="3"/>
            <charset val="129"/>
          </rPr>
          <t>끝나는</t>
        </r>
        <r>
          <rPr>
            <b/>
            <sz val="9"/>
            <color indexed="81"/>
            <rFont val="Tahoma"/>
            <family val="2"/>
          </rPr>
          <t xml:space="preserve"> </t>
        </r>
        <r>
          <rPr>
            <b/>
            <sz val="9"/>
            <color indexed="81"/>
            <rFont val="돋움"/>
            <family val="3"/>
            <charset val="129"/>
          </rPr>
          <t>각</t>
        </r>
        <r>
          <rPr>
            <b/>
            <sz val="9"/>
            <color indexed="81"/>
            <rFont val="Tahoma"/>
            <family val="2"/>
          </rPr>
          <t xml:space="preserve"> </t>
        </r>
        <r>
          <rPr>
            <b/>
            <sz val="9"/>
            <color indexed="81"/>
            <rFont val="돋움"/>
            <family val="3"/>
            <charset val="129"/>
          </rPr>
          <t>과세기간에</t>
        </r>
        <r>
          <rPr>
            <b/>
            <sz val="9"/>
            <color indexed="81"/>
            <rFont val="Tahoma"/>
            <family val="2"/>
          </rPr>
          <t xml:space="preserve"> </t>
        </r>
        <r>
          <rPr>
            <b/>
            <sz val="9"/>
            <color indexed="81"/>
            <rFont val="돋움"/>
            <family val="3"/>
            <charset val="129"/>
          </rPr>
          <t>이월하여</t>
        </r>
        <r>
          <rPr>
            <b/>
            <sz val="9"/>
            <color indexed="81"/>
            <rFont val="Tahoma"/>
            <family val="2"/>
          </rPr>
          <t xml:space="preserve"> </t>
        </r>
        <r>
          <rPr>
            <b/>
            <sz val="9"/>
            <color indexed="81"/>
            <rFont val="돋움"/>
            <family val="3"/>
            <charset val="129"/>
          </rPr>
          <t>제</t>
        </r>
        <r>
          <rPr>
            <b/>
            <sz val="9"/>
            <color indexed="81"/>
            <rFont val="Tahoma"/>
            <family val="2"/>
          </rPr>
          <t>4</t>
        </r>
        <r>
          <rPr>
            <b/>
            <sz val="9"/>
            <color indexed="81"/>
            <rFont val="돋움"/>
            <family val="3"/>
            <charset val="129"/>
          </rPr>
          <t>항에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율을</t>
        </r>
        <r>
          <rPr>
            <b/>
            <sz val="9"/>
            <color indexed="81"/>
            <rFont val="Tahoma"/>
            <family val="2"/>
          </rPr>
          <t xml:space="preserve"> </t>
        </r>
        <r>
          <rPr>
            <b/>
            <sz val="9"/>
            <color indexed="81"/>
            <rFont val="돋움"/>
            <family val="3"/>
            <charset val="129"/>
          </rPr>
          <t>적용한</t>
        </r>
        <r>
          <rPr>
            <b/>
            <sz val="9"/>
            <color indexed="81"/>
            <rFont val="Tahoma"/>
            <family val="2"/>
          </rPr>
          <t xml:space="preserve"> </t>
        </r>
        <r>
          <rPr>
            <b/>
            <sz val="9"/>
            <color indexed="81"/>
            <rFont val="돋움"/>
            <family val="3"/>
            <charset val="129"/>
          </rPr>
          <t>기부금</t>
        </r>
        <r>
          <rPr>
            <b/>
            <sz val="9"/>
            <color indexed="81"/>
            <rFont val="Tahoma"/>
            <family val="2"/>
          </rPr>
          <t xml:space="preserve"> </t>
        </r>
        <r>
          <rPr>
            <b/>
            <sz val="9"/>
            <color indexed="81"/>
            <rFont val="돋움"/>
            <family val="3"/>
            <charset val="129"/>
          </rPr>
          <t>세액공제액을</t>
        </r>
        <r>
          <rPr>
            <b/>
            <sz val="9"/>
            <color indexed="81"/>
            <rFont val="Tahoma"/>
            <family val="2"/>
          </rPr>
          <t xml:space="preserve"> </t>
        </r>
        <r>
          <rPr>
            <b/>
            <sz val="9"/>
            <color indexed="81"/>
            <rFont val="돋움"/>
            <family val="3"/>
            <charset val="129"/>
          </rPr>
          <t>계산하여</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종합소득산출세액에서</t>
        </r>
        <r>
          <rPr>
            <b/>
            <sz val="9"/>
            <color indexed="81"/>
            <rFont val="Tahoma"/>
            <family val="2"/>
          </rPr>
          <t xml:space="preserve"> </t>
        </r>
        <r>
          <rPr>
            <b/>
            <sz val="9"/>
            <color indexed="81"/>
            <rFont val="돋움"/>
            <family val="3"/>
            <charset val="129"/>
          </rPr>
          <t>공제한다</t>
        </r>
        <r>
          <rPr>
            <b/>
            <sz val="9"/>
            <color indexed="81"/>
            <rFont val="Tahoma"/>
            <family val="2"/>
          </rPr>
          <t xml:space="preserve">.(2014.01.01 </t>
        </r>
        <r>
          <rPr>
            <b/>
            <sz val="9"/>
            <color indexed="81"/>
            <rFont val="돋움"/>
            <family val="3"/>
            <charset val="129"/>
          </rPr>
          <t>신설</t>
        </r>
        <r>
          <rPr>
            <b/>
            <sz val="9"/>
            <color indexed="81"/>
            <rFont val="Tahoma"/>
            <family val="2"/>
          </rPr>
          <t xml:space="preserve">) [ </t>
        </r>
        <r>
          <rPr>
            <b/>
            <sz val="9"/>
            <color indexed="81"/>
            <rFont val="돋움"/>
            <family val="3"/>
            <charset val="129"/>
          </rPr>
          <t>부칙</t>
        </r>
        <r>
          <rPr>
            <b/>
            <sz val="9"/>
            <color indexed="81"/>
            <rFont val="Tahoma"/>
            <family val="2"/>
          </rPr>
          <t xml:space="preserve"> ] </t>
        </r>
      </text>
    </comment>
    <comment ref="C132" authorId="1" shapeId="0" xr:uid="{8D6C404F-2415-47AD-A402-85FD32E4A8E7}">
      <text>
        <r>
          <rPr>
            <b/>
            <sz val="9"/>
            <color indexed="81"/>
            <rFont val="돋움"/>
            <family val="3"/>
            <charset val="129"/>
          </rPr>
          <t>※</t>
        </r>
        <r>
          <rPr>
            <b/>
            <sz val="9"/>
            <color indexed="81"/>
            <rFont val="Tahoma"/>
            <family val="2"/>
          </rPr>
          <t xml:space="preserve"> </t>
        </r>
        <r>
          <rPr>
            <b/>
            <sz val="9"/>
            <color indexed="81"/>
            <rFont val="돋움"/>
            <family val="3"/>
            <charset val="129"/>
          </rPr>
          <t>공제한도
개인연금저축</t>
        </r>
        <r>
          <rPr>
            <b/>
            <sz val="9"/>
            <color indexed="81"/>
            <rFont val="Tahoma"/>
            <family val="2"/>
          </rPr>
          <t>(2000.12.31.</t>
        </r>
        <r>
          <rPr>
            <b/>
            <sz val="9"/>
            <color indexed="81"/>
            <rFont val="돋움"/>
            <family val="3"/>
            <charset val="129"/>
          </rPr>
          <t>이전</t>
        </r>
        <r>
          <rPr>
            <b/>
            <sz val="9"/>
            <color indexed="81"/>
            <rFont val="Tahoma"/>
            <family val="2"/>
          </rPr>
          <t xml:space="preserve"> </t>
        </r>
        <r>
          <rPr>
            <b/>
            <sz val="9"/>
            <color indexed="81"/>
            <rFont val="돋움"/>
            <family val="3"/>
            <charset val="129"/>
          </rPr>
          <t>가입분</t>
        </r>
        <r>
          <rPr>
            <b/>
            <sz val="9"/>
            <color indexed="81"/>
            <rFont val="Tahoma"/>
            <family val="2"/>
          </rPr>
          <t>) Min(</t>
        </r>
        <r>
          <rPr>
            <b/>
            <sz val="9"/>
            <color indexed="81"/>
            <rFont val="돋움"/>
            <family val="3"/>
            <charset val="129"/>
          </rPr>
          <t>불입액</t>
        </r>
        <r>
          <rPr>
            <b/>
            <sz val="9"/>
            <color indexed="81"/>
            <rFont val="Tahoma"/>
            <family val="2"/>
          </rPr>
          <t>x40%,72</t>
        </r>
        <r>
          <rPr>
            <b/>
            <sz val="9"/>
            <color indexed="81"/>
            <rFont val="돋움"/>
            <family val="3"/>
            <charset val="129"/>
          </rPr>
          <t>만원</t>
        </r>
        <r>
          <rPr>
            <b/>
            <sz val="9"/>
            <color indexed="81"/>
            <rFont val="Tahoma"/>
            <family val="2"/>
          </rPr>
          <t xml:space="preserve">)
</t>
        </r>
        <r>
          <rPr>
            <b/>
            <sz val="9"/>
            <color indexed="81"/>
            <rFont val="돋움"/>
            <family val="3"/>
            <charset val="129"/>
          </rPr>
          <t>개인연금저축</t>
        </r>
        <r>
          <rPr>
            <b/>
            <sz val="9"/>
            <color indexed="81"/>
            <rFont val="Tahoma"/>
            <family val="2"/>
          </rPr>
          <t xml:space="preserve"> </t>
        </r>
        <r>
          <rPr>
            <b/>
            <sz val="9"/>
            <color indexed="81"/>
            <rFont val="돋움"/>
            <family val="3"/>
            <charset val="129"/>
          </rPr>
          <t>소득공제
공제금액ㆍ한도</t>
        </r>
        <r>
          <rPr>
            <b/>
            <sz val="9"/>
            <color indexed="81"/>
            <rFont val="Tahoma"/>
            <family val="2"/>
          </rPr>
          <t xml:space="preserve"> :  </t>
        </r>
        <r>
          <rPr>
            <b/>
            <sz val="9"/>
            <color indexed="81"/>
            <rFont val="돋움"/>
            <family val="3"/>
            <charset val="129"/>
          </rPr>
          <t>연</t>
        </r>
        <r>
          <rPr>
            <b/>
            <sz val="9"/>
            <color indexed="81"/>
            <rFont val="Tahoma"/>
            <family val="2"/>
          </rPr>
          <t xml:space="preserve"> 72</t>
        </r>
        <r>
          <rPr>
            <b/>
            <sz val="9"/>
            <color indexed="81"/>
            <rFont val="돋움"/>
            <family val="3"/>
            <charset val="129"/>
          </rPr>
          <t>만원</t>
        </r>
        <r>
          <rPr>
            <b/>
            <sz val="9"/>
            <color indexed="81"/>
            <rFont val="Tahoma"/>
            <family val="2"/>
          </rPr>
          <t xml:space="preserve"> </t>
        </r>
        <r>
          <rPr>
            <b/>
            <sz val="9"/>
            <color indexed="81"/>
            <rFont val="돋움"/>
            <family val="3"/>
            <charset val="129"/>
          </rPr>
          <t>한도
공</t>
        </r>
        <r>
          <rPr>
            <b/>
            <sz val="9"/>
            <color indexed="81"/>
            <rFont val="Tahoma"/>
            <family val="2"/>
          </rPr>
          <t xml:space="preserve"> </t>
        </r>
        <r>
          <rPr>
            <b/>
            <sz val="9"/>
            <color indexed="81"/>
            <rFont val="돋움"/>
            <family val="3"/>
            <charset val="129"/>
          </rPr>
          <t>제</t>
        </r>
        <r>
          <rPr>
            <b/>
            <sz val="9"/>
            <color indexed="81"/>
            <rFont val="Tahoma"/>
            <family val="2"/>
          </rPr>
          <t xml:space="preserve"> </t>
        </r>
        <r>
          <rPr>
            <b/>
            <sz val="9"/>
            <color indexed="81"/>
            <rFont val="돋움"/>
            <family val="3"/>
            <charset val="129"/>
          </rPr>
          <t>요</t>
        </r>
        <r>
          <rPr>
            <b/>
            <sz val="9"/>
            <color indexed="81"/>
            <rFont val="Tahoma"/>
            <family val="2"/>
          </rPr>
          <t xml:space="preserve"> </t>
        </r>
        <r>
          <rPr>
            <b/>
            <sz val="9"/>
            <color indexed="81"/>
            <rFont val="돋움"/>
            <family val="3"/>
            <charset val="129"/>
          </rPr>
          <t>건</t>
        </r>
        <r>
          <rPr>
            <b/>
            <sz val="9"/>
            <color indexed="81"/>
            <rFont val="Tahoma"/>
            <family val="2"/>
          </rPr>
          <t xml:space="preserve"> : </t>
        </r>
        <r>
          <rPr>
            <b/>
            <sz val="9"/>
            <color indexed="81"/>
            <rFont val="돋움"/>
            <family val="3"/>
            <charset val="129"/>
          </rPr>
          <t>개인연금저축</t>
        </r>
        <r>
          <rPr>
            <b/>
            <sz val="9"/>
            <color indexed="81"/>
            <rFont val="Tahoma"/>
            <family val="2"/>
          </rPr>
          <t xml:space="preserve"> </t>
        </r>
        <r>
          <rPr>
            <b/>
            <sz val="9"/>
            <color indexed="81"/>
            <rFont val="돋움"/>
            <family val="3"/>
            <charset val="129"/>
          </rPr>
          <t>납입액의</t>
        </r>
        <r>
          <rPr>
            <b/>
            <sz val="9"/>
            <color indexed="81"/>
            <rFont val="Tahoma"/>
            <family val="2"/>
          </rPr>
          <t xml:space="preserve"> 40% </t>
        </r>
        <r>
          <rPr>
            <b/>
            <sz val="9"/>
            <color indexed="81"/>
            <rFont val="돋움"/>
            <family val="3"/>
            <charset val="129"/>
          </rPr>
          <t>공제
※</t>
        </r>
        <r>
          <rPr>
            <b/>
            <sz val="9"/>
            <color indexed="81"/>
            <rFont val="Tahoma"/>
            <family val="2"/>
          </rPr>
          <t xml:space="preserve"> 180</t>
        </r>
        <r>
          <rPr>
            <b/>
            <sz val="9"/>
            <color indexed="81"/>
            <rFont val="돋움"/>
            <family val="3"/>
            <charset val="129"/>
          </rPr>
          <t>만원</t>
        </r>
        <r>
          <rPr>
            <b/>
            <sz val="9"/>
            <color indexed="81"/>
            <rFont val="Tahoma"/>
            <family val="2"/>
          </rPr>
          <t xml:space="preserve"> </t>
        </r>
        <r>
          <rPr>
            <b/>
            <sz val="9"/>
            <color indexed="81"/>
            <rFont val="돋움"/>
            <family val="3"/>
            <charset val="129"/>
          </rPr>
          <t>납입시</t>
        </r>
        <r>
          <rPr>
            <b/>
            <sz val="9"/>
            <color indexed="81"/>
            <rFont val="Tahoma"/>
            <family val="2"/>
          </rPr>
          <t xml:space="preserve"> </t>
        </r>
        <r>
          <rPr>
            <b/>
            <sz val="9"/>
            <color indexed="81"/>
            <rFont val="돋움"/>
            <family val="3"/>
            <charset val="129"/>
          </rPr>
          <t>연</t>
        </r>
        <r>
          <rPr>
            <b/>
            <sz val="9"/>
            <color indexed="81"/>
            <rFont val="Tahoma"/>
            <family val="2"/>
          </rPr>
          <t xml:space="preserve"> 72</t>
        </r>
        <r>
          <rPr>
            <b/>
            <sz val="9"/>
            <color indexed="81"/>
            <rFont val="돋움"/>
            <family val="3"/>
            <charset val="129"/>
          </rPr>
          <t>만원</t>
        </r>
        <r>
          <rPr>
            <b/>
            <sz val="9"/>
            <color indexed="81"/>
            <rFont val="Tahoma"/>
            <family val="2"/>
          </rPr>
          <t xml:space="preserve"> </t>
        </r>
        <r>
          <rPr>
            <b/>
            <sz val="9"/>
            <color indexed="81"/>
            <rFont val="돋움"/>
            <family val="3"/>
            <charset val="129"/>
          </rPr>
          <t>공제</t>
        </r>
      </text>
    </comment>
    <comment ref="W132" authorId="1" shapeId="0" xr:uid="{D23C6B38-ED18-4269-8D58-C69FBE7141FF}">
      <text>
        <r>
          <rPr>
            <b/>
            <sz val="9"/>
            <color indexed="81"/>
            <rFont val="돋움"/>
            <family val="3"/>
            <charset val="129"/>
          </rPr>
          <t>표준세액공제
공제한도금액 : 연 12만원
근로자가 특별소득공제 및 특별세액공제를 신청하지 아니한 경우 적용</t>
        </r>
      </text>
    </comment>
    <comment ref="X132" authorId="1" shapeId="0" xr:uid="{E84341E6-0A27-430D-9647-24CBDDFAB026}">
      <text>
        <r>
          <rPr>
            <b/>
            <sz val="9"/>
            <color indexed="81"/>
            <rFont val="돋움"/>
            <family val="3"/>
            <charset val="129"/>
          </rPr>
          <t>근로자가</t>
        </r>
        <r>
          <rPr>
            <b/>
            <sz val="9"/>
            <color indexed="81"/>
            <rFont val="Tahoma"/>
            <family val="2"/>
          </rPr>
          <t xml:space="preserve"> </t>
        </r>
        <r>
          <rPr>
            <b/>
            <sz val="9"/>
            <color indexed="81"/>
            <rFont val="돋움"/>
            <family val="3"/>
            <charset val="129"/>
          </rPr>
          <t>특별공제</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특별세액공제를</t>
        </r>
        <r>
          <rPr>
            <b/>
            <sz val="9"/>
            <color indexed="81"/>
            <rFont val="Tahoma"/>
            <family val="2"/>
          </rPr>
          <t xml:space="preserve"> </t>
        </r>
        <r>
          <rPr>
            <b/>
            <sz val="9"/>
            <color indexed="81"/>
            <rFont val="돋움"/>
            <family val="3"/>
            <charset val="129"/>
          </rPr>
          <t>신청하지</t>
        </r>
        <r>
          <rPr>
            <b/>
            <sz val="9"/>
            <color indexed="81"/>
            <rFont val="Tahoma"/>
            <family val="2"/>
          </rPr>
          <t xml:space="preserve"> </t>
        </r>
        <r>
          <rPr>
            <b/>
            <sz val="9"/>
            <color indexed="81"/>
            <rFont val="돋움"/>
            <family val="3"/>
            <charset val="129"/>
          </rPr>
          <t>아니한</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적용
※</t>
        </r>
        <r>
          <rPr>
            <b/>
            <sz val="9"/>
            <color indexed="81"/>
            <rFont val="Tahoma"/>
            <family val="2"/>
          </rPr>
          <t xml:space="preserve"> </t>
        </r>
        <r>
          <rPr>
            <b/>
            <sz val="9"/>
            <color indexed="81"/>
            <rFont val="돋움"/>
            <family val="3"/>
            <charset val="129"/>
          </rPr>
          <t>정치자금기부금</t>
        </r>
        <r>
          <rPr>
            <b/>
            <sz val="9"/>
            <color indexed="81"/>
            <rFont val="Tahoma"/>
            <family val="2"/>
          </rPr>
          <t xml:space="preserve"> </t>
        </r>
        <r>
          <rPr>
            <b/>
            <sz val="9"/>
            <color indexed="81"/>
            <rFont val="돋움"/>
            <family val="3"/>
            <charset val="129"/>
          </rPr>
          <t>세액공제와</t>
        </r>
        <r>
          <rPr>
            <b/>
            <sz val="9"/>
            <color indexed="81"/>
            <rFont val="Tahoma"/>
            <family val="2"/>
          </rPr>
          <t xml:space="preserve"> </t>
        </r>
        <r>
          <rPr>
            <b/>
            <sz val="9"/>
            <color indexed="81"/>
            <rFont val="돋움"/>
            <family val="3"/>
            <charset val="129"/>
          </rPr>
          <t>중복적용</t>
        </r>
        <r>
          <rPr>
            <b/>
            <sz val="9"/>
            <color indexed="81"/>
            <rFont val="Tahoma"/>
            <family val="2"/>
          </rPr>
          <t xml:space="preserve"> </t>
        </r>
        <r>
          <rPr>
            <b/>
            <sz val="9"/>
            <color indexed="81"/>
            <rFont val="돋움"/>
            <family val="3"/>
            <charset val="129"/>
          </rPr>
          <t>가능</t>
        </r>
        <r>
          <rPr>
            <b/>
            <sz val="9"/>
            <color indexed="81"/>
            <rFont val="Tahoma"/>
            <family val="2"/>
          </rPr>
          <t xml:space="preserve"> (</t>
        </r>
        <r>
          <rPr>
            <b/>
            <sz val="9"/>
            <color indexed="81"/>
            <rFont val="돋움"/>
            <family val="3"/>
            <charset val="129"/>
          </rPr>
          <t>공제한도</t>
        </r>
        <r>
          <rPr>
            <b/>
            <sz val="9"/>
            <color indexed="81"/>
            <rFont val="Tahoma"/>
            <family val="2"/>
          </rPr>
          <t xml:space="preserve"> : 12</t>
        </r>
        <r>
          <rPr>
            <b/>
            <sz val="9"/>
            <color indexed="81"/>
            <rFont val="돋움"/>
            <family val="3"/>
            <charset val="129"/>
          </rPr>
          <t>만원</t>
        </r>
        <r>
          <rPr>
            <b/>
            <sz val="9"/>
            <color indexed="81"/>
            <rFont val="Tahoma"/>
            <family val="2"/>
          </rPr>
          <t>)</t>
        </r>
        <r>
          <rPr>
            <b/>
            <sz val="9"/>
            <color indexed="81"/>
            <rFont val="돋움"/>
            <family val="3"/>
            <charset val="129"/>
          </rPr>
          <t xml:space="preserve">
표준세액공제는</t>
        </r>
        <r>
          <rPr>
            <b/>
            <sz val="9"/>
            <color indexed="81"/>
            <rFont val="Tahoma"/>
            <family val="2"/>
          </rPr>
          <t xml:space="preserve"> </t>
        </r>
        <r>
          <rPr>
            <b/>
            <sz val="9"/>
            <color indexed="81"/>
            <rFont val="돋움"/>
            <family val="3"/>
            <charset val="129"/>
          </rPr>
          <t>세액공제합계가</t>
        </r>
        <r>
          <rPr>
            <b/>
            <sz val="9"/>
            <color indexed="81"/>
            <rFont val="Tahoma"/>
            <family val="2"/>
          </rPr>
          <t xml:space="preserve"> 12</t>
        </r>
        <r>
          <rPr>
            <b/>
            <sz val="9"/>
            <color indexed="81"/>
            <rFont val="돋움"/>
            <family val="3"/>
            <charset val="129"/>
          </rPr>
          <t>만원에</t>
        </r>
        <r>
          <rPr>
            <b/>
            <sz val="9"/>
            <color indexed="81"/>
            <rFont val="Tahoma"/>
            <family val="2"/>
          </rPr>
          <t xml:space="preserve"> </t>
        </r>
        <r>
          <rPr>
            <b/>
            <sz val="9"/>
            <color indexed="81"/>
            <rFont val="돋움"/>
            <family val="3"/>
            <charset val="129"/>
          </rPr>
          <t>미달할</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표준세액공제</t>
        </r>
        <r>
          <rPr>
            <b/>
            <sz val="9"/>
            <color indexed="81"/>
            <rFont val="Tahoma"/>
            <family val="2"/>
          </rPr>
          <t xml:space="preserve"> 12</t>
        </r>
        <r>
          <rPr>
            <b/>
            <sz val="9"/>
            <color indexed="81"/>
            <rFont val="돋움"/>
            <family val="3"/>
            <charset val="129"/>
          </rPr>
          <t>만원</t>
        </r>
        <r>
          <rPr>
            <b/>
            <sz val="9"/>
            <color indexed="81"/>
            <rFont val="Tahoma"/>
            <family val="2"/>
          </rPr>
          <t>(
12</t>
        </r>
        <r>
          <rPr>
            <b/>
            <sz val="9"/>
            <color indexed="81"/>
            <rFont val="돋움"/>
            <family val="3"/>
            <charset val="129"/>
          </rPr>
          <t>만원보다</t>
        </r>
        <r>
          <rPr>
            <b/>
            <sz val="9"/>
            <color indexed="81"/>
            <rFont val="Tahoma"/>
            <family val="2"/>
          </rPr>
          <t xml:space="preserve"> </t>
        </r>
        <r>
          <rPr>
            <b/>
            <sz val="9"/>
            <color indexed="81"/>
            <rFont val="돋움"/>
            <family val="3"/>
            <charset val="129"/>
          </rPr>
          <t>결정세액이</t>
        </r>
        <r>
          <rPr>
            <b/>
            <sz val="9"/>
            <color indexed="81"/>
            <rFont val="Tahoma"/>
            <family val="2"/>
          </rPr>
          <t xml:space="preserve"> </t>
        </r>
        <r>
          <rPr>
            <b/>
            <sz val="9"/>
            <color indexed="81"/>
            <rFont val="돋움"/>
            <family val="3"/>
            <charset val="129"/>
          </rPr>
          <t>적을</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결정세액만큼</t>
        </r>
        <r>
          <rPr>
            <b/>
            <sz val="9"/>
            <color indexed="81"/>
            <rFont val="Tahoma"/>
            <family val="2"/>
          </rPr>
          <t>)</t>
        </r>
        <r>
          <rPr>
            <b/>
            <sz val="9"/>
            <color indexed="81"/>
            <rFont val="돋움"/>
            <family val="3"/>
            <charset val="129"/>
          </rPr>
          <t>을</t>
        </r>
        <r>
          <rPr>
            <b/>
            <sz val="9"/>
            <color indexed="81"/>
            <rFont val="Tahoma"/>
            <family val="2"/>
          </rPr>
          <t xml:space="preserve"> </t>
        </r>
        <r>
          <rPr>
            <b/>
            <sz val="9"/>
            <color indexed="81"/>
            <rFont val="돋움"/>
            <family val="3"/>
            <charset val="129"/>
          </rPr>
          <t>공제</t>
        </r>
        <r>
          <rPr>
            <b/>
            <sz val="9"/>
            <color indexed="81"/>
            <rFont val="Tahoma"/>
            <family val="2"/>
          </rPr>
          <t xml:space="preserve"> </t>
        </r>
        <r>
          <rPr>
            <b/>
            <sz val="9"/>
            <color indexed="81"/>
            <rFont val="돋움"/>
            <family val="3"/>
            <charset val="129"/>
          </rPr>
          <t>받는다</t>
        </r>
        <r>
          <rPr>
            <b/>
            <sz val="9"/>
            <color indexed="81"/>
            <rFont val="Tahoma"/>
            <family val="2"/>
          </rPr>
          <t xml:space="preserve">.
</t>
        </r>
        <r>
          <rPr>
            <b/>
            <sz val="9"/>
            <color indexed="81"/>
            <rFont val="돋움"/>
            <family val="3"/>
            <charset val="129"/>
          </rPr>
          <t>소득세법</t>
        </r>
        <r>
          <rPr>
            <b/>
            <sz val="9"/>
            <color indexed="81"/>
            <rFont val="Tahoma"/>
            <family val="2"/>
          </rPr>
          <t xml:space="preserve"> </t>
        </r>
        <r>
          <rPr>
            <b/>
            <sz val="9"/>
            <color indexed="81"/>
            <rFont val="돋움"/>
            <family val="3"/>
            <charset val="129"/>
          </rPr>
          <t>제</t>
        </r>
        <r>
          <rPr>
            <b/>
            <sz val="9"/>
            <color indexed="81"/>
            <rFont val="Tahoma"/>
            <family val="2"/>
          </rPr>
          <t>59</t>
        </r>
        <r>
          <rPr>
            <b/>
            <sz val="9"/>
            <color indexed="81"/>
            <rFont val="돋움"/>
            <family val="3"/>
            <charset val="129"/>
          </rPr>
          <t>조의</t>
        </r>
        <r>
          <rPr>
            <b/>
            <sz val="9"/>
            <color indexed="81"/>
            <rFont val="Tahoma"/>
            <family val="2"/>
          </rPr>
          <t xml:space="preserve"> 4</t>
        </r>
        <r>
          <rPr>
            <b/>
            <sz val="9"/>
            <color indexed="81"/>
            <rFont val="돋움"/>
            <family val="3"/>
            <charset val="129"/>
          </rPr>
          <t xml:space="preserve">【특별세액공제】
</t>
        </r>
        <r>
          <rPr>
            <b/>
            <sz val="9"/>
            <color indexed="81"/>
            <rFont val="Tahoma"/>
            <family val="2"/>
          </rPr>
          <t xml:space="preserve"> 
</t>
        </r>
        <r>
          <rPr>
            <b/>
            <sz val="9"/>
            <color indexed="81"/>
            <rFont val="돋움"/>
            <family val="3"/>
            <charset val="129"/>
          </rPr>
          <t>⑨</t>
        </r>
        <r>
          <rPr>
            <b/>
            <sz val="9"/>
            <color indexed="81"/>
            <rFont val="Tahoma"/>
            <family val="2"/>
          </rPr>
          <t xml:space="preserve"> </t>
        </r>
        <r>
          <rPr>
            <b/>
            <sz val="9"/>
            <color indexed="81"/>
            <rFont val="돋움"/>
            <family val="3"/>
            <charset val="129"/>
          </rPr>
          <t>근로소득이</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거주자로서</t>
        </r>
        <r>
          <rPr>
            <b/>
            <sz val="9"/>
            <color indexed="81"/>
            <rFont val="Tahoma"/>
            <family val="2"/>
          </rPr>
          <t xml:space="preserve"> </t>
        </r>
        <r>
          <rPr>
            <b/>
            <sz val="9"/>
            <color indexed="81"/>
            <rFont val="돋움"/>
            <family val="3"/>
            <charset val="129"/>
          </rPr>
          <t>제</t>
        </r>
        <r>
          <rPr>
            <b/>
            <sz val="9"/>
            <color indexed="81"/>
            <rFont val="Tahoma"/>
            <family val="2"/>
          </rPr>
          <t>6</t>
        </r>
        <r>
          <rPr>
            <b/>
            <sz val="9"/>
            <color indexed="81"/>
            <rFont val="돋움"/>
            <family val="3"/>
            <charset val="129"/>
          </rPr>
          <t>항</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제</t>
        </r>
        <r>
          <rPr>
            <b/>
            <sz val="9"/>
            <color indexed="81"/>
            <rFont val="Tahoma"/>
            <family val="2"/>
          </rPr>
          <t>52</t>
        </r>
        <r>
          <rPr>
            <b/>
            <sz val="9"/>
            <color indexed="81"/>
            <rFont val="돋움"/>
            <family val="3"/>
            <charset val="129"/>
          </rPr>
          <t>조</t>
        </r>
        <r>
          <rPr>
            <b/>
            <sz val="9"/>
            <color indexed="81"/>
            <rFont val="Tahoma"/>
            <family val="2"/>
          </rPr>
          <t xml:space="preserve"> </t>
        </r>
        <r>
          <rPr>
            <b/>
            <sz val="9"/>
            <color indexed="81"/>
            <rFont val="돋움"/>
            <family val="3"/>
            <charset val="129"/>
          </rPr>
          <t>제</t>
        </r>
        <r>
          <rPr>
            <b/>
            <sz val="9"/>
            <color indexed="81"/>
            <rFont val="Tahoma"/>
            <family val="2"/>
          </rPr>
          <t>8</t>
        </r>
        <r>
          <rPr>
            <b/>
            <sz val="9"/>
            <color indexed="81"/>
            <rFont val="돋움"/>
            <family val="3"/>
            <charset val="129"/>
          </rPr>
          <t>항에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신청을</t>
        </r>
        <r>
          <rPr>
            <b/>
            <sz val="9"/>
            <color indexed="81"/>
            <rFont val="Tahoma"/>
            <family val="2"/>
          </rPr>
          <t xml:space="preserve"> </t>
        </r>
        <r>
          <rPr>
            <b/>
            <sz val="9"/>
            <color indexed="81"/>
            <rFont val="돋움"/>
            <family val="3"/>
            <charset val="129"/>
          </rPr>
          <t>하지</t>
        </r>
        <r>
          <rPr>
            <b/>
            <sz val="9"/>
            <color indexed="81"/>
            <rFont val="Tahoma"/>
            <family val="2"/>
          </rPr>
          <t xml:space="preserve"> </t>
        </r>
        <r>
          <rPr>
            <b/>
            <sz val="9"/>
            <color indexed="81"/>
            <rFont val="돋움"/>
            <family val="3"/>
            <charset val="129"/>
          </rPr>
          <t>아니한</t>
        </r>
        <r>
          <rPr>
            <b/>
            <sz val="9"/>
            <color indexed="81"/>
            <rFont val="Tahoma"/>
            <family val="2"/>
          </rPr>
          <t xml:space="preserve"> </t>
        </r>
        <r>
          <rPr>
            <b/>
            <sz val="9"/>
            <color indexed="81"/>
            <rFont val="돋움"/>
            <family val="3"/>
            <charset val="129"/>
          </rPr>
          <t>사람</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제</t>
        </r>
        <r>
          <rPr>
            <b/>
            <sz val="9"/>
            <color indexed="81"/>
            <rFont val="Tahoma"/>
            <family val="2"/>
          </rPr>
          <t>160</t>
        </r>
        <r>
          <rPr>
            <b/>
            <sz val="9"/>
            <color indexed="81"/>
            <rFont val="돋움"/>
            <family val="3"/>
            <charset val="129"/>
          </rPr>
          <t>조의</t>
        </r>
        <r>
          <rPr>
            <b/>
            <sz val="9"/>
            <color indexed="81"/>
            <rFont val="Tahoma"/>
            <family val="2"/>
          </rPr>
          <t xml:space="preserve"> 5 </t>
        </r>
        <r>
          <rPr>
            <b/>
            <sz val="9"/>
            <color indexed="81"/>
            <rFont val="돋움"/>
            <family val="3"/>
            <charset val="129"/>
          </rPr>
          <t>제</t>
        </r>
        <r>
          <rPr>
            <b/>
            <sz val="9"/>
            <color indexed="81"/>
            <rFont val="Tahoma"/>
            <family val="2"/>
          </rPr>
          <t>3</t>
        </r>
        <r>
          <rPr>
            <b/>
            <sz val="9"/>
            <color indexed="81"/>
            <rFont val="돋움"/>
            <family val="3"/>
            <charset val="129"/>
          </rPr>
          <t>항에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사업용계좌의</t>
        </r>
        <r>
          <rPr>
            <b/>
            <sz val="9"/>
            <color indexed="81"/>
            <rFont val="Tahoma"/>
            <family val="2"/>
          </rPr>
          <t xml:space="preserve"> </t>
        </r>
        <r>
          <rPr>
            <b/>
            <sz val="9"/>
            <color indexed="81"/>
            <rFont val="돋움"/>
            <family val="3"/>
            <charset val="129"/>
          </rPr>
          <t>신고</t>
        </r>
        <r>
          <rPr>
            <b/>
            <sz val="9"/>
            <color indexed="81"/>
            <rFont val="Tahoma"/>
            <family val="2"/>
          </rPr>
          <t xml:space="preserve"> </t>
        </r>
        <r>
          <rPr>
            <b/>
            <sz val="9"/>
            <color indexed="81"/>
            <rFont val="돋움"/>
            <family val="3"/>
            <charset val="129"/>
          </rPr>
          <t>등</t>
        </r>
        <r>
          <rPr>
            <b/>
            <sz val="9"/>
            <color indexed="81"/>
            <rFont val="Tahoma"/>
            <family val="2"/>
          </rPr>
          <t xml:space="preserve"> </t>
        </r>
        <r>
          <rPr>
            <b/>
            <sz val="9"/>
            <color indexed="81"/>
            <rFont val="돋움"/>
            <family val="3"/>
            <charset val="129"/>
          </rPr>
          <t>대통령령으로</t>
        </r>
        <r>
          <rPr>
            <b/>
            <sz val="9"/>
            <color indexed="81"/>
            <rFont val="Tahoma"/>
            <family val="2"/>
          </rPr>
          <t xml:space="preserve"> </t>
        </r>
        <r>
          <rPr>
            <b/>
            <sz val="9"/>
            <color indexed="81"/>
            <rFont val="돋움"/>
            <family val="3"/>
            <charset val="129"/>
          </rPr>
          <t>정하는</t>
        </r>
        <r>
          <rPr>
            <b/>
            <sz val="9"/>
            <color indexed="81"/>
            <rFont val="Tahoma"/>
            <family val="2"/>
          </rPr>
          <t xml:space="preserve"> </t>
        </r>
        <r>
          <rPr>
            <b/>
            <sz val="9"/>
            <color indexed="81"/>
            <rFont val="돋움"/>
            <family val="3"/>
            <charset val="129"/>
          </rPr>
          <t>요건에</t>
        </r>
        <r>
          <rPr>
            <b/>
            <sz val="9"/>
            <color indexed="81"/>
            <rFont val="Tahoma"/>
            <family val="2"/>
          </rPr>
          <t xml:space="preserve"> </t>
        </r>
        <r>
          <rPr>
            <b/>
            <sz val="9"/>
            <color indexed="81"/>
            <rFont val="돋움"/>
            <family val="3"/>
            <charset val="129"/>
          </rPr>
          <t>해당하는</t>
        </r>
        <r>
          <rPr>
            <b/>
            <sz val="9"/>
            <color indexed="81"/>
            <rFont val="Tahoma"/>
            <family val="2"/>
          </rPr>
          <t xml:space="preserve"> </t>
        </r>
        <r>
          <rPr>
            <b/>
            <sz val="9"/>
            <color indexed="81"/>
            <rFont val="돋움"/>
            <family val="3"/>
            <charset val="129"/>
          </rPr>
          <t>사업자</t>
        </r>
        <r>
          <rPr>
            <b/>
            <sz val="9"/>
            <color indexed="81"/>
            <rFont val="Tahoma"/>
            <family val="2"/>
          </rPr>
          <t>(</t>
        </r>
        <r>
          <rPr>
            <b/>
            <sz val="9"/>
            <color indexed="81"/>
            <rFont val="돋움"/>
            <family val="3"/>
            <charset val="129"/>
          </rPr>
          <t>이하</t>
        </r>
        <r>
          <rPr>
            <b/>
            <sz val="9"/>
            <color indexed="81"/>
            <rFont val="Tahoma"/>
            <family val="2"/>
          </rPr>
          <t xml:space="preserve"> “</t>
        </r>
        <r>
          <rPr>
            <b/>
            <sz val="9"/>
            <color indexed="81"/>
            <rFont val="돋움"/>
            <family val="3"/>
            <charset val="129"/>
          </rPr>
          <t>성실사업자</t>
        </r>
        <r>
          <rPr>
            <b/>
            <sz val="9"/>
            <color indexed="81"/>
            <rFont val="Tahoma"/>
            <family val="2"/>
          </rPr>
          <t>”</t>
        </r>
        <r>
          <rPr>
            <b/>
            <sz val="9"/>
            <color indexed="81"/>
            <rFont val="돋움"/>
            <family val="3"/>
            <charset val="129"/>
          </rPr>
          <t>라</t>
        </r>
        <r>
          <rPr>
            <b/>
            <sz val="9"/>
            <color indexed="81"/>
            <rFont val="Tahoma"/>
            <family val="2"/>
          </rPr>
          <t xml:space="preserve"> </t>
        </r>
        <r>
          <rPr>
            <b/>
            <sz val="9"/>
            <color indexed="81"/>
            <rFont val="돋움"/>
            <family val="3"/>
            <charset val="129"/>
          </rPr>
          <t>한다</t>
        </r>
        <r>
          <rPr>
            <b/>
            <sz val="9"/>
            <color indexed="81"/>
            <rFont val="Tahoma"/>
            <family val="2"/>
          </rPr>
          <t>)</t>
        </r>
        <r>
          <rPr>
            <b/>
            <sz val="9"/>
            <color indexed="81"/>
            <rFont val="돋움"/>
            <family val="3"/>
            <charset val="129"/>
          </rPr>
          <t>에</t>
        </r>
        <r>
          <rPr>
            <b/>
            <sz val="9"/>
            <color indexed="81"/>
            <rFont val="Tahoma"/>
            <family val="2"/>
          </rPr>
          <t xml:space="preserve"> </t>
        </r>
        <r>
          <rPr>
            <b/>
            <sz val="9"/>
            <color indexed="81"/>
            <rFont val="돋움"/>
            <family val="3"/>
            <charset val="129"/>
          </rPr>
          <t>대해서는</t>
        </r>
        <r>
          <rPr>
            <b/>
            <sz val="9"/>
            <color indexed="81"/>
            <rFont val="Tahoma"/>
            <family val="2"/>
          </rPr>
          <t xml:space="preserve"> </t>
        </r>
        <r>
          <rPr>
            <b/>
            <sz val="9"/>
            <color indexed="81"/>
            <rFont val="돋움"/>
            <family val="3"/>
            <charset val="129"/>
          </rPr>
          <t>연</t>
        </r>
        <r>
          <rPr>
            <b/>
            <sz val="9"/>
            <color indexed="81"/>
            <rFont val="Tahoma"/>
            <family val="2"/>
          </rPr>
          <t xml:space="preserve"> 12</t>
        </r>
        <r>
          <rPr>
            <b/>
            <sz val="9"/>
            <color indexed="81"/>
            <rFont val="돋움"/>
            <family val="3"/>
            <charset val="129"/>
          </rPr>
          <t>만원을</t>
        </r>
        <r>
          <rPr>
            <b/>
            <sz val="9"/>
            <color indexed="81"/>
            <rFont val="Tahoma"/>
            <family val="2"/>
          </rPr>
          <t xml:space="preserve"> </t>
        </r>
        <r>
          <rPr>
            <b/>
            <sz val="9"/>
            <color indexed="81"/>
            <rFont val="돋움"/>
            <family val="3"/>
            <charset val="129"/>
          </rPr>
          <t>종합소득산출세액에서</t>
        </r>
        <r>
          <rPr>
            <b/>
            <sz val="9"/>
            <color indexed="81"/>
            <rFont val="Tahoma"/>
            <family val="2"/>
          </rPr>
          <t xml:space="preserve"> </t>
        </r>
        <r>
          <rPr>
            <b/>
            <sz val="9"/>
            <color indexed="81"/>
            <rFont val="돋움"/>
            <family val="3"/>
            <charset val="129"/>
          </rPr>
          <t>공제하고</t>
        </r>
        <r>
          <rPr>
            <b/>
            <sz val="9"/>
            <color indexed="81"/>
            <rFont val="Tahoma"/>
            <family val="2"/>
          </rPr>
          <t xml:space="preserve"> , </t>
        </r>
        <r>
          <rPr>
            <b/>
            <sz val="9"/>
            <color indexed="81"/>
            <rFont val="돋움"/>
            <family val="3"/>
            <charset val="129"/>
          </rPr>
          <t>근로소득이</t>
        </r>
        <r>
          <rPr>
            <b/>
            <sz val="9"/>
            <color indexed="81"/>
            <rFont val="Tahoma"/>
            <family val="2"/>
          </rPr>
          <t xml:space="preserve"> </t>
        </r>
        <r>
          <rPr>
            <b/>
            <sz val="9"/>
            <color indexed="81"/>
            <rFont val="돋움"/>
            <family val="3"/>
            <charset val="129"/>
          </rPr>
          <t>없는</t>
        </r>
        <r>
          <rPr>
            <b/>
            <sz val="9"/>
            <color indexed="81"/>
            <rFont val="Tahoma"/>
            <family val="2"/>
          </rPr>
          <t xml:space="preserve"> </t>
        </r>
        <r>
          <rPr>
            <b/>
            <sz val="9"/>
            <color indexed="81"/>
            <rFont val="돋움"/>
            <family val="3"/>
            <charset val="129"/>
          </rPr>
          <t>거주자로서</t>
        </r>
        <r>
          <rPr>
            <b/>
            <sz val="9"/>
            <color indexed="81"/>
            <rFont val="Tahoma"/>
            <family val="2"/>
          </rPr>
          <t xml:space="preserve"> </t>
        </r>
        <r>
          <rPr>
            <b/>
            <sz val="9"/>
            <color indexed="81"/>
            <rFont val="돋움"/>
            <family val="3"/>
            <charset val="129"/>
          </rPr>
          <t>종합소득이</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사람</t>
        </r>
        <r>
          <rPr>
            <b/>
            <sz val="9"/>
            <color indexed="81"/>
            <rFont val="Tahoma"/>
            <family val="2"/>
          </rPr>
          <t>(</t>
        </r>
        <r>
          <rPr>
            <b/>
            <sz val="9"/>
            <color indexed="81"/>
            <rFont val="돋움"/>
            <family val="3"/>
            <charset val="129"/>
          </rPr>
          <t>성실사업자는</t>
        </r>
        <r>
          <rPr>
            <b/>
            <sz val="9"/>
            <color indexed="81"/>
            <rFont val="Tahoma"/>
            <family val="2"/>
          </rPr>
          <t xml:space="preserve"> </t>
        </r>
        <r>
          <rPr>
            <b/>
            <sz val="9"/>
            <color indexed="81"/>
            <rFont val="돋움"/>
            <family val="3"/>
            <charset val="129"/>
          </rPr>
          <t>제외한다</t>
        </r>
        <r>
          <rPr>
            <b/>
            <sz val="9"/>
            <color indexed="81"/>
            <rFont val="Tahoma"/>
            <family val="2"/>
          </rPr>
          <t>)</t>
        </r>
        <r>
          <rPr>
            <b/>
            <sz val="9"/>
            <color indexed="81"/>
            <rFont val="돋움"/>
            <family val="3"/>
            <charset val="129"/>
          </rPr>
          <t>에</t>
        </r>
        <r>
          <rPr>
            <b/>
            <sz val="9"/>
            <color indexed="81"/>
            <rFont val="Tahoma"/>
            <family val="2"/>
          </rPr>
          <t xml:space="preserve"> </t>
        </r>
        <r>
          <rPr>
            <b/>
            <sz val="9"/>
            <color indexed="81"/>
            <rFont val="돋움"/>
            <family val="3"/>
            <charset val="129"/>
          </rPr>
          <t>대해서는</t>
        </r>
        <r>
          <rPr>
            <b/>
            <sz val="9"/>
            <color indexed="81"/>
            <rFont val="Tahoma"/>
            <family val="2"/>
          </rPr>
          <t xml:space="preserve"> </t>
        </r>
        <r>
          <rPr>
            <b/>
            <sz val="9"/>
            <color indexed="81"/>
            <rFont val="돋움"/>
            <family val="3"/>
            <charset val="129"/>
          </rPr>
          <t>연</t>
        </r>
        <r>
          <rPr>
            <b/>
            <sz val="9"/>
            <color indexed="81"/>
            <rFont val="Tahoma"/>
            <family val="2"/>
          </rPr>
          <t xml:space="preserve"> 7</t>
        </r>
        <r>
          <rPr>
            <b/>
            <sz val="9"/>
            <color indexed="81"/>
            <rFont val="돋움"/>
            <family val="3"/>
            <charset val="129"/>
          </rPr>
          <t>만원을</t>
        </r>
        <r>
          <rPr>
            <b/>
            <sz val="9"/>
            <color indexed="81"/>
            <rFont val="Tahoma"/>
            <family val="2"/>
          </rPr>
          <t xml:space="preserve"> </t>
        </r>
        <r>
          <rPr>
            <b/>
            <sz val="9"/>
            <color indexed="81"/>
            <rFont val="돋움"/>
            <family val="3"/>
            <charset val="129"/>
          </rPr>
          <t>종합소득산출세액에서</t>
        </r>
        <r>
          <rPr>
            <b/>
            <sz val="9"/>
            <color indexed="81"/>
            <rFont val="Tahoma"/>
            <family val="2"/>
          </rPr>
          <t xml:space="preserve"> </t>
        </r>
        <r>
          <rPr>
            <b/>
            <sz val="9"/>
            <color indexed="81"/>
            <rFont val="돋움"/>
            <family val="3"/>
            <charset val="129"/>
          </rPr>
          <t>공제</t>
        </r>
        <r>
          <rPr>
            <b/>
            <sz val="9"/>
            <color indexed="81"/>
            <rFont val="Tahoma"/>
            <family val="2"/>
          </rPr>
          <t>(</t>
        </r>
        <r>
          <rPr>
            <b/>
            <sz val="9"/>
            <color indexed="81"/>
            <rFont val="돋움"/>
            <family val="3"/>
            <charset val="129"/>
          </rPr>
          <t>이하</t>
        </r>
        <r>
          <rPr>
            <b/>
            <sz val="9"/>
            <color indexed="81"/>
            <rFont val="Tahoma"/>
            <family val="2"/>
          </rPr>
          <t xml:space="preserve"> “</t>
        </r>
        <r>
          <rPr>
            <b/>
            <sz val="9"/>
            <color indexed="81"/>
            <rFont val="돋움"/>
            <family val="3"/>
            <charset val="129"/>
          </rPr>
          <t>표준세액공제</t>
        </r>
        <r>
          <rPr>
            <b/>
            <sz val="9"/>
            <color indexed="81"/>
            <rFont val="Tahoma"/>
            <family val="2"/>
          </rPr>
          <t>”</t>
        </r>
        <r>
          <rPr>
            <b/>
            <sz val="9"/>
            <color indexed="81"/>
            <rFont val="돋움"/>
            <family val="3"/>
            <charset val="129"/>
          </rPr>
          <t>라</t>
        </r>
        <r>
          <rPr>
            <b/>
            <sz val="9"/>
            <color indexed="81"/>
            <rFont val="Tahoma"/>
            <family val="2"/>
          </rPr>
          <t xml:space="preserve"> </t>
        </r>
        <r>
          <rPr>
            <b/>
            <sz val="9"/>
            <color indexed="81"/>
            <rFont val="돋움"/>
            <family val="3"/>
            <charset val="129"/>
          </rPr>
          <t>한다</t>
        </r>
        <r>
          <rPr>
            <b/>
            <sz val="9"/>
            <color indexed="81"/>
            <rFont val="Tahoma"/>
            <family val="2"/>
          </rPr>
          <t>)</t>
        </r>
        <r>
          <rPr>
            <b/>
            <sz val="9"/>
            <color indexed="81"/>
            <rFont val="돋움"/>
            <family val="3"/>
            <charset val="129"/>
          </rPr>
          <t>한다</t>
        </r>
        <r>
          <rPr>
            <b/>
            <sz val="9"/>
            <color indexed="81"/>
            <rFont val="Tahoma"/>
            <family val="2"/>
          </rPr>
          <t xml:space="preserve">. </t>
        </r>
        <r>
          <rPr>
            <b/>
            <sz val="9"/>
            <color indexed="81"/>
            <rFont val="돋움"/>
            <family val="3"/>
            <charset val="129"/>
          </rPr>
          <t>다만</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과세기간의</t>
        </r>
        <r>
          <rPr>
            <b/>
            <sz val="9"/>
            <color indexed="81"/>
            <rFont val="Tahoma"/>
            <family val="2"/>
          </rPr>
          <t xml:space="preserve"> </t>
        </r>
        <r>
          <rPr>
            <b/>
            <sz val="9"/>
            <color indexed="81"/>
            <rFont val="돋움"/>
            <family val="3"/>
            <charset val="129"/>
          </rPr>
          <t>합산과세되는</t>
        </r>
        <r>
          <rPr>
            <b/>
            <sz val="9"/>
            <color indexed="81"/>
            <rFont val="Tahoma"/>
            <family val="2"/>
          </rPr>
          <t xml:space="preserve"> </t>
        </r>
        <r>
          <rPr>
            <b/>
            <sz val="9"/>
            <color indexed="81"/>
            <rFont val="돋움"/>
            <family val="3"/>
            <charset val="129"/>
          </rPr>
          <t>종합소득산출세액이</t>
        </r>
        <r>
          <rPr>
            <b/>
            <sz val="9"/>
            <color indexed="81"/>
            <rFont val="Tahoma"/>
            <family val="2"/>
          </rPr>
          <t xml:space="preserve"> </t>
        </r>
        <r>
          <rPr>
            <b/>
            <sz val="9"/>
            <color indexed="81"/>
            <rFont val="돋움"/>
            <family val="3"/>
            <charset val="129"/>
          </rPr>
          <t>공제액에</t>
        </r>
        <r>
          <rPr>
            <b/>
            <sz val="9"/>
            <color indexed="81"/>
            <rFont val="Tahoma"/>
            <family val="2"/>
          </rPr>
          <t xml:space="preserve"> </t>
        </r>
        <r>
          <rPr>
            <b/>
            <sz val="9"/>
            <color indexed="81"/>
            <rFont val="돋움"/>
            <family val="3"/>
            <charset val="129"/>
          </rPr>
          <t>미달하는</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종합소득산출세액을</t>
        </r>
        <r>
          <rPr>
            <b/>
            <sz val="9"/>
            <color indexed="81"/>
            <rFont val="Tahoma"/>
            <family val="2"/>
          </rPr>
          <t xml:space="preserve"> </t>
        </r>
        <r>
          <rPr>
            <b/>
            <sz val="9"/>
            <color indexed="81"/>
            <rFont val="돋움"/>
            <family val="3"/>
            <charset val="129"/>
          </rPr>
          <t>공제액으로</t>
        </r>
        <r>
          <rPr>
            <b/>
            <sz val="9"/>
            <color indexed="81"/>
            <rFont val="Tahoma"/>
            <family val="2"/>
          </rPr>
          <t xml:space="preserve"> </t>
        </r>
        <r>
          <rPr>
            <b/>
            <sz val="9"/>
            <color indexed="81"/>
            <rFont val="돋움"/>
            <family val="3"/>
            <charset val="129"/>
          </rPr>
          <t>한다</t>
        </r>
        <r>
          <rPr>
            <b/>
            <sz val="9"/>
            <color indexed="81"/>
            <rFont val="Tahoma"/>
            <family val="2"/>
          </rPr>
          <t xml:space="preserve">. (2014. 1. 1. </t>
        </r>
        <r>
          <rPr>
            <b/>
            <sz val="9"/>
            <color indexed="81"/>
            <rFont val="돋움"/>
            <family val="3"/>
            <charset val="129"/>
          </rPr>
          <t>신설</t>
        </r>
        <r>
          <rPr>
            <b/>
            <sz val="9"/>
            <color indexed="81"/>
            <rFont val="Tahoma"/>
            <family val="2"/>
          </rPr>
          <t xml:space="preserve">)
</t>
        </r>
      </text>
    </comment>
    <comment ref="C133" authorId="1" shapeId="0" xr:uid="{A9E5ECEF-93FA-4F5B-9799-94A84867EE2B}">
      <text>
        <r>
          <rPr>
            <b/>
            <sz val="9"/>
            <color indexed="81"/>
            <rFont val="돋움"/>
            <family val="3"/>
            <charset val="129"/>
          </rPr>
          <t>소기업공제부금소득공제</t>
        </r>
        <r>
          <rPr>
            <b/>
            <sz val="9"/>
            <color indexed="81"/>
            <rFont val="Tahoma"/>
            <family val="2"/>
          </rPr>
          <t xml:space="preserve"> = </t>
        </r>
        <r>
          <rPr>
            <b/>
            <sz val="9"/>
            <color indexed="81"/>
            <rFont val="돋움"/>
            <family val="3"/>
            <charset val="129"/>
          </rPr>
          <t>지출액</t>
        </r>
        <r>
          <rPr>
            <b/>
            <sz val="9"/>
            <color indexed="81"/>
            <rFont val="Tahoma"/>
            <family val="2"/>
          </rPr>
          <t>(</t>
        </r>
        <r>
          <rPr>
            <b/>
            <sz val="9"/>
            <color indexed="81"/>
            <rFont val="돋움"/>
            <family val="3"/>
            <charset val="129"/>
          </rPr>
          <t>단</t>
        </r>
        <r>
          <rPr>
            <b/>
            <sz val="9"/>
            <color indexed="81"/>
            <rFont val="Tahoma"/>
            <family val="2"/>
          </rPr>
          <t>,</t>
        </r>
        <r>
          <rPr>
            <b/>
            <sz val="9"/>
            <color indexed="81"/>
            <rFont val="돋움"/>
            <family val="3"/>
            <charset val="129"/>
          </rPr>
          <t>연</t>
        </r>
        <r>
          <rPr>
            <b/>
            <sz val="9"/>
            <color indexed="81"/>
            <rFont val="Tahoma"/>
            <family val="2"/>
          </rPr>
          <t>300</t>
        </r>
        <r>
          <rPr>
            <b/>
            <sz val="9"/>
            <color indexed="81"/>
            <rFont val="돋움"/>
            <family val="3"/>
            <charset val="129"/>
          </rPr>
          <t>만원한도</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소기업</t>
        </r>
        <r>
          <rPr>
            <b/>
            <sz val="9"/>
            <color indexed="81"/>
            <rFont val="Tahoma"/>
            <family val="2"/>
          </rPr>
          <t>․</t>
        </r>
        <r>
          <rPr>
            <b/>
            <sz val="9"/>
            <color indexed="81"/>
            <rFont val="돋움"/>
            <family val="3"/>
            <charset val="129"/>
          </rPr>
          <t>소상공인</t>
        </r>
        <r>
          <rPr>
            <b/>
            <sz val="9"/>
            <color indexed="81"/>
            <rFont val="Tahoma"/>
            <family val="2"/>
          </rPr>
          <t xml:space="preserve"> </t>
        </r>
        <r>
          <rPr>
            <b/>
            <sz val="9"/>
            <color indexed="81"/>
            <rFont val="돋움"/>
            <family val="3"/>
            <charset val="129"/>
          </rPr>
          <t>공제부금</t>
        </r>
        <r>
          <rPr>
            <b/>
            <sz val="9"/>
            <color indexed="81"/>
            <rFont val="Tahoma"/>
            <family val="2"/>
          </rPr>
          <t xml:space="preserve"> </t>
        </r>
        <r>
          <rPr>
            <b/>
            <sz val="9"/>
            <color indexed="81"/>
            <rFont val="돋움"/>
            <family val="3"/>
            <charset val="129"/>
          </rPr>
          <t xml:space="preserve">불입한도
</t>
        </r>
        <r>
          <rPr>
            <b/>
            <sz val="9"/>
            <color indexed="81"/>
            <rFont val="Tahoma"/>
            <family val="2"/>
          </rPr>
          <t xml:space="preserve"> - </t>
        </r>
        <r>
          <rPr>
            <b/>
            <sz val="9"/>
            <color indexed="81"/>
            <rFont val="돋움"/>
            <family val="3"/>
            <charset val="129"/>
          </rPr>
          <t>분기별</t>
        </r>
        <r>
          <rPr>
            <b/>
            <sz val="9"/>
            <color indexed="81"/>
            <rFont val="Tahoma"/>
            <family val="2"/>
          </rPr>
          <t xml:space="preserve"> 300</t>
        </r>
        <r>
          <rPr>
            <b/>
            <sz val="9"/>
            <color indexed="81"/>
            <rFont val="돋움"/>
            <family val="3"/>
            <charset val="129"/>
          </rPr>
          <t>만원
소기업ㆍ소상공인</t>
        </r>
        <r>
          <rPr>
            <b/>
            <sz val="9"/>
            <color indexed="81"/>
            <rFont val="Tahoma"/>
            <family val="2"/>
          </rPr>
          <t xml:space="preserve"> </t>
        </r>
        <r>
          <rPr>
            <b/>
            <sz val="9"/>
            <color indexed="81"/>
            <rFont val="돋움"/>
            <family val="3"/>
            <charset val="129"/>
          </rPr>
          <t>공제부금</t>
        </r>
        <r>
          <rPr>
            <b/>
            <sz val="9"/>
            <color indexed="81"/>
            <rFont val="Tahoma"/>
            <family val="2"/>
          </rPr>
          <t xml:space="preserve"> </t>
        </r>
        <r>
          <rPr>
            <b/>
            <sz val="9"/>
            <color indexed="81"/>
            <rFont val="돋움"/>
            <family val="3"/>
            <charset val="129"/>
          </rPr>
          <t>소득공제
공제금액ㆍ한도</t>
        </r>
        <r>
          <rPr>
            <b/>
            <sz val="9"/>
            <color indexed="81"/>
            <rFont val="Tahoma"/>
            <family val="2"/>
          </rPr>
          <t xml:space="preserve"> : </t>
        </r>
        <r>
          <rPr>
            <b/>
            <sz val="9"/>
            <color indexed="81"/>
            <rFont val="돋움"/>
            <family val="3"/>
            <charset val="129"/>
          </rPr>
          <t>연</t>
        </r>
        <r>
          <rPr>
            <b/>
            <sz val="9"/>
            <color indexed="81"/>
            <rFont val="Tahoma"/>
            <family val="2"/>
          </rPr>
          <t xml:space="preserve"> 300</t>
        </r>
        <r>
          <rPr>
            <b/>
            <sz val="9"/>
            <color indexed="81"/>
            <rFont val="돋움"/>
            <family val="3"/>
            <charset val="129"/>
          </rPr>
          <t>만원</t>
        </r>
        <r>
          <rPr>
            <b/>
            <sz val="9"/>
            <color indexed="81"/>
            <rFont val="Tahoma"/>
            <family val="2"/>
          </rPr>
          <t xml:space="preserve"> </t>
        </r>
        <r>
          <rPr>
            <b/>
            <sz val="9"/>
            <color indexed="81"/>
            <rFont val="돋움"/>
            <family val="3"/>
            <charset val="129"/>
          </rPr>
          <t>한도
공</t>
        </r>
        <r>
          <rPr>
            <b/>
            <sz val="9"/>
            <color indexed="81"/>
            <rFont val="Tahoma"/>
            <family val="2"/>
          </rPr>
          <t xml:space="preserve"> </t>
        </r>
        <r>
          <rPr>
            <b/>
            <sz val="9"/>
            <color indexed="81"/>
            <rFont val="돋움"/>
            <family val="3"/>
            <charset val="129"/>
          </rPr>
          <t>제</t>
        </r>
        <r>
          <rPr>
            <b/>
            <sz val="9"/>
            <color indexed="81"/>
            <rFont val="Tahoma"/>
            <family val="2"/>
          </rPr>
          <t xml:space="preserve"> </t>
        </r>
        <r>
          <rPr>
            <b/>
            <sz val="9"/>
            <color indexed="81"/>
            <rFont val="돋움"/>
            <family val="3"/>
            <charset val="129"/>
          </rPr>
          <t>요</t>
        </r>
        <r>
          <rPr>
            <b/>
            <sz val="9"/>
            <color indexed="81"/>
            <rFont val="Tahoma"/>
            <family val="2"/>
          </rPr>
          <t xml:space="preserve"> </t>
        </r>
        <r>
          <rPr>
            <b/>
            <sz val="9"/>
            <color indexed="81"/>
            <rFont val="돋움"/>
            <family val="3"/>
            <charset val="129"/>
          </rPr>
          <t>건</t>
        </r>
        <r>
          <rPr>
            <b/>
            <sz val="9"/>
            <color indexed="81"/>
            <rFont val="Tahoma"/>
            <family val="2"/>
          </rPr>
          <t xml:space="preserve"> : </t>
        </r>
        <r>
          <rPr>
            <b/>
            <sz val="9"/>
            <color indexed="81"/>
            <rFont val="돋움"/>
            <family val="3"/>
            <charset val="129"/>
          </rPr>
          <t>소기업ㆍ소상공인에</t>
        </r>
        <r>
          <rPr>
            <b/>
            <sz val="9"/>
            <color indexed="81"/>
            <rFont val="Tahoma"/>
            <family val="2"/>
          </rPr>
          <t xml:space="preserve"> </t>
        </r>
        <r>
          <rPr>
            <b/>
            <sz val="9"/>
            <color indexed="81"/>
            <rFont val="돋움"/>
            <family val="3"/>
            <charset val="129"/>
          </rPr>
          <t>해당하는</t>
        </r>
        <r>
          <rPr>
            <b/>
            <sz val="9"/>
            <color indexed="81"/>
            <rFont val="Tahoma"/>
            <family val="2"/>
          </rPr>
          <t xml:space="preserve"> </t>
        </r>
        <r>
          <rPr>
            <b/>
            <sz val="9"/>
            <color indexed="81"/>
            <rFont val="돋움"/>
            <family val="3"/>
            <charset val="129"/>
          </rPr>
          <t>대표자의</t>
        </r>
        <r>
          <rPr>
            <b/>
            <sz val="9"/>
            <color indexed="81"/>
            <rFont val="Tahoma"/>
            <family val="2"/>
          </rPr>
          <t xml:space="preserve"> </t>
        </r>
        <r>
          <rPr>
            <b/>
            <sz val="9"/>
            <color indexed="81"/>
            <rFont val="돋움"/>
            <family val="3"/>
            <charset val="129"/>
          </rPr>
          <t>노란우산공제</t>
        </r>
        <r>
          <rPr>
            <b/>
            <sz val="9"/>
            <color indexed="81"/>
            <rFont val="Tahoma"/>
            <family val="2"/>
          </rPr>
          <t xml:space="preserve"> </t>
        </r>
        <r>
          <rPr>
            <b/>
            <sz val="9"/>
            <color indexed="81"/>
            <rFont val="돋움"/>
            <family val="3"/>
            <charset val="129"/>
          </rPr>
          <t>납입액</t>
        </r>
        <r>
          <rPr>
            <b/>
            <sz val="9"/>
            <color indexed="81"/>
            <rFont val="Tahoma"/>
            <family val="2"/>
          </rPr>
          <t xml:space="preserve"> </t>
        </r>
        <r>
          <rPr>
            <b/>
            <sz val="9"/>
            <color indexed="81"/>
            <rFont val="돋움"/>
            <family val="3"/>
            <charset val="129"/>
          </rPr>
          <t>공제</t>
        </r>
      </text>
    </comment>
    <comment ref="V133" authorId="1" shapeId="0" xr:uid="{BE414BF1-15CA-4043-8E61-96CEDCA3396E}">
      <text>
        <r>
          <rPr>
            <b/>
            <sz val="9"/>
            <color indexed="81"/>
            <rFont val="돋움"/>
            <family val="3"/>
            <charset val="129"/>
          </rPr>
          <t>납세조합 세액공제
공제한도 금액 : 납세조합원천징수세액의 10%
원천징수 제외대상 근로소득자가 납세조합에 가입하여 매월분의 급여를 원천징수하는 경우 원천징수세액의 10% 세액공제</t>
        </r>
      </text>
    </comment>
    <comment ref="W133" authorId="1" shapeId="0" xr:uid="{BE1C3BB2-298A-42E4-AC46-C537B244CEBA}">
      <text>
        <r>
          <rPr>
            <b/>
            <sz val="9"/>
            <color indexed="81"/>
            <rFont val="돋움"/>
            <family val="3"/>
            <charset val="129"/>
          </rPr>
          <t>납세조합원천징수
공제금액한도</t>
        </r>
        <r>
          <rPr>
            <b/>
            <sz val="9"/>
            <color indexed="81"/>
            <rFont val="Tahoma"/>
            <family val="2"/>
          </rPr>
          <t xml:space="preserve">: </t>
        </r>
        <r>
          <rPr>
            <b/>
            <sz val="9"/>
            <color indexed="81"/>
            <rFont val="돋움"/>
            <family val="3"/>
            <charset val="129"/>
          </rPr>
          <t>종합소득산출세액의</t>
        </r>
        <r>
          <rPr>
            <b/>
            <sz val="9"/>
            <color indexed="81"/>
            <rFont val="Tahoma"/>
            <family val="2"/>
          </rPr>
          <t xml:space="preserve"> 10%
</t>
        </r>
        <r>
          <rPr>
            <b/>
            <sz val="9"/>
            <color indexed="81"/>
            <rFont val="돋움"/>
            <family val="3"/>
            <charset val="129"/>
          </rPr>
          <t>원천징수</t>
        </r>
        <r>
          <rPr>
            <b/>
            <sz val="9"/>
            <color indexed="81"/>
            <rFont val="Tahoma"/>
            <family val="2"/>
          </rPr>
          <t xml:space="preserve"> </t>
        </r>
        <r>
          <rPr>
            <b/>
            <sz val="9"/>
            <color indexed="81"/>
            <rFont val="돋움"/>
            <family val="3"/>
            <charset val="129"/>
          </rPr>
          <t>제외대상</t>
        </r>
        <r>
          <rPr>
            <b/>
            <sz val="9"/>
            <color indexed="81"/>
            <rFont val="Tahoma"/>
            <family val="2"/>
          </rPr>
          <t xml:space="preserve"> </t>
        </r>
        <r>
          <rPr>
            <b/>
            <sz val="9"/>
            <color indexed="81"/>
            <rFont val="돋움"/>
            <family val="3"/>
            <charset val="129"/>
          </rPr>
          <t>근로소득자가</t>
        </r>
        <r>
          <rPr>
            <b/>
            <sz val="9"/>
            <color indexed="81"/>
            <rFont val="Tahoma"/>
            <family val="2"/>
          </rPr>
          <t xml:space="preserve"> </t>
        </r>
        <r>
          <rPr>
            <b/>
            <sz val="9"/>
            <color indexed="81"/>
            <rFont val="돋움"/>
            <family val="3"/>
            <charset val="129"/>
          </rPr>
          <t>납세조합에</t>
        </r>
        <r>
          <rPr>
            <b/>
            <sz val="9"/>
            <color indexed="81"/>
            <rFont val="Tahoma"/>
            <family val="2"/>
          </rPr>
          <t xml:space="preserve"> </t>
        </r>
        <r>
          <rPr>
            <b/>
            <sz val="9"/>
            <color indexed="81"/>
            <rFont val="돋움"/>
            <family val="3"/>
            <charset val="129"/>
          </rPr>
          <t>가입하여</t>
        </r>
        <r>
          <rPr>
            <b/>
            <sz val="9"/>
            <color indexed="81"/>
            <rFont val="Tahoma"/>
            <family val="2"/>
          </rPr>
          <t xml:space="preserve"> </t>
        </r>
        <r>
          <rPr>
            <b/>
            <sz val="9"/>
            <color indexed="81"/>
            <rFont val="돋움"/>
            <family val="3"/>
            <charset val="129"/>
          </rPr>
          <t>매월분의</t>
        </r>
        <r>
          <rPr>
            <b/>
            <sz val="9"/>
            <color indexed="81"/>
            <rFont val="Tahoma"/>
            <family val="2"/>
          </rPr>
          <t xml:space="preserve"> </t>
        </r>
        <r>
          <rPr>
            <b/>
            <sz val="9"/>
            <color indexed="81"/>
            <rFont val="돋움"/>
            <family val="3"/>
            <charset val="129"/>
          </rPr>
          <t>급여를</t>
        </r>
        <r>
          <rPr>
            <b/>
            <sz val="9"/>
            <color indexed="81"/>
            <rFont val="Tahoma"/>
            <family val="2"/>
          </rPr>
          <t xml:space="preserve"> </t>
        </r>
        <r>
          <rPr>
            <b/>
            <sz val="9"/>
            <color indexed="81"/>
            <rFont val="돋움"/>
            <family val="3"/>
            <charset val="129"/>
          </rPr>
          <t>원천징수하는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원천징수세액의</t>
        </r>
        <r>
          <rPr>
            <b/>
            <sz val="9"/>
            <color indexed="81"/>
            <rFont val="Tahoma"/>
            <family val="2"/>
          </rPr>
          <t xml:space="preserve"> 10% </t>
        </r>
        <r>
          <rPr>
            <b/>
            <sz val="9"/>
            <color indexed="81"/>
            <rFont val="돋움"/>
            <family val="3"/>
            <charset val="129"/>
          </rPr>
          <t>세액공제</t>
        </r>
      </text>
    </comment>
    <comment ref="C134" authorId="1" shapeId="0" xr:uid="{D1D6D2D0-7221-4F68-B093-BB211EDE4C45}">
      <text>
        <r>
          <rPr>
            <b/>
            <sz val="9"/>
            <color indexed="81"/>
            <rFont val="돋움"/>
            <family val="3"/>
            <charset val="129"/>
          </rPr>
          <t>주택마련저축</t>
        </r>
        <r>
          <rPr>
            <b/>
            <sz val="9"/>
            <color indexed="81"/>
            <rFont val="Tahoma"/>
            <family val="2"/>
          </rPr>
          <t xml:space="preserve"> </t>
        </r>
        <r>
          <rPr>
            <b/>
            <sz val="9"/>
            <color indexed="81"/>
            <rFont val="돋움"/>
            <family val="3"/>
            <charset val="129"/>
          </rPr>
          <t>공제의</t>
        </r>
        <r>
          <rPr>
            <b/>
            <sz val="9"/>
            <color indexed="81"/>
            <rFont val="Tahoma"/>
            <family val="2"/>
          </rPr>
          <t xml:space="preserve"> </t>
        </r>
        <r>
          <rPr>
            <b/>
            <sz val="9"/>
            <color indexed="81"/>
            <rFont val="돋움"/>
            <family val="3"/>
            <charset val="129"/>
          </rPr>
          <t>저축구분란은</t>
        </r>
        <r>
          <rPr>
            <b/>
            <sz val="9"/>
            <color indexed="81"/>
            <rFont val="Tahoma"/>
            <family val="2"/>
          </rPr>
          <t xml:space="preserve"> </t>
        </r>
        <r>
          <rPr>
            <b/>
            <sz val="9"/>
            <color indexed="81"/>
            <rFont val="돋움"/>
            <family val="3"/>
            <charset val="129"/>
          </rPr>
          <t>청약저축</t>
        </r>
        <r>
          <rPr>
            <b/>
            <sz val="9"/>
            <color indexed="81"/>
            <rFont val="Tahoma"/>
            <family val="2"/>
          </rPr>
          <t xml:space="preserve">, </t>
        </r>
        <r>
          <rPr>
            <b/>
            <sz val="9"/>
            <color indexed="81"/>
            <rFont val="돋움"/>
            <family val="3"/>
            <charset val="129"/>
          </rPr>
          <t>주택청약종합저축</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근로자주택마련저축으로</t>
        </r>
        <r>
          <rPr>
            <b/>
            <sz val="9"/>
            <color indexed="81"/>
            <rFont val="Tahoma"/>
            <family val="2"/>
          </rPr>
          <t xml:space="preserve"> </t>
        </r>
        <r>
          <rPr>
            <b/>
            <sz val="9"/>
            <color indexed="81"/>
            <rFont val="돋움"/>
            <family val="3"/>
            <charset val="129"/>
          </rPr>
          <t>구분하여</t>
        </r>
        <r>
          <rPr>
            <b/>
            <sz val="9"/>
            <color indexed="81"/>
            <rFont val="Tahoma"/>
            <family val="2"/>
          </rPr>
          <t xml:space="preserve"> </t>
        </r>
        <r>
          <rPr>
            <b/>
            <sz val="9"/>
            <color indexed="81"/>
            <rFont val="돋움"/>
            <family val="3"/>
            <charset val="129"/>
          </rPr>
          <t>적습니다</t>
        </r>
        <r>
          <rPr>
            <b/>
            <sz val="9"/>
            <color indexed="81"/>
            <rFont val="Tahoma"/>
            <family val="2"/>
          </rPr>
          <t xml:space="preserve">.
</t>
        </r>
        <r>
          <rPr>
            <b/>
            <sz val="9"/>
            <color indexed="81"/>
            <rFont val="돋움"/>
            <family val="3"/>
            <charset val="129"/>
          </rPr>
          <t>주택마련</t>
        </r>
        <r>
          <rPr>
            <b/>
            <sz val="9"/>
            <color indexed="81"/>
            <rFont val="Tahoma"/>
            <family val="2"/>
          </rPr>
          <t xml:space="preserve"> </t>
        </r>
        <r>
          <rPr>
            <b/>
            <sz val="9"/>
            <color indexed="81"/>
            <rFont val="돋움"/>
            <family val="3"/>
            <charset val="129"/>
          </rPr>
          <t>저축공제
공제금액ㆍ한도</t>
        </r>
        <r>
          <rPr>
            <b/>
            <sz val="9"/>
            <color indexed="81"/>
            <rFont val="Tahoma"/>
            <family val="2"/>
          </rPr>
          <t xml:space="preserve"> : </t>
        </r>
        <r>
          <rPr>
            <b/>
            <sz val="9"/>
            <color indexed="81"/>
            <rFont val="돋움"/>
            <family val="3"/>
            <charset val="129"/>
          </rPr>
          <t>연</t>
        </r>
        <r>
          <rPr>
            <b/>
            <sz val="9"/>
            <color indexed="81"/>
            <rFont val="Tahoma"/>
            <family val="2"/>
          </rPr>
          <t xml:space="preserve"> 300</t>
        </r>
        <r>
          <rPr>
            <b/>
            <sz val="9"/>
            <color indexed="81"/>
            <rFont val="돋움"/>
            <family val="3"/>
            <charset val="129"/>
          </rPr>
          <t>만원</t>
        </r>
        <r>
          <rPr>
            <b/>
            <sz val="9"/>
            <color indexed="81"/>
            <rFont val="Tahoma"/>
            <family val="2"/>
          </rPr>
          <t xml:space="preserve"> </t>
        </r>
        <r>
          <rPr>
            <b/>
            <sz val="9"/>
            <color indexed="81"/>
            <rFont val="돋움"/>
            <family val="3"/>
            <charset val="129"/>
          </rPr>
          <t>한도
공</t>
        </r>
        <r>
          <rPr>
            <b/>
            <sz val="9"/>
            <color indexed="81"/>
            <rFont val="Tahoma"/>
            <family val="2"/>
          </rPr>
          <t xml:space="preserve"> </t>
        </r>
        <r>
          <rPr>
            <b/>
            <sz val="9"/>
            <color indexed="81"/>
            <rFont val="돋움"/>
            <family val="3"/>
            <charset val="129"/>
          </rPr>
          <t>제</t>
        </r>
        <r>
          <rPr>
            <b/>
            <sz val="9"/>
            <color indexed="81"/>
            <rFont val="Tahoma"/>
            <family val="2"/>
          </rPr>
          <t xml:space="preserve"> </t>
        </r>
        <r>
          <rPr>
            <b/>
            <sz val="9"/>
            <color indexed="81"/>
            <rFont val="돋움"/>
            <family val="3"/>
            <charset val="129"/>
          </rPr>
          <t>요</t>
        </r>
        <r>
          <rPr>
            <b/>
            <sz val="9"/>
            <color indexed="81"/>
            <rFont val="Tahoma"/>
            <family val="2"/>
          </rPr>
          <t xml:space="preserve"> </t>
        </r>
        <r>
          <rPr>
            <b/>
            <sz val="9"/>
            <color indexed="81"/>
            <rFont val="돋움"/>
            <family val="3"/>
            <charset val="129"/>
          </rPr>
          <t>건</t>
        </r>
        <r>
          <rPr>
            <b/>
            <sz val="9"/>
            <color indexed="81"/>
            <rFont val="Tahoma"/>
            <family val="2"/>
          </rPr>
          <t xml:space="preserve"> : </t>
        </r>
        <r>
          <rPr>
            <b/>
            <sz val="9"/>
            <color indexed="81"/>
            <rFont val="돋움"/>
            <family val="3"/>
            <charset val="129"/>
          </rPr>
          <t>주택마련저축</t>
        </r>
        <r>
          <rPr>
            <b/>
            <sz val="9"/>
            <color indexed="81"/>
            <rFont val="Tahoma"/>
            <family val="2"/>
          </rPr>
          <t xml:space="preserve">* </t>
        </r>
        <r>
          <rPr>
            <b/>
            <sz val="9"/>
            <color indexed="81"/>
            <rFont val="돋움"/>
            <family val="3"/>
            <charset val="129"/>
          </rPr>
          <t>납입액의</t>
        </r>
        <r>
          <rPr>
            <b/>
            <sz val="9"/>
            <color indexed="81"/>
            <rFont val="Tahoma"/>
            <family val="2"/>
          </rPr>
          <t xml:space="preserve"> 40% </t>
        </r>
        <r>
          <rPr>
            <b/>
            <sz val="9"/>
            <color indexed="81"/>
            <rFont val="돋움"/>
            <family val="3"/>
            <charset val="129"/>
          </rPr>
          <t xml:space="preserve">공제
</t>
        </r>
        <r>
          <rPr>
            <b/>
            <sz val="9"/>
            <color indexed="81"/>
            <rFont val="Tahoma"/>
            <family val="2"/>
          </rPr>
          <t xml:space="preserve">- </t>
        </r>
        <r>
          <rPr>
            <b/>
            <sz val="9"/>
            <color indexed="81"/>
            <rFont val="돋움"/>
            <family val="3"/>
            <charset val="129"/>
          </rPr>
          <t>무주택</t>
        </r>
        <r>
          <rPr>
            <b/>
            <sz val="9"/>
            <color indexed="81"/>
            <rFont val="Tahoma"/>
            <family val="2"/>
          </rPr>
          <t xml:space="preserve"> </t>
        </r>
        <r>
          <rPr>
            <b/>
            <sz val="9"/>
            <color indexed="81"/>
            <rFont val="돋움"/>
            <family val="3"/>
            <charset val="129"/>
          </rPr>
          <t>세대의</t>
        </r>
        <r>
          <rPr>
            <b/>
            <sz val="9"/>
            <color indexed="81"/>
            <rFont val="Tahoma"/>
            <family val="2"/>
          </rPr>
          <t xml:space="preserve"> </t>
        </r>
        <r>
          <rPr>
            <b/>
            <sz val="9"/>
            <color indexed="81"/>
            <rFont val="돋움"/>
            <family val="3"/>
            <charset val="129"/>
          </rPr>
          <t xml:space="preserve">세대주
</t>
        </r>
        <r>
          <rPr>
            <b/>
            <sz val="9"/>
            <color indexed="81"/>
            <rFont val="Tahoma"/>
            <family val="2"/>
          </rPr>
          <t>-</t>
        </r>
        <r>
          <rPr>
            <b/>
            <sz val="9"/>
            <color indexed="81"/>
            <rFont val="돋움"/>
            <family val="3"/>
            <charset val="129"/>
          </rPr>
          <t>국민주택규모의</t>
        </r>
        <r>
          <rPr>
            <b/>
            <sz val="9"/>
            <color indexed="81"/>
            <rFont val="Tahoma"/>
            <family val="2"/>
          </rPr>
          <t xml:space="preserve"> </t>
        </r>
        <r>
          <rPr>
            <b/>
            <sz val="9"/>
            <color indexed="81"/>
            <rFont val="돋움"/>
            <family val="3"/>
            <charset val="129"/>
          </rPr>
          <t>주택</t>
        </r>
        <r>
          <rPr>
            <b/>
            <sz val="9"/>
            <color indexed="81"/>
            <rFont val="Tahoma"/>
            <family val="2"/>
          </rPr>
          <t>(</t>
        </r>
        <r>
          <rPr>
            <b/>
            <sz val="9"/>
            <color indexed="81"/>
            <rFont val="돋움"/>
            <family val="3"/>
            <charset val="129"/>
          </rPr>
          <t>가입당시</t>
        </r>
        <r>
          <rPr>
            <b/>
            <sz val="9"/>
            <color indexed="81"/>
            <rFont val="Tahoma"/>
            <family val="2"/>
          </rPr>
          <t xml:space="preserve"> </t>
        </r>
        <r>
          <rPr>
            <b/>
            <sz val="9"/>
            <color indexed="81"/>
            <rFont val="돋움"/>
            <family val="3"/>
            <charset val="129"/>
          </rPr>
          <t>기준시가</t>
        </r>
        <r>
          <rPr>
            <b/>
            <sz val="9"/>
            <color indexed="81"/>
            <rFont val="Tahoma"/>
            <family val="2"/>
          </rPr>
          <t xml:space="preserve"> 3</t>
        </r>
        <r>
          <rPr>
            <b/>
            <sz val="9"/>
            <color indexed="81"/>
            <rFont val="돋움"/>
            <family val="3"/>
            <charset val="129"/>
          </rPr>
          <t>억원</t>
        </r>
        <r>
          <rPr>
            <b/>
            <sz val="9"/>
            <color indexed="81"/>
            <rFont val="Tahoma"/>
            <family val="2"/>
          </rPr>
          <t xml:space="preserve"> </t>
        </r>
        <r>
          <rPr>
            <b/>
            <sz val="9"/>
            <color indexed="81"/>
            <rFont val="돋움"/>
            <family val="3"/>
            <charset val="129"/>
          </rPr>
          <t>이하</t>
        </r>
        <r>
          <rPr>
            <b/>
            <sz val="9"/>
            <color indexed="81"/>
            <rFont val="Tahoma"/>
            <family val="2"/>
          </rPr>
          <t>)</t>
        </r>
        <r>
          <rPr>
            <b/>
            <sz val="9"/>
            <color indexed="81"/>
            <rFont val="돋움"/>
            <family val="3"/>
            <charset val="129"/>
          </rPr>
          <t>을</t>
        </r>
        <r>
          <rPr>
            <b/>
            <sz val="9"/>
            <color indexed="81"/>
            <rFont val="Tahoma"/>
            <family val="2"/>
          </rPr>
          <t xml:space="preserve"> </t>
        </r>
        <r>
          <rPr>
            <b/>
            <sz val="9"/>
            <color indexed="81"/>
            <rFont val="돋움"/>
            <family val="3"/>
            <charset val="129"/>
          </rPr>
          <t>한</t>
        </r>
        <r>
          <rPr>
            <b/>
            <sz val="9"/>
            <color indexed="81"/>
            <rFont val="Tahoma"/>
            <family val="2"/>
          </rPr>
          <t xml:space="preserve"> </t>
        </r>
        <r>
          <rPr>
            <b/>
            <sz val="9"/>
            <color indexed="81"/>
            <rFont val="돋움"/>
            <family val="3"/>
            <charset val="129"/>
          </rPr>
          <t>채만</t>
        </r>
        <r>
          <rPr>
            <b/>
            <sz val="9"/>
            <color indexed="81"/>
            <rFont val="Tahoma"/>
            <family val="2"/>
          </rPr>
          <t xml:space="preserve"> </t>
        </r>
        <r>
          <rPr>
            <b/>
            <sz val="9"/>
            <color indexed="81"/>
            <rFont val="돋움"/>
            <family val="3"/>
            <charset val="129"/>
          </rPr>
          <t>소유한</t>
        </r>
        <r>
          <rPr>
            <b/>
            <sz val="9"/>
            <color indexed="81"/>
            <rFont val="Tahoma"/>
            <family val="2"/>
          </rPr>
          <t xml:space="preserve"> </t>
        </r>
        <r>
          <rPr>
            <b/>
            <sz val="9"/>
            <color indexed="81"/>
            <rFont val="돋움"/>
            <family val="3"/>
            <charset val="129"/>
          </rPr>
          <t>세대의</t>
        </r>
        <r>
          <rPr>
            <b/>
            <sz val="9"/>
            <color indexed="81"/>
            <rFont val="Tahoma"/>
            <family val="2"/>
          </rPr>
          <t xml:space="preserve"> </t>
        </r>
        <r>
          <rPr>
            <b/>
            <sz val="9"/>
            <color indexed="81"/>
            <rFont val="돋움"/>
            <family val="3"/>
            <charset val="129"/>
          </rPr>
          <t>세대주</t>
        </r>
        <r>
          <rPr>
            <b/>
            <sz val="9"/>
            <color indexed="81"/>
            <rFont val="Tahoma"/>
            <family val="2"/>
          </rPr>
          <t xml:space="preserve">(2009.12.31. </t>
        </r>
        <r>
          <rPr>
            <b/>
            <sz val="9"/>
            <color indexed="81"/>
            <rFont val="돋움"/>
            <family val="3"/>
            <charset val="129"/>
          </rPr>
          <t>이전</t>
        </r>
        <r>
          <rPr>
            <b/>
            <sz val="9"/>
            <color indexed="81"/>
            <rFont val="Tahoma"/>
            <family val="2"/>
          </rPr>
          <t xml:space="preserve"> </t>
        </r>
        <r>
          <rPr>
            <b/>
            <sz val="9"/>
            <color indexed="81"/>
            <rFont val="돋움"/>
            <family val="3"/>
            <charset val="129"/>
          </rPr>
          <t>가입자만</t>
        </r>
        <r>
          <rPr>
            <b/>
            <sz val="9"/>
            <color indexed="81"/>
            <rFont val="Tahoma"/>
            <family val="2"/>
          </rPr>
          <t xml:space="preserve"> </t>
        </r>
        <r>
          <rPr>
            <b/>
            <sz val="9"/>
            <color indexed="81"/>
            <rFont val="돋움"/>
            <family val="3"/>
            <charset val="129"/>
          </rPr>
          <t>해당</t>
        </r>
        <r>
          <rPr>
            <b/>
            <sz val="9"/>
            <color indexed="81"/>
            <rFont val="Tahoma"/>
            <family val="2"/>
          </rPr>
          <t xml:space="preserve">)
 * </t>
        </r>
        <r>
          <rPr>
            <b/>
            <sz val="9"/>
            <color indexed="81"/>
            <rFont val="돋움"/>
            <family val="3"/>
            <charset val="129"/>
          </rPr>
          <t xml:space="preserve">주택마련저축
</t>
        </r>
        <r>
          <rPr>
            <b/>
            <sz val="9"/>
            <color indexed="81"/>
            <rFont val="Tahoma"/>
            <family val="2"/>
          </rPr>
          <t xml:space="preserve">  </t>
        </r>
        <r>
          <rPr>
            <b/>
            <sz val="9"/>
            <color indexed="81"/>
            <rFont val="돋움"/>
            <family val="3"/>
            <charset val="129"/>
          </rPr>
          <t>ㆍ주택법에</t>
        </r>
        <r>
          <rPr>
            <b/>
            <sz val="9"/>
            <color indexed="81"/>
            <rFont val="Tahoma"/>
            <family val="2"/>
          </rPr>
          <t xml:space="preserve"> </t>
        </r>
        <r>
          <rPr>
            <b/>
            <sz val="9"/>
            <color indexed="81"/>
            <rFont val="돋움"/>
            <family val="3"/>
            <charset val="129"/>
          </rPr>
          <t>의한</t>
        </r>
        <r>
          <rPr>
            <b/>
            <sz val="9"/>
            <color indexed="81"/>
            <rFont val="Tahoma"/>
            <family val="2"/>
          </rPr>
          <t xml:space="preserve"> </t>
        </r>
        <r>
          <rPr>
            <b/>
            <sz val="9"/>
            <color indexed="81"/>
            <rFont val="돋움"/>
            <family val="3"/>
            <charset val="129"/>
          </rPr>
          <t>청약저축</t>
        </r>
        <r>
          <rPr>
            <b/>
            <sz val="9"/>
            <color indexed="81"/>
            <rFont val="Tahoma"/>
            <family val="2"/>
          </rPr>
          <t>(</t>
        </r>
        <r>
          <rPr>
            <b/>
            <sz val="9"/>
            <color indexed="81"/>
            <rFont val="돋움"/>
            <family val="3"/>
            <charset val="129"/>
          </rPr>
          <t>연</t>
        </r>
        <r>
          <rPr>
            <b/>
            <sz val="9"/>
            <color indexed="81"/>
            <rFont val="Tahoma"/>
            <family val="2"/>
          </rPr>
          <t xml:space="preserve"> </t>
        </r>
        <r>
          <rPr>
            <b/>
            <sz val="9"/>
            <color indexed="81"/>
            <rFont val="돋움"/>
            <family val="3"/>
            <charset val="129"/>
          </rPr>
          <t>납입액</t>
        </r>
        <r>
          <rPr>
            <b/>
            <sz val="9"/>
            <color indexed="81"/>
            <rFont val="Tahoma"/>
            <family val="2"/>
          </rPr>
          <t xml:space="preserve"> 120</t>
        </r>
        <r>
          <rPr>
            <b/>
            <sz val="9"/>
            <color indexed="81"/>
            <rFont val="돋움"/>
            <family val="3"/>
            <charset val="129"/>
          </rPr>
          <t>만원</t>
        </r>
        <r>
          <rPr>
            <b/>
            <sz val="9"/>
            <color indexed="81"/>
            <rFont val="Tahoma"/>
            <family val="2"/>
          </rPr>
          <t xml:space="preserve"> </t>
        </r>
        <r>
          <rPr>
            <b/>
            <sz val="9"/>
            <color indexed="81"/>
            <rFont val="돋움"/>
            <family val="3"/>
            <charset val="129"/>
          </rPr>
          <t>이하</t>
        </r>
        <r>
          <rPr>
            <b/>
            <sz val="9"/>
            <color indexed="81"/>
            <rFont val="Tahoma"/>
            <family val="2"/>
          </rPr>
          <t xml:space="preserve">)
  </t>
        </r>
        <r>
          <rPr>
            <b/>
            <sz val="9"/>
            <color indexed="81"/>
            <rFont val="돋움"/>
            <family val="3"/>
            <charset val="129"/>
          </rPr>
          <t>ㆍ주택청약종합저축</t>
        </r>
        <r>
          <rPr>
            <b/>
            <sz val="9"/>
            <color indexed="81"/>
            <rFont val="Tahoma"/>
            <family val="2"/>
          </rPr>
          <t>(</t>
        </r>
        <r>
          <rPr>
            <b/>
            <sz val="9"/>
            <color indexed="81"/>
            <rFont val="돋움"/>
            <family val="3"/>
            <charset val="129"/>
          </rPr>
          <t>연</t>
        </r>
        <r>
          <rPr>
            <b/>
            <sz val="9"/>
            <color indexed="81"/>
            <rFont val="Tahoma"/>
            <family val="2"/>
          </rPr>
          <t xml:space="preserve"> </t>
        </r>
        <r>
          <rPr>
            <b/>
            <sz val="9"/>
            <color indexed="81"/>
            <rFont val="돋움"/>
            <family val="3"/>
            <charset val="129"/>
          </rPr>
          <t>납입액</t>
        </r>
        <r>
          <rPr>
            <b/>
            <sz val="9"/>
            <color indexed="81"/>
            <rFont val="Tahoma"/>
            <family val="2"/>
          </rPr>
          <t xml:space="preserve"> 120</t>
        </r>
        <r>
          <rPr>
            <b/>
            <sz val="9"/>
            <color indexed="81"/>
            <rFont val="돋움"/>
            <family val="3"/>
            <charset val="129"/>
          </rPr>
          <t>만원</t>
        </r>
        <r>
          <rPr>
            <b/>
            <sz val="9"/>
            <color indexed="81"/>
            <rFont val="Tahoma"/>
            <family val="2"/>
          </rPr>
          <t xml:space="preserve"> </t>
        </r>
        <r>
          <rPr>
            <b/>
            <sz val="9"/>
            <color indexed="81"/>
            <rFont val="돋움"/>
            <family val="3"/>
            <charset val="129"/>
          </rPr>
          <t>이하</t>
        </r>
        <r>
          <rPr>
            <b/>
            <sz val="9"/>
            <color indexed="81"/>
            <rFont val="Tahoma"/>
            <family val="2"/>
          </rPr>
          <t xml:space="preserve">)
  </t>
        </r>
        <r>
          <rPr>
            <b/>
            <sz val="9"/>
            <color indexed="81"/>
            <rFont val="돋움"/>
            <family val="3"/>
            <charset val="129"/>
          </rPr>
          <t>ㆍ근로자주택마련저축</t>
        </r>
        <r>
          <rPr>
            <b/>
            <sz val="9"/>
            <color indexed="81"/>
            <rFont val="Tahoma"/>
            <family val="2"/>
          </rPr>
          <t>(</t>
        </r>
        <r>
          <rPr>
            <b/>
            <sz val="9"/>
            <color indexed="81"/>
            <rFont val="돋움"/>
            <family val="3"/>
            <charset val="129"/>
          </rPr>
          <t>월</t>
        </r>
        <r>
          <rPr>
            <b/>
            <sz val="9"/>
            <color indexed="81"/>
            <rFont val="Tahoma"/>
            <family val="2"/>
          </rPr>
          <t xml:space="preserve"> </t>
        </r>
        <r>
          <rPr>
            <b/>
            <sz val="9"/>
            <color indexed="81"/>
            <rFont val="돋움"/>
            <family val="3"/>
            <charset val="129"/>
          </rPr>
          <t>납입액</t>
        </r>
        <r>
          <rPr>
            <b/>
            <sz val="9"/>
            <color indexed="81"/>
            <rFont val="Tahoma"/>
            <family val="2"/>
          </rPr>
          <t xml:space="preserve"> 15</t>
        </r>
        <r>
          <rPr>
            <b/>
            <sz val="9"/>
            <color indexed="81"/>
            <rFont val="돋움"/>
            <family val="3"/>
            <charset val="129"/>
          </rPr>
          <t>만원</t>
        </r>
        <r>
          <rPr>
            <b/>
            <sz val="9"/>
            <color indexed="81"/>
            <rFont val="Tahoma"/>
            <family val="2"/>
          </rPr>
          <t xml:space="preserve"> </t>
        </r>
        <r>
          <rPr>
            <b/>
            <sz val="9"/>
            <color indexed="81"/>
            <rFont val="돋움"/>
            <family val="3"/>
            <charset val="129"/>
          </rPr>
          <t>이하</t>
        </r>
        <r>
          <rPr>
            <b/>
            <sz val="9"/>
            <color indexed="81"/>
            <rFont val="Tahoma"/>
            <family val="2"/>
          </rPr>
          <t>)</t>
        </r>
      </text>
    </comment>
    <comment ref="W134" authorId="1" shapeId="0" xr:uid="{60D3B042-9D4D-4BE7-B3AC-237FF4ED26E9}">
      <text>
        <r>
          <rPr>
            <b/>
            <sz val="9"/>
            <color indexed="81"/>
            <rFont val="돋움"/>
            <family val="3"/>
            <charset val="129"/>
          </rPr>
          <t>※</t>
        </r>
        <r>
          <rPr>
            <b/>
            <sz val="9"/>
            <color indexed="81"/>
            <rFont val="Tahoma"/>
            <family val="2"/>
          </rPr>
          <t xml:space="preserve"> </t>
        </r>
        <r>
          <rPr>
            <b/>
            <sz val="9"/>
            <color indexed="81"/>
            <rFont val="돋움"/>
            <family val="3"/>
            <charset val="129"/>
          </rPr>
          <t>작성방법</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한도
주택차입금</t>
        </r>
        <r>
          <rPr>
            <b/>
            <sz val="9"/>
            <color indexed="81"/>
            <rFont val="Tahoma"/>
            <family val="2"/>
          </rPr>
          <t xml:space="preserve"> </t>
        </r>
        <r>
          <rPr>
            <b/>
            <sz val="9"/>
            <color indexed="81"/>
            <rFont val="돋움"/>
            <family val="3"/>
            <charset val="129"/>
          </rPr>
          <t>이자세액공제</t>
        </r>
        <r>
          <rPr>
            <b/>
            <sz val="9"/>
            <color indexed="81"/>
            <rFont val="Tahoma"/>
            <family val="2"/>
          </rPr>
          <t xml:space="preserve"> = </t>
        </r>
        <r>
          <rPr>
            <b/>
            <sz val="9"/>
            <color indexed="81"/>
            <rFont val="돋움"/>
            <family val="3"/>
            <charset val="129"/>
          </rPr>
          <t>이자상환액</t>
        </r>
        <r>
          <rPr>
            <b/>
            <sz val="9"/>
            <color indexed="81"/>
            <rFont val="Tahoma"/>
            <family val="2"/>
          </rPr>
          <t xml:space="preserve"> x 30%
</t>
        </r>
        <r>
          <rPr>
            <b/>
            <sz val="9"/>
            <color indexed="81"/>
            <rFont val="돋움"/>
            <family val="3"/>
            <charset val="129"/>
          </rPr>
          <t>주택차입금</t>
        </r>
        <r>
          <rPr>
            <b/>
            <sz val="9"/>
            <color indexed="81"/>
            <rFont val="Tahoma"/>
            <family val="2"/>
          </rPr>
          <t xml:space="preserve"> </t>
        </r>
        <r>
          <rPr>
            <b/>
            <sz val="9"/>
            <color indexed="81"/>
            <rFont val="돋움"/>
            <family val="3"/>
            <charset val="129"/>
          </rPr>
          <t>이자상환액</t>
        </r>
        <r>
          <rPr>
            <b/>
            <sz val="9"/>
            <color indexed="81"/>
            <rFont val="Tahoma"/>
            <family val="2"/>
          </rPr>
          <t xml:space="preserve"> </t>
        </r>
        <r>
          <rPr>
            <b/>
            <sz val="9"/>
            <color indexed="81"/>
            <rFont val="돋움"/>
            <family val="3"/>
            <charset val="129"/>
          </rPr>
          <t>세액공제
공제금액한도</t>
        </r>
        <r>
          <rPr>
            <b/>
            <sz val="9"/>
            <color indexed="81"/>
            <rFont val="Tahoma"/>
            <family val="2"/>
          </rPr>
          <t xml:space="preserve"> : </t>
        </r>
        <r>
          <rPr>
            <b/>
            <sz val="9"/>
            <color indexed="81"/>
            <rFont val="돋움"/>
            <family val="3"/>
            <charset val="129"/>
          </rPr>
          <t>이자상환액의</t>
        </r>
        <r>
          <rPr>
            <b/>
            <sz val="9"/>
            <color indexed="81"/>
            <rFont val="Tahoma"/>
            <family val="2"/>
          </rPr>
          <t xml:space="preserve">30%
’95.11.1~’97.12.31 </t>
        </r>
        <r>
          <rPr>
            <b/>
            <sz val="9"/>
            <color indexed="81"/>
            <rFont val="돋움"/>
            <family val="3"/>
            <charset val="129"/>
          </rPr>
          <t>기간</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미분양주택의</t>
        </r>
        <r>
          <rPr>
            <b/>
            <sz val="9"/>
            <color indexed="81"/>
            <rFont val="Tahoma"/>
            <family val="2"/>
          </rPr>
          <t xml:space="preserve"> </t>
        </r>
        <r>
          <rPr>
            <b/>
            <sz val="9"/>
            <color indexed="81"/>
            <rFont val="돋움"/>
            <family val="3"/>
            <charset val="129"/>
          </rPr>
          <t>취득과</t>
        </r>
        <r>
          <rPr>
            <b/>
            <sz val="9"/>
            <color indexed="81"/>
            <rFont val="Tahoma"/>
            <family val="2"/>
          </rPr>
          <t xml:space="preserve"> </t>
        </r>
        <r>
          <rPr>
            <b/>
            <sz val="9"/>
            <color indexed="81"/>
            <rFont val="돋움"/>
            <family val="3"/>
            <charset val="129"/>
          </rPr>
          <t>관련하여</t>
        </r>
        <r>
          <rPr>
            <b/>
            <sz val="9"/>
            <color indexed="81"/>
            <rFont val="Tahoma"/>
            <family val="2"/>
          </rPr>
          <t xml:space="preserve"> ’95.11.1</t>
        </r>
        <r>
          <rPr>
            <b/>
            <sz val="9"/>
            <color indexed="81"/>
            <rFont val="돋움"/>
            <family val="3"/>
            <charset val="129"/>
          </rPr>
          <t>이후</t>
        </r>
        <r>
          <rPr>
            <b/>
            <sz val="9"/>
            <color indexed="81"/>
            <rFont val="Tahoma"/>
            <family val="2"/>
          </rPr>
          <t xml:space="preserve"> </t>
        </r>
        <r>
          <rPr>
            <b/>
            <sz val="9"/>
            <color indexed="81"/>
            <rFont val="돋움"/>
            <family val="3"/>
            <charset val="129"/>
          </rPr>
          <t>국민주택기금</t>
        </r>
        <r>
          <rPr>
            <b/>
            <sz val="9"/>
            <color indexed="81"/>
            <rFont val="Tahoma"/>
            <family val="2"/>
          </rPr>
          <t xml:space="preserve"> </t>
        </r>
        <r>
          <rPr>
            <b/>
            <sz val="9"/>
            <color indexed="81"/>
            <rFont val="돋움"/>
            <family val="3"/>
            <charset val="129"/>
          </rPr>
          <t>등으로부터</t>
        </r>
        <r>
          <rPr>
            <b/>
            <sz val="9"/>
            <color indexed="81"/>
            <rFont val="Tahoma"/>
            <family val="2"/>
          </rPr>
          <t xml:space="preserve"> </t>
        </r>
        <r>
          <rPr>
            <b/>
            <sz val="9"/>
            <color indexed="81"/>
            <rFont val="돋움"/>
            <family val="3"/>
            <charset val="129"/>
          </rPr>
          <t>차입한</t>
        </r>
        <r>
          <rPr>
            <b/>
            <sz val="9"/>
            <color indexed="81"/>
            <rFont val="Tahoma"/>
            <family val="2"/>
          </rPr>
          <t xml:space="preserve"> </t>
        </r>
        <r>
          <rPr>
            <b/>
            <sz val="9"/>
            <color indexed="81"/>
            <rFont val="돋움"/>
            <family val="3"/>
            <charset val="129"/>
          </rPr>
          <t>대출금</t>
        </r>
        <r>
          <rPr>
            <b/>
            <sz val="9"/>
            <color indexed="81"/>
            <rFont val="Tahoma"/>
            <family val="2"/>
          </rPr>
          <t xml:space="preserve"> </t>
        </r>
        <r>
          <rPr>
            <b/>
            <sz val="9"/>
            <color indexed="81"/>
            <rFont val="돋움"/>
            <family val="3"/>
            <charset val="129"/>
          </rPr>
          <t>이자상환액을</t>
        </r>
        <r>
          <rPr>
            <b/>
            <sz val="9"/>
            <color indexed="81"/>
            <rFont val="Tahoma"/>
            <family val="2"/>
          </rPr>
          <t xml:space="preserve"> </t>
        </r>
        <r>
          <rPr>
            <b/>
            <sz val="9"/>
            <color indexed="81"/>
            <rFont val="돋움"/>
            <family val="3"/>
            <charset val="129"/>
          </rPr>
          <t>세액공제</t>
        </r>
      </text>
    </comment>
    <comment ref="W135" authorId="1" shapeId="0" xr:uid="{67E6C70C-3D26-4E4E-AFA5-AB01C817FD8D}">
      <text>
        <r>
          <rPr>
            <b/>
            <sz val="9"/>
            <color indexed="81"/>
            <rFont val="돋움"/>
            <family val="3"/>
            <charset val="129"/>
          </rPr>
          <t>외국납부 세액공제
공제금액한도 : 외국납부세액
거주자의 근로소득금액에 국외원천소득이 합산되어 있는 국외원천소득에 대해 외국에서 납부한 세액이 있는 경우 세액공제
※세액공제한도
근로소득 산출세액 x (국외근로소득금액/근로소득금액)
ㆍ한도 초과시 이월하여 세액공제 가능</t>
        </r>
      </text>
    </comment>
    <comment ref="C137" authorId="1" shapeId="0" xr:uid="{7450E25C-3F9A-49F5-BF36-CA58C3C2C46B}">
      <text>
        <r>
          <rPr>
            <b/>
            <sz val="9"/>
            <color indexed="81"/>
            <rFont val="돋움"/>
            <family val="3"/>
            <charset val="129"/>
          </rPr>
          <t>공제한도</t>
        </r>
        <r>
          <rPr>
            <b/>
            <sz val="9"/>
            <color indexed="81"/>
            <rFont val="Tahoma"/>
            <family val="2"/>
          </rPr>
          <t xml:space="preserve"> 2</t>
        </r>
        <r>
          <rPr>
            <b/>
            <sz val="9"/>
            <color indexed="81"/>
            <rFont val="돋움"/>
            <family val="3"/>
            <charset val="129"/>
          </rPr>
          <t>천</t>
        </r>
        <r>
          <rPr>
            <b/>
            <sz val="9"/>
            <color indexed="81"/>
            <rFont val="Tahoma"/>
            <family val="2"/>
          </rPr>
          <t>5</t>
        </r>
        <r>
          <rPr>
            <b/>
            <sz val="9"/>
            <color indexed="81"/>
            <rFont val="돋움"/>
            <family val="3"/>
            <charset val="129"/>
          </rPr>
          <t>백만원에서</t>
        </r>
        <r>
          <rPr>
            <b/>
            <sz val="9"/>
            <color indexed="81"/>
            <rFont val="Tahoma"/>
            <family val="2"/>
          </rPr>
          <t xml:space="preserve"> </t>
        </r>
        <r>
          <rPr>
            <b/>
            <sz val="9"/>
            <color indexed="81"/>
            <rFont val="돋움"/>
            <family val="3"/>
            <charset val="129"/>
          </rPr>
          <t>벤처기업</t>
        </r>
        <r>
          <rPr>
            <b/>
            <sz val="9"/>
            <color indexed="81"/>
            <rFont val="Tahoma"/>
            <family val="2"/>
          </rPr>
          <t xml:space="preserve"> </t>
        </r>
        <r>
          <rPr>
            <b/>
            <sz val="9"/>
            <color indexed="81"/>
            <rFont val="돋움"/>
            <family val="3"/>
            <charset val="129"/>
          </rPr>
          <t>출자</t>
        </r>
        <r>
          <rPr>
            <b/>
            <sz val="9"/>
            <color indexed="81"/>
            <rFont val="Tahoma"/>
            <family val="2"/>
          </rPr>
          <t xml:space="preserve"> </t>
        </r>
        <r>
          <rPr>
            <b/>
            <sz val="9"/>
            <color indexed="81"/>
            <rFont val="돋움"/>
            <family val="3"/>
            <charset val="129"/>
          </rPr>
          <t>등제외
◦</t>
        </r>
        <r>
          <rPr>
            <b/>
            <sz val="9"/>
            <color indexed="81"/>
            <rFont val="Tahoma"/>
            <family val="2"/>
          </rPr>
          <t xml:space="preserve"> </t>
        </r>
        <r>
          <rPr>
            <b/>
            <sz val="9"/>
            <color indexed="81"/>
            <rFont val="돋움"/>
            <family val="3"/>
            <charset val="129"/>
          </rPr>
          <t>개인의</t>
        </r>
        <r>
          <rPr>
            <b/>
            <sz val="9"/>
            <color indexed="81"/>
            <rFont val="Tahoma"/>
            <family val="2"/>
          </rPr>
          <t xml:space="preserve"> </t>
        </r>
        <r>
          <rPr>
            <b/>
            <sz val="9"/>
            <color indexed="81"/>
            <rFont val="돋움"/>
            <family val="3"/>
            <charset val="129"/>
          </rPr>
          <t>벤처기업</t>
        </r>
        <r>
          <rPr>
            <b/>
            <sz val="9"/>
            <color indexed="81"/>
            <rFont val="Tahoma"/>
            <family val="2"/>
          </rPr>
          <t xml:space="preserve"> </t>
        </r>
        <r>
          <rPr>
            <b/>
            <sz val="9"/>
            <color indexed="81"/>
            <rFont val="돋움"/>
            <family val="3"/>
            <charset val="129"/>
          </rPr>
          <t>출자</t>
        </r>
        <r>
          <rPr>
            <b/>
            <sz val="9"/>
            <color indexed="81"/>
            <rFont val="Tahoma"/>
            <family val="2"/>
          </rPr>
          <t xml:space="preserve"> </t>
        </r>
        <r>
          <rPr>
            <b/>
            <sz val="9"/>
            <color indexed="81"/>
            <rFont val="돋움"/>
            <family val="3"/>
            <charset val="129"/>
          </rPr>
          <t>등에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 xml:space="preserve">소득공제
</t>
        </r>
        <r>
          <rPr>
            <b/>
            <sz val="9"/>
            <color indexed="81"/>
            <rFont val="Tahoma"/>
            <family val="2"/>
          </rPr>
          <t xml:space="preserve"> - (</t>
        </r>
        <r>
          <rPr>
            <b/>
            <sz val="9"/>
            <color indexed="81"/>
            <rFont val="돋움"/>
            <family val="3"/>
            <charset val="129"/>
          </rPr>
          <t>출자ㆍ투자</t>
        </r>
        <r>
          <rPr>
            <b/>
            <sz val="9"/>
            <color indexed="81"/>
            <rFont val="Tahoma"/>
            <family val="2"/>
          </rPr>
          <t xml:space="preserve"> </t>
        </r>
        <r>
          <rPr>
            <b/>
            <sz val="9"/>
            <color indexed="81"/>
            <rFont val="돋움"/>
            <family val="3"/>
            <charset val="129"/>
          </rPr>
          <t>대상</t>
        </r>
        <r>
          <rPr>
            <b/>
            <sz val="9"/>
            <color indexed="81"/>
            <rFont val="Tahoma"/>
            <family val="2"/>
          </rPr>
          <t xml:space="preserve">) </t>
        </r>
        <r>
          <rPr>
            <b/>
            <sz val="9"/>
            <color indexed="81"/>
            <rFont val="돋움"/>
            <family val="3"/>
            <charset val="129"/>
          </rPr>
          <t>벤처기업</t>
        </r>
        <r>
          <rPr>
            <b/>
            <sz val="9"/>
            <color indexed="81"/>
            <rFont val="Tahoma"/>
            <family val="2"/>
          </rPr>
          <t xml:space="preserve">, </t>
        </r>
        <r>
          <rPr>
            <b/>
            <sz val="9"/>
            <color indexed="81"/>
            <rFont val="돋움"/>
            <family val="3"/>
            <charset val="129"/>
          </rPr>
          <t>벤처기업에</t>
        </r>
        <r>
          <rPr>
            <b/>
            <sz val="9"/>
            <color indexed="81"/>
            <rFont val="Tahoma"/>
            <family val="2"/>
          </rPr>
          <t xml:space="preserve"> </t>
        </r>
        <r>
          <rPr>
            <b/>
            <sz val="9"/>
            <color indexed="81"/>
            <rFont val="돋움"/>
            <family val="3"/>
            <charset val="129"/>
          </rPr>
          <t>준하는</t>
        </r>
        <r>
          <rPr>
            <b/>
            <sz val="9"/>
            <color indexed="81"/>
            <rFont val="Tahoma"/>
            <family val="2"/>
          </rPr>
          <t xml:space="preserve"> </t>
        </r>
        <r>
          <rPr>
            <b/>
            <sz val="9"/>
            <color indexed="81"/>
            <rFont val="돋움"/>
            <family val="3"/>
            <charset val="129"/>
          </rPr>
          <t>창업</t>
        </r>
        <r>
          <rPr>
            <b/>
            <sz val="9"/>
            <color indexed="81"/>
            <rFont val="Tahoma"/>
            <family val="2"/>
          </rPr>
          <t xml:space="preserve"> </t>
        </r>
        <r>
          <rPr>
            <b/>
            <sz val="9"/>
            <color indexed="81"/>
            <rFont val="돋움"/>
            <family val="3"/>
            <charset val="129"/>
          </rPr>
          <t>후</t>
        </r>
        <r>
          <rPr>
            <b/>
            <sz val="9"/>
            <color indexed="81"/>
            <rFont val="Tahoma"/>
            <family val="2"/>
          </rPr>
          <t xml:space="preserve"> 3</t>
        </r>
        <r>
          <rPr>
            <b/>
            <sz val="9"/>
            <color indexed="81"/>
            <rFont val="돋움"/>
            <family val="3"/>
            <charset val="129"/>
          </rPr>
          <t>년</t>
        </r>
        <r>
          <rPr>
            <b/>
            <sz val="9"/>
            <color indexed="81"/>
            <rFont val="Tahoma"/>
            <family val="2"/>
          </rPr>
          <t xml:space="preserve"> </t>
        </r>
        <r>
          <rPr>
            <b/>
            <sz val="9"/>
            <color indexed="81"/>
            <rFont val="돋움"/>
            <family val="3"/>
            <charset val="129"/>
          </rPr>
          <t>이내의</t>
        </r>
        <r>
          <rPr>
            <b/>
            <sz val="9"/>
            <color indexed="81"/>
            <rFont val="Tahoma"/>
            <family val="2"/>
          </rPr>
          <t xml:space="preserve"> </t>
        </r>
        <r>
          <rPr>
            <b/>
            <sz val="9"/>
            <color indexed="81"/>
            <rFont val="돋움"/>
            <family val="3"/>
            <charset val="129"/>
          </rPr>
          <t xml:space="preserve">중소기업
</t>
        </r>
        <r>
          <rPr>
            <b/>
            <sz val="9"/>
            <color indexed="81"/>
            <rFont val="Tahoma"/>
            <family val="2"/>
          </rPr>
          <t xml:space="preserve"> - (</t>
        </r>
        <r>
          <rPr>
            <b/>
            <sz val="9"/>
            <color indexed="81"/>
            <rFont val="돋움"/>
            <family val="3"/>
            <charset val="129"/>
          </rPr>
          <t>소득공제율</t>
        </r>
        <r>
          <rPr>
            <b/>
            <sz val="9"/>
            <color indexed="81"/>
            <rFont val="Tahoma"/>
            <family val="2"/>
          </rPr>
          <t>) 
   5</t>
        </r>
        <r>
          <rPr>
            <b/>
            <sz val="9"/>
            <color indexed="81"/>
            <rFont val="돋움"/>
            <family val="3"/>
            <charset val="129"/>
          </rPr>
          <t>천만원</t>
        </r>
        <r>
          <rPr>
            <b/>
            <sz val="9"/>
            <color indexed="81"/>
            <rFont val="Tahoma"/>
            <family val="2"/>
          </rPr>
          <t xml:space="preserve"> </t>
        </r>
        <r>
          <rPr>
            <b/>
            <sz val="9"/>
            <color indexed="81"/>
            <rFont val="돋움"/>
            <family val="3"/>
            <charset val="129"/>
          </rPr>
          <t>이하</t>
        </r>
        <r>
          <rPr>
            <b/>
            <sz val="9"/>
            <color indexed="81"/>
            <rFont val="Tahoma"/>
            <family val="2"/>
          </rPr>
          <t xml:space="preserve"> </t>
        </r>
        <r>
          <rPr>
            <b/>
            <sz val="9"/>
            <color indexed="81"/>
            <rFont val="돋움"/>
            <family val="3"/>
            <charset val="129"/>
          </rPr>
          <t>출자ㆍ투자액</t>
        </r>
        <r>
          <rPr>
            <b/>
            <sz val="9"/>
            <color indexed="81"/>
            <rFont val="Tahoma"/>
            <family val="2"/>
          </rPr>
          <t xml:space="preserve"> : 50%
   5</t>
        </r>
        <r>
          <rPr>
            <b/>
            <sz val="9"/>
            <color indexed="81"/>
            <rFont val="돋움"/>
            <family val="3"/>
            <charset val="129"/>
          </rPr>
          <t>천만원</t>
        </r>
        <r>
          <rPr>
            <b/>
            <sz val="9"/>
            <color indexed="81"/>
            <rFont val="Tahoma"/>
            <family val="2"/>
          </rPr>
          <t xml:space="preserve"> </t>
        </r>
        <r>
          <rPr>
            <b/>
            <sz val="9"/>
            <color indexed="81"/>
            <rFont val="돋움"/>
            <family val="3"/>
            <charset val="129"/>
          </rPr>
          <t>초과</t>
        </r>
        <r>
          <rPr>
            <b/>
            <sz val="9"/>
            <color indexed="81"/>
            <rFont val="Tahoma"/>
            <family val="2"/>
          </rPr>
          <t xml:space="preserve"> </t>
        </r>
        <r>
          <rPr>
            <b/>
            <sz val="9"/>
            <color indexed="81"/>
            <rFont val="돋움"/>
            <family val="3"/>
            <charset val="129"/>
          </rPr>
          <t>출자ㆍ투자액</t>
        </r>
        <r>
          <rPr>
            <b/>
            <sz val="9"/>
            <color indexed="81"/>
            <rFont val="Tahoma"/>
            <family val="2"/>
          </rPr>
          <t xml:space="preserve"> : 30%
 - (</t>
        </r>
        <r>
          <rPr>
            <b/>
            <sz val="9"/>
            <color indexed="81"/>
            <rFont val="돋움"/>
            <family val="3"/>
            <charset val="129"/>
          </rPr>
          <t>공제한도</t>
        </r>
        <r>
          <rPr>
            <b/>
            <sz val="9"/>
            <color indexed="81"/>
            <rFont val="Tahoma"/>
            <family val="2"/>
          </rPr>
          <t xml:space="preserve">) </t>
        </r>
        <r>
          <rPr>
            <b/>
            <sz val="9"/>
            <color indexed="81"/>
            <rFont val="돋움"/>
            <family val="3"/>
            <charset val="129"/>
          </rPr>
          <t>종합소득금액의</t>
        </r>
        <r>
          <rPr>
            <b/>
            <sz val="9"/>
            <color indexed="81"/>
            <rFont val="Tahoma"/>
            <family val="2"/>
          </rPr>
          <t xml:space="preserve"> 50%
 - (</t>
        </r>
        <r>
          <rPr>
            <b/>
            <sz val="9"/>
            <color indexed="81"/>
            <rFont val="돋움"/>
            <family val="3"/>
            <charset val="129"/>
          </rPr>
          <t>소득공제</t>
        </r>
        <r>
          <rPr>
            <b/>
            <sz val="9"/>
            <color indexed="81"/>
            <rFont val="Tahoma"/>
            <family val="2"/>
          </rPr>
          <t xml:space="preserve"> </t>
        </r>
        <r>
          <rPr>
            <b/>
            <sz val="9"/>
            <color indexed="81"/>
            <rFont val="돋움"/>
            <family val="3"/>
            <charset val="129"/>
          </rPr>
          <t>종합한도</t>
        </r>
        <r>
          <rPr>
            <b/>
            <sz val="9"/>
            <color indexed="81"/>
            <rFont val="Tahoma"/>
            <family val="2"/>
          </rPr>
          <t>) 2,500</t>
        </r>
        <r>
          <rPr>
            <b/>
            <sz val="9"/>
            <color indexed="81"/>
            <rFont val="돋움"/>
            <family val="3"/>
            <charset val="129"/>
          </rPr>
          <t>만원</t>
        </r>
        <r>
          <rPr>
            <b/>
            <sz val="9"/>
            <color indexed="81"/>
            <rFont val="Tahoma"/>
            <family val="2"/>
          </rPr>
          <t xml:space="preserve"> </t>
        </r>
        <r>
          <rPr>
            <b/>
            <sz val="9"/>
            <color indexed="81"/>
            <rFont val="돋움"/>
            <family val="3"/>
            <charset val="129"/>
          </rPr>
          <t>적용</t>
        </r>
        <r>
          <rPr>
            <b/>
            <sz val="9"/>
            <color indexed="81"/>
            <rFont val="Tahoma"/>
            <family val="2"/>
          </rPr>
          <t xml:space="preserve"> </t>
        </r>
        <r>
          <rPr>
            <b/>
            <sz val="9"/>
            <color indexed="81"/>
            <rFont val="돋움"/>
            <family val="3"/>
            <charset val="129"/>
          </rPr>
          <t xml:space="preserve">제외
</t>
        </r>
        <r>
          <rPr>
            <b/>
            <sz val="9"/>
            <color indexed="81"/>
            <rFont val="Tahoma"/>
            <family val="2"/>
          </rPr>
          <t xml:space="preserve">   </t>
        </r>
        <r>
          <rPr>
            <b/>
            <sz val="9"/>
            <color indexed="81"/>
            <rFont val="돋움"/>
            <family val="3"/>
            <charset val="129"/>
          </rPr>
          <t>다만</t>
        </r>
        <r>
          <rPr>
            <b/>
            <sz val="9"/>
            <color indexed="81"/>
            <rFont val="Tahoma"/>
            <family val="2"/>
          </rPr>
          <t xml:space="preserve">, </t>
        </r>
        <r>
          <rPr>
            <b/>
            <sz val="9"/>
            <color indexed="81"/>
            <rFont val="돋움"/>
            <family val="3"/>
            <charset val="129"/>
          </rPr>
          <t>간접투자의</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소득공제</t>
        </r>
        <r>
          <rPr>
            <b/>
            <sz val="9"/>
            <color indexed="81"/>
            <rFont val="Tahoma"/>
            <family val="2"/>
          </rPr>
          <t xml:space="preserve"> </t>
        </r>
        <r>
          <rPr>
            <b/>
            <sz val="9"/>
            <color indexed="81"/>
            <rFont val="돋움"/>
            <family val="3"/>
            <charset val="129"/>
          </rPr>
          <t>종합한도</t>
        </r>
        <r>
          <rPr>
            <b/>
            <sz val="9"/>
            <color indexed="81"/>
            <rFont val="Tahoma"/>
            <family val="2"/>
          </rPr>
          <t xml:space="preserve"> </t>
        </r>
        <r>
          <rPr>
            <b/>
            <sz val="9"/>
            <color indexed="81"/>
            <rFont val="돋움"/>
            <family val="3"/>
            <charset val="129"/>
          </rPr>
          <t>적용
투자조합출자</t>
        </r>
        <r>
          <rPr>
            <b/>
            <sz val="9"/>
            <color indexed="81"/>
            <rFont val="Tahoma"/>
            <family val="2"/>
          </rPr>
          <t xml:space="preserve"> </t>
        </r>
        <r>
          <rPr>
            <b/>
            <sz val="9"/>
            <color indexed="81"/>
            <rFont val="돋움"/>
            <family val="3"/>
            <charset val="129"/>
          </rPr>
          <t>등</t>
        </r>
        <r>
          <rPr>
            <b/>
            <sz val="9"/>
            <color indexed="81"/>
            <rFont val="Tahoma"/>
            <family val="2"/>
          </rPr>
          <t xml:space="preserve"> </t>
        </r>
        <r>
          <rPr>
            <b/>
            <sz val="9"/>
            <color indexed="81"/>
            <rFont val="돋움"/>
            <family val="3"/>
            <charset val="129"/>
          </rPr>
          <t>소득공제
중소기업창업투자조합</t>
        </r>
        <r>
          <rPr>
            <b/>
            <sz val="9"/>
            <color indexed="81"/>
            <rFont val="Tahoma"/>
            <family val="2"/>
          </rPr>
          <t xml:space="preserve">, </t>
        </r>
        <r>
          <rPr>
            <b/>
            <sz val="9"/>
            <color indexed="81"/>
            <rFont val="돋움"/>
            <family val="3"/>
            <charset val="129"/>
          </rPr>
          <t>벤처기업</t>
        </r>
        <r>
          <rPr>
            <b/>
            <sz val="9"/>
            <color indexed="81"/>
            <rFont val="Tahoma"/>
            <family val="2"/>
          </rPr>
          <t xml:space="preserve"> </t>
        </r>
        <r>
          <rPr>
            <b/>
            <sz val="9"/>
            <color indexed="81"/>
            <rFont val="돋움"/>
            <family val="3"/>
            <charset val="129"/>
          </rPr>
          <t>등에</t>
        </r>
        <r>
          <rPr>
            <b/>
            <sz val="9"/>
            <color indexed="81"/>
            <rFont val="Tahoma"/>
            <family val="2"/>
          </rPr>
          <t xml:space="preserve"> </t>
        </r>
        <r>
          <rPr>
            <b/>
            <sz val="9"/>
            <color indexed="81"/>
            <rFont val="돋움"/>
            <family val="3"/>
            <charset val="129"/>
          </rPr>
          <t>투자</t>
        </r>
        <r>
          <rPr>
            <b/>
            <sz val="9"/>
            <color indexed="81"/>
            <rFont val="Tahoma"/>
            <family val="2"/>
          </rPr>
          <t xml:space="preserve"> </t>
        </r>
        <r>
          <rPr>
            <b/>
            <sz val="9"/>
            <color indexed="81"/>
            <rFont val="돋움"/>
            <family val="3"/>
            <charset val="129"/>
          </rPr>
          <t>시</t>
        </r>
        <r>
          <rPr>
            <b/>
            <sz val="9"/>
            <color indexed="81"/>
            <rFont val="Tahoma"/>
            <family val="2"/>
          </rPr>
          <t xml:space="preserve"> </t>
        </r>
        <r>
          <rPr>
            <b/>
            <sz val="9"/>
            <color indexed="81"/>
            <rFont val="돋움"/>
            <family val="3"/>
            <charset val="129"/>
          </rPr>
          <t>출자</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투자</t>
        </r>
        <r>
          <rPr>
            <b/>
            <sz val="9"/>
            <color indexed="81"/>
            <rFont val="Tahoma"/>
            <family val="2"/>
          </rPr>
          <t xml:space="preserve"> </t>
        </r>
        <r>
          <rPr>
            <b/>
            <sz val="9"/>
            <color indexed="81"/>
            <rFont val="돋움"/>
            <family val="3"/>
            <charset val="129"/>
          </rPr>
          <t>후</t>
        </r>
        <r>
          <rPr>
            <b/>
            <sz val="9"/>
            <color indexed="81"/>
            <rFont val="Tahoma"/>
            <family val="2"/>
          </rPr>
          <t xml:space="preserve"> 2</t>
        </r>
        <r>
          <rPr>
            <b/>
            <sz val="9"/>
            <color indexed="81"/>
            <rFont val="돋움"/>
            <family val="3"/>
            <charset val="129"/>
          </rPr>
          <t>년이</t>
        </r>
        <r>
          <rPr>
            <b/>
            <sz val="9"/>
            <color indexed="81"/>
            <rFont val="Tahoma"/>
            <family val="2"/>
          </rPr>
          <t xml:space="preserve"> </t>
        </r>
        <r>
          <rPr>
            <b/>
            <sz val="9"/>
            <color indexed="81"/>
            <rFont val="돋움"/>
            <family val="3"/>
            <charset val="129"/>
          </rPr>
          <t>되는</t>
        </r>
        <r>
          <rPr>
            <b/>
            <sz val="9"/>
            <color indexed="81"/>
            <rFont val="Tahoma"/>
            <family val="2"/>
          </rPr>
          <t xml:space="preserve"> </t>
        </r>
        <r>
          <rPr>
            <b/>
            <sz val="9"/>
            <color indexed="81"/>
            <rFont val="돋움"/>
            <family val="3"/>
            <charset val="129"/>
          </rPr>
          <t>날이</t>
        </r>
        <r>
          <rPr>
            <b/>
            <sz val="9"/>
            <color indexed="81"/>
            <rFont val="Tahoma"/>
            <family val="2"/>
          </rPr>
          <t xml:space="preserve"> </t>
        </r>
        <r>
          <rPr>
            <b/>
            <sz val="9"/>
            <color indexed="81"/>
            <rFont val="돋움"/>
            <family val="3"/>
            <charset val="129"/>
          </rPr>
          <t>속하는</t>
        </r>
        <r>
          <rPr>
            <b/>
            <sz val="9"/>
            <color indexed="81"/>
            <rFont val="Tahoma"/>
            <family val="2"/>
          </rPr>
          <t xml:space="preserve"> </t>
        </r>
        <r>
          <rPr>
            <b/>
            <sz val="9"/>
            <color indexed="81"/>
            <rFont val="돋움"/>
            <family val="3"/>
            <charset val="129"/>
          </rPr>
          <t>과세연도까지</t>
        </r>
        <r>
          <rPr>
            <b/>
            <sz val="9"/>
            <color indexed="81"/>
            <rFont val="Tahoma"/>
            <family val="2"/>
          </rPr>
          <t xml:space="preserve"> </t>
        </r>
        <r>
          <rPr>
            <b/>
            <sz val="9"/>
            <color indexed="81"/>
            <rFont val="돋움"/>
            <family val="3"/>
            <charset val="129"/>
          </rPr>
          <t>선택
하여</t>
        </r>
        <r>
          <rPr>
            <b/>
            <sz val="9"/>
            <color indexed="81"/>
            <rFont val="Tahoma"/>
            <family val="2"/>
          </rPr>
          <t xml:space="preserve"> 1</t>
        </r>
        <r>
          <rPr>
            <b/>
            <sz val="9"/>
            <color indexed="81"/>
            <rFont val="돋움"/>
            <family val="3"/>
            <charset val="129"/>
          </rPr>
          <t>과세연도에</t>
        </r>
        <r>
          <rPr>
            <b/>
            <sz val="9"/>
            <color indexed="81"/>
            <rFont val="Tahoma"/>
            <family val="2"/>
          </rPr>
          <t xml:space="preserve"> </t>
        </r>
        <r>
          <rPr>
            <b/>
            <sz val="9"/>
            <color indexed="81"/>
            <rFont val="돋움"/>
            <family val="3"/>
            <charset val="129"/>
          </rPr>
          <t>공제
※</t>
        </r>
        <r>
          <rPr>
            <b/>
            <sz val="9"/>
            <color indexed="81"/>
            <rFont val="Tahoma"/>
            <family val="2"/>
          </rPr>
          <t xml:space="preserve"> </t>
        </r>
        <r>
          <rPr>
            <b/>
            <sz val="9"/>
            <color indexed="81"/>
            <rFont val="돋움"/>
            <family val="3"/>
            <charset val="129"/>
          </rPr>
          <t xml:space="preserve">공제한도
</t>
        </r>
        <r>
          <rPr>
            <b/>
            <sz val="9"/>
            <color indexed="81"/>
            <rFont val="Tahoma"/>
            <family val="2"/>
          </rPr>
          <t xml:space="preserve">                 </t>
        </r>
        <r>
          <rPr>
            <b/>
            <sz val="9"/>
            <color indexed="81"/>
            <rFont val="돋움"/>
            <family val="3"/>
            <charset val="129"/>
          </rPr>
          <t>구분</t>
        </r>
        <r>
          <rPr>
            <b/>
            <sz val="9"/>
            <color indexed="81"/>
            <rFont val="Tahoma"/>
            <family val="2"/>
          </rPr>
          <t xml:space="preserve">                                 </t>
        </r>
        <r>
          <rPr>
            <b/>
            <sz val="9"/>
            <color indexed="81"/>
            <rFont val="돋움"/>
            <family val="3"/>
            <charset val="129"/>
          </rPr>
          <t>소득공제액</t>
        </r>
        <r>
          <rPr>
            <b/>
            <sz val="9"/>
            <color indexed="81"/>
            <rFont val="Tahoma"/>
            <family val="2"/>
          </rPr>
          <t xml:space="preserve">                                                    </t>
        </r>
        <r>
          <rPr>
            <b/>
            <sz val="9"/>
            <color indexed="81"/>
            <rFont val="돋움"/>
            <family val="3"/>
            <charset val="129"/>
          </rPr>
          <t>공제한도
’</t>
        </r>
        <r>
          <rPr>
            <b/>
            <sz val="9"/>
            <color indexed="81"/>
            <rFont val="Tahoma"/>
            <family val="2"/>
          </rPr>
          <t>2012</t>
        </r>
        <r>
          <rPr>
            <b/>
            <sz val="9"/>
            <color indexed="81"/>
            <rFont val="돋움"/>
            <family val="3"/>
            <charset val="129"/>
          </rPr>
          <t>년</t>
        </r>
        <r>
          <rPr>
            <b/>
            <sz val="9"/>
            <color indexed="81"/>
            <rFont val="Tahoma"/>
            <family val="2"/>
          </rPr>
          <t xml:space="preserve"> </t>
        </r>
        <r>
          <rPr>
            <b/>
            <sz val="9"/>
            <color indexed="81"/>
            <rFont val="돋움"/>
            <family val="3"/>
            <charset val="129"/>
          </rPr>
          <t>이전</t>
        </r>
        <r>
          <rPr>
            <b/>
            <sz val="9"/>
            <color indexed="81"/>
            <rFont val="Tahoma"/>
            <family val="2"/>
          </rPr>
          <t xml:space="preserve"> </t>
        </r>
        <r>
          <rPr>
            <b/>
            <sz val="9"/>
            <color indexed="81"/>
            <rFont val="돋움"/>
            <family val="3"/>
            <charset val="129"/>
          </rPr>
          <t>출자</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투자분</t>
        </r>
        <r>
          <rPr>
            <b/>
            <sz val="9"/>
            <color indexed="81"/>
            <rFont val="Tahoma"/>
            <family val="2"/>
          </rPr>
          <t xml:space="preserve">      </t>
        </r>
        <r>
          <rPr>
            <b/>
            <sz val="9"/>
            <color indexed="81"/>
            <rFont val="돋움"/>
            <family val="3"/>
            <charset val="129"/>
          </rPr>
          <t>출자금액의</t>
        </r>
        <r>
          <rPr>
            <b/>
            <sz val="9"/>
            <color indexed="81"/>
            <rFont val="Tahoma"/>
            <family val="2"/>
          </rPr>
          <t xml:space="preserve"> 10%(20%*)               </t>
        </r>
        <r>
          <rPr>
            <b/>
            <sz val="9"/>
            <color indexed="81"/>
            <rFont val="돋움"/>
            <family val="3"/>
            <charset val="129"/>
          </rPr>
          <t>해당</t>
        </r>
        <r>
          <rPr>
            <b/>
            <sz val="9"/>
            <color indexed="81"/>
            <rFont val="Tahoma"/>
            <family val="2"/>
          </rPr>
          <t xml:space="preserve"> </t>
        </r>
        <r>
          <rPr>
            <b/>
            <sz val="9"/>
            <color indexed="81"/>
            <rFont val="돋움"/>
            <family val="3"/>
            <charset val="129"/>
          </rPr>
          <t>과세연도</t>
        </r>
        <r>
          <rPr>
            <b/>
            <sz val="9"/>
            <color indexed="81"/>
            <rFont val="Tahoma"/>
            <family val="2"/>
          </rPr>
          <t xml:space="preserve"> </t>
        </r>
        <r>
          <rPr>
            <b/>
            <sz val="9"/>
            <color indexed="81"/>
            <rFont val="돋움"/>
            <family val="3"/>
            <charset val="129"/>
          </rPr>
          <t>근로소득금액의</t>
        </r>
        <r>
          <rPr>
            <b/>
            <sz val="9"/>
            <color indexed="81"/>
            <rFont val="Tahoma"/>
            <family val="2"/>
          </rPr>
          <t xml:space="preserve"> 40%</t>
        </r>
        <r>
          <rPr>
            <b/>
            <sz val="9"/>
            <color indexed="81"/>
            <rFont val="돋움"/>
            <family val="3"/>
            <charset val="129"/>
          </rPr>
          <t xml:space="preserve">
’</t>
        </r>
        <r>
          <rPr>
            <b/>
            <sz val="9"/>
            <color indexed="81"/>
            <rFont val="Tahoma"/>
            <family val="2"/>
          </rPr>
          <t>2013</t>
        </r>
        <r>
          <rPr>
            <b/>
            <sz val="9"/>
            <color indexed="81"/>
            <rFont val="돋움"/>
            <family val="3"/>
            <charset val="129"/>
          </rPr>
          <t>년</t>
        </r>
        <r>
          <rPr>
            <b/>
            <sz val="9"/>
            <color indexed="81"/>
            <rFont val="Tahoma"/>
            <family val="2"/>
          </rPr>
          <t xml:space="preserve"> </t>
        </r>
        <r>
          <rPr>
            <b/>
            <sz val="9"/>
            <color indexed="81"/>
            <rFont val="돋움"/>
            <family val="3"/>
            <charset val="129"/>
          </rPr>
          <t>이전</t>
        </r>
        <r>
          <rPr>
            <b/>
            <sz val="9"/>
            <color indexed="81"/>
            <rFont val="Tahoma"/>
            <family val="2"/>
          </rPr>
          <t xml:space="preserve"> </t>
        </r>
        <r>
          <rPr>
            <b/>
            <sz val="9"/>
            <color indexed="81"/>
            <rFont val="돋움"/>
            <family val="3"/>
            <charset val="129"/>
          </rPr>
          <t>출자</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투자분</t>
        </r>
        <r>
          <rPr>
            <b/>
            <sz val="9"/>
            <color indexed="81"/>
            <rFont val="Tahoma"/>
            <family val="2"/>
          </rPr>
          <t xml:space="preserve">      </t>
        </r>
        <r>
          <rPr>
            <b/>
            <sz val="9"/>
            <color indexed="81"/>
            <rFont val="돋움"/>
            <family val="3"/>
            <charset val="129"/>
          </rPr>
          <t>출자금액의</t>
        </r>
        <r>
          <rPr>
            <b/>
            <sz val="9"/>
            <color indexed="81"/>
            <rFont val="Tahoma"/>
            <family val="2"/>
          </rPr>
          <t xml:space="preserve"> 10%(30%*)               </t>
        </r>
        <r>
          <rPr>
            <b/>
            <sz val="9"/>
            <color indexed="81"/>
            <rFont val="돋움"/>
            <family val="3"/>
            <charset val="129"/>
          </rPr>
          <t>해당</t>
        </r>
        <r>
          <rPr>
            <b/>
            <sz val="9"/>
            <color indexed="81"/>
            <rFont val="Tahoma"/>
            <family val="2"/>
          </rPr>
          <t xml:space="preserve"> </t>
        </r>
        <r>
          <rPr>
            <b/>
            <sz val="9"/>
            <color indexed="81"/>
            <rFont val="돋움"/>
            <family val="3"/>
            <charset val="129"/>
          </rPr>
          <t>과세연도</t>
        </r>
        <r>
          <rPr>
            <b/>
            <sz val="9"/>
            <color indexed="81"/>
            <rFont val="Tahoma"/>
            <family val="2"/>
          </rPr>
          <t xml:space="preserve"> </t>
        </r>
        <r>
          <rPr>
            <b/>
            <sz val="9"/>
            <color indexed="81"/>
            <rFont val="돋움"/>
            <family val="3"/>
            <charset val="129"/>
          </rPr>
          <t>근로소득금액의</t>
        </r>
        <r>
          <rPr>
            <b/>
            <sz val="9"/>
            <color indexed="81"/>
            <rFont val="Tahoma"/>
            <family val="2"/>
          </rPr>
          <t xml:space="preserve"> 40%
’2014</t>
        </r>
        <r>
          <rPr>
            <b/>
            <sz val="9"/>
            <color indexed="81"/>
            <rFont val="돋움"/>
            <family val="3"/>
            <charset val="129"/>
          </rPr>
          <t>년</t>
        </r>
        <r>
          <rPr>
            <b/>
            <sz val="9"/>
            <color indexed="81"/>
            <rFont val="Tahoma"/>
            <family val="2"/>
          </rPr>
          <t xml:space="preserve"> </t>
        </r>
        <r>
          <rPr>
            <b/>
            <sz val="9"/>
            <color indexed="81"/>
            <rFont val="돋움"/>
            <family val="3"/>
            <charset val="129"/>
          </rPr>
          <t>이후</t>
        </r>
        <r>
          <rPr>
            <b/>
            <sz val="9"/>
            <color indexed="81"/>
            <rFont val="Tahoma"/>
            <family val="2"/>
          </rPr>
          <t xml:space="preserve"> </t>
        </r>
        <r>
          <rPr>
            <b/>
            <sz val="9"/>
            <color indexed="81"/>
            <rFont val="돋움"/>
            <family val="3"/>
            <charset val="129"/>
          </rPr>
          <t>출자</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투자분</t>
        </r>
        <r>
          <rPr>
            <b/>
            <sz val="9"/>
            <color indexed="81"/>
            <rFont val="Tahoma"/>
            <family val="2"/>
          </rPr>
          <t xml:space="preserve">      </t>
        </r>
        <r>
          <rPr>
            <b/>
            <sz val="9"/>
            <color indexed="81"/>
            <rFont val="돋움"/>
            <family val="3"/>
            <charset val="129"/>
          </rPr>
          <t>출자금액의</t>
        </r>
        <r>
          <rPr>
            <b/>
            <sz val="9"/>
            <color indexed="81"/>
            <rFont val="Tahoma"/>
            <family val="2"/>
          </rPr>
          <t xml:space="preserve"> 10%(50%,30%*)      </t>
        </r>
        <r>
          <rPr>
            <b/>
            <sz val="9"/>
            <color indexed="81"/>
            <rFont val="돋움"/>
            <family val="3"/>
            <charset val="129"/>
          </rPr>
          <t>해당</t>
        </r>
        <r>
          <rPr>
            <b/>
            <sz val="9"/>
            <color indexed="81"/>
            <rFont val="Tahoma"/>
            <family val="2"/>
          </rPr>
          <t xml:space="preserve"> </t>
        </r>
        <r>
          <rPr>
            <b/>
            <sz val="9"/>
            <color indexed="81"/>
            <rFont val="돋움"/>
            <family val="3"/>
            <charset val="129"/>
          </rPr>
          <t>과세연도</t>
        </r>
        <r>
          <rPr>
            <b/>
            <sz val="9"/>
            <color indexed="81"/>
            <rFont val="Tahoma"/>
            <family val="2"/>
          </rPr>
          <t xml:space="preserve"> </t>
        </r>
        <r>
          <rPr>
            <b/>
            <sz val="9"/>
            <color indexed="81"/>
            <rFont val="돋움"/>
            <family val="3"/>
            <charset val="129"/>
          </rPr>
          <t>근로소득금액의</t>
        </r>
        <r>
          <rPr>
            <b/>
            <sz val="9"/>
            <color indexed="81"/>
            <rFont val="Tahoma"/>
            <family val="2"/>
          </rPr>
          <t xml:space="preserve"> 50%
* </t>
        </r>
        <r>
          <rPr>
            <b/>
            <sz val="9"/>
            <color indexed="81"/>
            <rFont val="돋움"/>
            <family val="3"/>
            <charset val="129"/>
          </rPr>
          <t>근로자가</t>
        </r>
        <r>
          <rPr>
            <b/>
            <sz val="9"/>
            <color indexed="81"/>
            <rFont val="Tahoma"/>
            <family val="2"/>
          </rPr>
          <t xml:space="preserve"> </t>
        </r>
        <r>
          <rPr>
            <b/>
            <sz val="9"/>
            <color indexed="81"/>
            <rFont val="돋움"/>
            <family val="3"/>
            <charset val="129"/>
          </rPr>
          <t>벤처기업</t>
        </r>
        <r>
          <rPr>
            <b/>
            <sz val="9"/>
            <color indexed="81"/>
            <rFont val="Tahoma"/>
            <family val="2"/>
          </rPr>
          <t xml:space="preserve"> </t>
        </r>
        <r>
          <rPr>
            <b/>
            <sz val="9"/>
            <color indexed="81"/>
            <rFont val="돋움"/>
            <family val="3"/>
            <charset val="129"/>
          </rPr>
          <t>등에</t>
        </r>
        <r>
          <rPr>
            <b/>
            <sz val="9"/>
            <color indexed="81"/>
            <rFont val="Tahoma"/>
            <family val="2"/>
          </rPr>
          <t xml:space="preserve"> </t>
        </r>
        <r>
          <rPr>
            <b/>
            <sz val="9"/>
            <color indexed="81"/>
            <rFont val="돋움"/>
            <family val="3"/>
            <charset val="129"/>
          </rPr>
          <t>직접투자하는</t>
        </r>
        <r>
          <rPr>
            <b/>
            <sz val="9"/>
            <color indexed="81"/>
            <rFont val="Tahoma"/>
            <family val="2"/>
          </rPr>
          <t xml:space="preserve"> </t>
        </r>
        <r>
          <rPr>
            <b/>
            <sz val="9"/>
            <color indexed="81"/>
            <rFont val="돋움"/>
            <family val="3"/>
            <charset val="129"/>
          </rPr>
          <t>경우</t>
        </r>
        <r>
          <rPr>
            <b/>
            <sz val="9"/>
            <color indexed="81"/>
            <rFont val="Tahoma"/>
            <family val="2"/>
          </rPr>
          <t xml:space="preserve"> (2014</t>
        </r>
        <r>
          <rPr>
            <b/>
            <sz val="9"/>
            <color indexed="81"/>
            <rFont val="돋움"/>
            <family val="3"/>
            <charset val="129"/>
          </rPr>
          <t>년</t>
        </r>
        <r>
          <rPr>
            <b/>
            <sz val="9"/>
            <color indexed="81"/>
            <rFont val="Tahoma"/>
            <family val="2"/>
          </rPr>
          <t>:5,000</t>
        </r>
        <r>
          <rPr>
            <b/>
            <sz val="9"/>
            <color indexed="81"/>
            <rFont val="돋움"/>
            <family val="3"/>
            <charset val="129"/>
          </rPr>
          <t>만원</t>
        </r>
        <r>
          <rPr>
            <b/>
            <sz val="9"/>
            <color indexed="81"/>
            <rFont val="Tahoma"/>
            <family val="2"/>
          </rPr>
          <t xml:space="preserve"> </t>
        </r>
        <r>
          <rPr>
            <b/>
            <sz val="9"/>
            <color indexed="81"/>
            <rFont val="돋움"/>
            <family val="3"/>
            <charset val="129"/>
          </rPr>
          <t>이하분</t>
        </r>
        <r>
          <rPr>
            <b/>
            <sz val="9"/>
            <color indexed="81"/>
            <rFont val="Tahoma"/>
            <family val="2"/>
          </rPr>
          <t xml:space="preserve"> 50%, </t>
        </r>
        <r>
          <rPr>
            <b/>
            <sz val="9"/>
            <color indexed="81"/>
            <rFont val="돋움"/>
            <family val="3"/>
            <charset val="129"/>
          </rPr>
          <t>초과분</t>
        </r>
        <r>
          <rPr>
            <b/>
            <sz val="9"/>
            <color indexed="81"/>
            <rFont val="Tahoma"/>
            <family val="2"/>
          </rPr>
          <t xml:space="preserve"> 30%)</t>
        </r>
      </text>
    </comment>
    <comment ref="C138" authorId="1" shapeId="0" xr:uid="{559EA4FE-887B-4535-9009-BBD5A68277EE}">
      <text>
        <r>
          <rPr>
            <b/>
            <sz val="9"/>
            <color indexed="81"/>
            <rFont val="돋움"/>
            <family val="3"/>
            <charset val="129"/>
          </rPr>
          <t xml:space="preserve">신용카드 등 소득공제
공제금액ㆍ한도 :
(신용카드 등 사용금액 - 총급여액 25%) × 15% (30%)
기본공제대상자로 나이제한없음.
1. 공제대상금액 : 근로자 본인 및 연간소득금액 합계액이 100만원 이하인 배우자·직계존비속·입양자의 사용금액에 한해                          
                        근로자 총급여액의 25%를 초과한 금액의 15%(직불·선불카드, 현금영수증 등 30%)
    * 다만, '2014년 신용카드 등 근로자 본인 사용금액이 '2013년도 대비 증가한 경우로서 근로자 본인의 '2014년 하반기
               직불카드·선불카드·현금영수증 사용액, 전통시장 사용분, 대중교통 이용분이 '2013년 연간 사용액의 50% 보다
               증가한 금액은 40%
2. 공제한도 : 연간 300만원과 총급여액의 20% 중 적은 금액 (전통시장 사용분, 대중교통 이용분 각각 추가 100만원)
    ※ 공제한도는 신용카드,현금영수증,직불(선불)카드,전통시장 사용분, 대중교통 이용분 합계액에 대하여 적용
공 제 요 건 :
- 15% 공제대상 : 신용카드 사용액
- 30% 공제대상 사용금액
 ㆍ현금영수증 
 ㆍ직불카드(체크카드), 직불전자지급수단ㆍ기명식선불전자지급수단 등
 ㆍ전통시장 사용분(카드, 현금영수증)
 ㆍ대중교통 이용분(카드, 현금영수증)
- 본인, 배우자 및 생계를 같이 하는 직계존비속(소득금액 제한, 나이제한 없음)의 신용카드 등 사용액
- 300만원과 총급여 20% 중 적은 금액 한도
  다만, 전통시장 사용분과 대중교통 이용분은 각각 100만원까지 추가 한도(최대 500만원)
▶ 신용카드 등 소득공제
   · 공제액 : 총급여액의 25%를 초과하는 금액의 15%(전통시장사용분, 대중교통이용분, 현금영수증, 직불 · 선불카드는 30%*) 공제
                   *추가공제율사용분 증가액 10% 추가
   · 공제한도 : 총급여액의 20%와 300만원 중 적은 금액(전통시장 · 대중교통이용분 각각 한도 추가 100만원) : 최대 500만원까지 
                    소득공제 가능
</t>
        </r>
      </text>
    </comment>
    <comment ref="C139" authorId="1" shapeId="0" xr:uid="{34B37AA1-0C60-42A5-8626-85372ED87CB5}">
      <text>
        <r>
          <rPr>
            <b/>
            <sz val="9"/>
            <color indexed="81"/>
            <rFont val="돋움"/>
            <family val="3"/>
            <charset val="129"/>
          </rPr>
          <t>우리사주조합소득공제</t>
        </r>
        <r>
          <rPr>
            <b/>
            <sz val="9"/>
            <color indexed="81"/>
            <rFont val="Tahoma"/>
            <family val="2"/>
          </rPr>
          <t xml:space="preserve"> = </t>
        </r>
        <r>
          <rPr>
            <b/>
            <sz val="9"/>
            <color indexed="81"/>
            <rFont val="돋움"/>
            <family val="3"/>
            <charset val="129"/>
          </rPr>
          <t>지출액</t>
        </r>
        <r>
          <rPr>
            <b/>
            <sz val="9"/>
            <color indexed="81"/>
            <rFont val="Tahoma"/>
            <family val="2"/>
          </rPr>
          <t>(</t>
        </r>
        <r>
          <rPr>
            <b/>
            <sz val="9"/>
            <color indexed="81"/>
            <rFont val="돋움"/>
            <family val="3"/>
            <charset val="129"/>
          </rPr>
          <t>출연금</t>
        </r>
        <r>
          <rPr>
            <b/>
            <sz val="9"/>
            <color indexed="81"/>
            <rFont val="Tahoma"/>
            <family val="2"/>
          </rPr>
          <t>) (</t>
        </r>
        <r>
          <rPr>
            <b/>
            <sz val="9"/>
            <color indexed="81"/>
            <rFont val="돋움"/>
            <family val="3"/>
            <charset val="129"/>
          </rPr>
          <t>단</t>
        </r>
        <r>
          <rPr>
            <b/>
            <sz val="9"/>
            <color indexed="81"/>
            <rFont val="Tahoma"/>
            <family val="2"/>
          </rPr>
          <t xml:space="preserve">, </t>
        </r>
        <r>
          <rPr>
            <b/>
            <sz val="9"/>
            <color indexed="81"/>
            <rFont val="돋움"/>
            <family val="3"/>
            <charset val="129"/>
          </rPr>
          <t>연</t>
        </r>
        <r>
          <rPr>
            <b/>
            <sz val="9"/>
            <color indexed="81"/>
            <rFont val="Tahoma"/>
            <family val="2"/>
          </rPr>
          <t>400</t>
        </r>
        <r>
          <rPr>
            <b/>
            <sz val="9"/>
            <color indexed="81"/>
            <rFont val="돋움"/>
            <family val="3"/>
            <charset val="129"/>
          </rPr>
          <t>만원</t>
        </r>
        <r>
          <rPr>
            <b/>
            <sz val="9"/>
            <color indexed="81"/>
            <rFont val="Tahoma"/>
            <family val="2"/>
          </rPr>
          <t xml:space="preserve"> </t>
        </r>
        <r>
          <rPr>
            <b/>
            <sz val="9"/>
            <color indexed="81"/>
            <rFont val="돋움"/>
            <family val="3"/>
            <charset val="129"/>
          </rPr>
          <t>한도</t>
        </r>
        <r>
          <rPr>
            <b/>
            <sz val="9"/>
            <color indexed="81"/>
            <rFont val="Tahoma"/>
            <family val="2"/>
          </rPr>
          <t xml:space="preserve">)
</t>
        </r>
        <r>
          <rPr>
            <b/>
            <sz val="9"/>
            <color indexed="81"/>
            <rFont val="돋움"/>
            <family val="3"/>
            <charset val="129"/>
          </rPr>
          <t>우리사주조합</t>
        </r>
        <r>
          <rPr>
            <b/>
            <sz val="9"/>
            <color indexed="81"/>
            <rFont val="Tahoma"/>
            <family val="2"/>
          </rPr>
          <t xml:space="preserve"> </t>
        </r>
        <r>
          <rPr>
            <b/>
            <sz val="9"/>
            <color indexed="81"/>
            <rFont val="돋움"/>
            <family val="3"/>
            <charset val="129"/>
          </rPr>
          <t>소득공제
공제한도</t>
        </r>
        <r>
          <rPr>
            <b/>
            <sz val="9"/>
            <color indexed="81"/>
            <rFont val="Tahoma"/>
            <family val="2"/>
          </rPr>
          <t xml:space="preserve"> : </t>
        </r>
        <r>
          <rPr>
            <b/>
            <sz val="9"/>
            <color indexed="81"/>
            <rFont val="돋움"/>
            <family val="3"/>
            <charset val="129"/>
          </rPr>
          <t>연</t>
        </r>
        <r>
          <rPr>
            <b/>
            <sz val="9"/>
            <color indexed="81"/>
            <rFont val="Tahoma"/>
            <family val="2"/>
          </rPr>
          <t xml:space="preserve"> 400</t>
        </r>
        <r>
          <rPr>
            <b/>
            <sz val="9"/>
            <color indexed="81"/>
            <rFont val="돋움"/>
            <family val="3"/>
            <charset val="129"/>
          </rPr>
          <t>만원</t>
        </r>
        <r>
          <rPr>
            <b/>
            <sz val="9"/>
            <color indexed="81"/>
            <rFont val="Tahoma"/>
            <family val="2"/>
          </rPr>
          <t xml:space="preserve"> </t>
        </r>
        <r>
          <rPr>
            <b/>
            <sz val="9"/>
            <color indexed="81"/>
            <rFont val="돋움"/>
            <family val="3"/>
            <charset val="129"/>
          </rPr>
          <t>한도
공제요건</t>
        </r>
        <r>
          <rPr>
            <b/>
            <sz val="9"/>
            <color indexed="81"/>
            <rFont val="Tahoma"/>
            <family val="2"/>
          </rPr>
          <t xml:space="preserve"> :
</t>
        </r>
        <r>
          <rPr>
            <b/>
            <sz val="9"/>
            <color indexed="81"/>
            <rFont val="돋움"/>
            <family val="3"/>
            <charset val="129"/>
          </rPr>
          <t>우리사주조합원이</t>
        </r>
        <r>
          <rPr>
            <b/>
            <sz val="9"/>
            <color indexed="81"/>
            <rFont val="Tahoma"/>
            <family val="2"/>
          </rPr>
          <t xml:space="preserve"> </t>
        </r>
        <r>
          <rPr>
            <b/>
            <sz val="9"/>
            <color indexed="81"/>
            <rFont val="돋움"/>
            <family val="3"/>
            <charset val="129"/>
          </rPr>
          <t>우리사주를</t>
        </r>
        <r>
          <rPr>
            <b/>
            <sz val="9"/>
            <color indexed="81"/>
            <rFont val="Tahoma"/>
            <family val="2"/>
          </rPr>
          <t xml:space="preserve"> </t>
        </r>
        <r>
          <rPr>
            <b/>
            <sz val="9"/>
            <color indexed="81"/>
            <rFont val="돋움"/>
            <family val="3"/>
            <charset val="129"/>
          </rPr>
          <t>취득하기</t>
        </r>
        <r>
          <rPr>
            <b/>
            <sz val="9"/>
            <color indexed="81"/>
            <rFont val="Tahoma"/>
            <family val="2"/>
          </rPr>
          <t xml:space="preserve"> </t>
        </r>
        <r>
          <rPr>
            <b/>
            <sz val="9"/>
            <color indexed="81"/>
            <rFont val="돋움"/>
            <family val="3"/>
            <charset val="129"/>
          </rPr>
          <t>위하여</t>
        </r>
        <r>
          <rPr>
            <b/>
            <sz val="9"/>
            <color indexed="81"/>
            <rFont val="Tahoma"/>
            <family val="2"/>
          </rPr>
          <t xml:space="preserve"> </t>
        </r>
        <r>
          <rPr>
            <b/>
            <sz val="9"/>
            <color indexed="81"/>
            <rFont val="돋움"/>
            <family val="3"/>
            <charset val="129"/>
          </rPr>
          <t>우리사주조합에</t>
        </r>
        <r>
          <rPr>
            <b/>
            <sz val="9"/>
            <color indexed="81"/>
            <rFont val="Tahoma"/>
            <family val="2"/>
          </rPr>
          <t xml:space="preserve"> </t>
        </r>
        <r>
          <rPr>
            <b/>
            <sz val="9"/>
            <color indexed="81"/>
            <rFont val="돋움"/>
            <family val="3"/>
            <charset val="129"/>
          </rPr>
          <t>출연한</t>
        </r>
        <r>
          <rPr>
            <b/>
            <sz val="9"/>
            <color indexed="81"/>
            <rFont val="Tahoma"/>
            <family val="2"/>
          </rPr>
          <t xml:space="preserve"> </t>
        </r>
        <r>
          <rPr>
            <b/>
            <sz val="9"/>
            <color indexed="81"/>
            <rFont val="돋움"/>
            <family val="3"/>
            <charset val="129"/>
          </rPr>
          <t>금액</t>
        </r>
      </text>
    </comment>
    <comment ref="C140" authorId="1" shapeId="0" xr:uid="{A375A619-9BBC-4713-B625-EAB4967726B2}">
      <text>
        <r>
          <rPr>
            <b/>
            <sz val="9"/>
            <color indexed="81"/>
            <rFont val="돋움"/>
            <family val="3"/>
            <charset val="129"/>
          </rPr>
          <t>임금</t>
        </r>
        <r>
          <rPr>
            <b/>
            <sz val="9"/>
            <color indexed="81"/>
            <rFont val="Tahoma"/>
            <family val="2"/>
          </rPr>
          <t xml:space="preserve"> </t>
        </r>
        <r>
          <rPr>
            <b/>
            <sz val="9"/>
            <color indexed="81"/>
            <rFont val="돋움"/>
            <family val="3"/>
            <charset val="129"/>
          </rPr>
          <t>삭감액의</t>
        </r>
        <r>
          <rPr>
            <b/>
            <sz val="9"/>
            <color indexed="81"/>
            <rFont val="Tahoma"/>
            <family val="2"/>
          </rPr>
          <t xml:space="preserve"> 50% </t>
        </r>
        <r>
          <rPr>
            <b/>
            <sz val="9"/>
            <color indexed="81"/>
            <rFont val="돋움"/>
            <family val="3"/>
            <charset val="129"/>
          </rPr>
          <t>소득공제되며</t>
        </r>
        <r>
          <rPr>
            <b/>
            <sz val="9"/>
            <color indexed="81"/>
            <rFont val="Tahoma"/>
            <family val="2"/>
          </rPr>
          <t xml:space="preserve"> </t>
        </r>
        <r>
          <rPr>
            <b/>
            <sz val="9"/>
            <color indexed="81"/>
            <rFont val="돋움"/>
            <family val="3"/>
            <charset val="129"/>
          </rPr>
          <t>연간</t>
        </r>
        <r>
          <rPr>
            <b/>
            <sz val="9"/>
            <color indexed="81"/>
            <rFont val="Tahoma"/>
            <family val="2"/>
          </rPr>
          <t xml:space="preserve"> 1,000</t>
        </r>
        <r>
          <rPr>
            <b/>
            <sz val="9"/>
            <color indexed="81"/>
            <rFont val="돋움"/>
            <family val="3"/>
            <charset val="129"/>
          </rPr>
          <t>만원</t>
        </r>
        <r>
          <rPr>
            <b/>
            <sz val="9"/>
            <color indexed="81"/>
            <rFont val="Tahoma"/>
            <family val="2"/>
          </rPr>
          <t xml:space="preserve"> </t>
        </r>
        <r>
          <rPr>
            <b/>
            <sz val="9"/>
            <color indexed="81"/>
            <rFont val="돋움"/>
            <family val="3"/>
            <charset val="129"/>
          </rPr>
          <t>한도
고용유지중소</t>
        </r>
        <r>
          <rPr>
            <b/>
            <sz val="9"/>
            <color indexed="81"/>
            <rFont val="Tahoma"/>
            <family val="2"/>
          </rPr>
          <t xml:space="preserve"> </t>
        </r>
        <r>
          <rPr>
            <b/>
            <sz val="9"/>
            <color indexed="81"/>
            <rFont val="돋움"/>
            <family val="3"/>
            <charset val="129"/>
          </rPr>
          <t>기업근로자</t>
        </r>
        <r>
          <rPr>
            <b/>
            <sz val="9"/>
            <color indexed="81"/>
            <rFont val="Tahoma"/>
            <family val="2"/>
          </rPr>
          <t xml:space="preserve"> </t>
        </r>
        <r>
          <rPr>
            <b/>
            <sz val="9"/>
            <color indexed="81"/>
            <rFont val="돋움"/>
            <family val="3"/>
            <charset val="129"/>
          </rPr>
          <t>소득공제
공제한도</t>
        </r>
        <r>
          <rPr>
            <b/>
            <sz val="9"/>
            <color indexed="81"/>
            <rFont val="Tahoma"/>
            <family val="2"/>
          </rPr>
          <t xml:space="preserve"> : </t>
        </r>
        <r>
          <rPr>
            <b/>
            <sz val="9"/>
            <color indexed="81"/>
            <rFont val="돋움"/>
            <family val="3"/>
            <charset val="129"/>
          </rPr>
          <t>임금삭감액의</t>
        </r>
        <r>
          <rPr>
            <b/>
            <sz val="9"/>
            <color indexed="81"/>
            <rFont val="Tahoma"/>
            <family val="2"/>
          </rPr>
          <t xml:space="preserve"> 50% (</t>
        </r>
        <r>
          <rPr>
            <b/>
            <sz val="9"/>
            <color indexed="81"/>
            <rFont val="돋움"/>
            <family val="3"/>
            <charset val="129"/>
          </rPr>
          <t>공제한도：</t>
        </r>
        <r>
          <rPr>
            <b/>
            <sz val="9"/>
            <color indexed="81"/>
            <rFont val="Tahoma"/>
            <family val="2"/>
          </rPr>
          <t xml:space="preserve"> 1</t>
        </r>
        <r>
          <rPr>
            <b/>
            <sz val="9"/>
            <color indexed="81"/>
            <rFont val="돋움"/>
            <family val="3"/>
            <charset val="129"/>
          </rPr>
          <t>천만원</t>
        </r>
        <r>
          <rPr>
            <b/>
            <sz val="9"/>
            <color indexed="81"/>
            <rFont val="Tahoma"/>
            <family val="2"/>
          </rPr>
          <t xml:space="preserve">)
</t>
        </r>
        <r>
          <rPr>
            <b/>
            <sz val="9"/>
            <color indexed="81"/>
            <rFont val="돋움"/>
            <family val="3"/>
            <charset val="129"/>
          </rPr>
          <t>공제요건</t>
        </r>
        <r>
          <rPr>
            <b/>
            <sz val="9"/>
            <color indexed="81"/>
            <rFont val="Tahoma"/>
            <family val="2"/>
          </rPr>
          <t xml:space="preserve"> : </t>
        </r>
        <r>
          <rPr>
            <b/>
            <sz val="9"/>
            <color indexed="81"/>
            <rFont val="돋움"/>
            <family val="3"/>
            <charset val="129"/>
          </rPr>
          <t>고용유지</t>
        </r>
        <r>
          <rPr>
            <b/>
            <sz val="9"/>
            <color indexed="81"/>
            <rFont val="Tahoma"/>
            <family val="2"/>
          </rPr>
          <t xml:space="preserve"> </t>
        </r>
        <r>
          <rPr>
            <b/>
            <sz val="9"/>
            <color indexed="81"/>
            <rFont val="돋움"/>
            <family val="3"/>
            <charset val="129"/>
          </rPr>
          <t>중소기업에</t>
        </r>
        <r>
          <rPr>
            <b/>
            <sz val="9"/>
            <color indexed="81"/>
            <rFont val="Tahoma"/>
            <family val="2"/>
          </rPr>
          <t xml:space="preserve"> </t>
        </r>
        <r>
          <rPr>
            <b/>
            <sz val="9"/>
            <color indexed="81"/>
            <rFont val="돋움"/>
            <family val="3"/>
            <charset val="129"/>
          </rPr>
          <t>근로를</t>
        </r>
        <r>
          <rPr>
            <b/>
            <sz val="9"/>
            <color indexed="81"/>
            <rFont val="Tahoma"/>
            <family val="2"/>
          </rPr>
          <t xml:space="preserve"> </t>
        </r>
        <r>
          <rPr>
            <b/>
            <sz val="9"/>
            <color indexed="81"/>
            <rFont val="돋움"/>
            <family val="3"/>
            <charset val="129"/>
          </rPr>
          <t>제공하는</t>
        </r>
        <r>
          <rPr>
            <b/>
            <sz val="9"/>
            <color indexed="81"/>
            <rFont val="Tahoma"/>
            <family val="2"/>
          </rPr>
          <t xml:space="preserve"> </t>
        </r>
        <r>
          <rPr>
            <b/>
            <sz val="9"/>
            <color indexed="81"/>
            <rFont val="돋움"/>
            <family val="3"/>
            <charset val="129"/>
          </rPr>
          <t>상시</t>
        </r>
        <r>
          <rPr>
            <b/>
            <sz val="9"/>
            <color indexed="81"/>
            <rFont val="Tahoma"/>
            <family val="2"/>
          </rPr>
          <t xml:space="preserve"> </t>
        </r>
        <r>
          <rPr>
            <b/>
            <sz val="9"/>
            <color indexed="81"/>
            <rFont val="돋움"/>
            <family val="3"/>
            <charset val="129"/>
          </rPr>
          <t>근로자에</t>
        </r>
        <r>
          <rPr>
            <b/>
            <sz val="9"/>
            <color indexed="81"/>
            <rFont val="Tahoma"/>
            <family val="2"/>
          </rPr>
          <t xml:space="preserve"> </t>
        </r>
        <r>
          <rPr>
            <b/>
            <sz val="9"/>
            <color indexed="81"/>
            <rFont val="돋움"/>
            <family val="3"/>
            <charset val="129"/>
          </rPr>
          <t>대해</t>
        </r>
        <r>
          <rPr>
            <b/>
            <sz val="9"/>
            <color indexed="81"/>
            <rFont val="Tahoma"/>
            <family val="2"/>
          </rPr>
          <t xml:space="preserve"> 2015</t>
        </r>
        <r>
          <rPr>
            <b/>
            <sz val="9"/>
            <color indexed="81"/>
            <rFont val="돋움"/>
            <family val="3"/>
            <charset val="129"/>
          </rPr>
          <t>년까지</t>
        </r>
        <r>
          <rPr>
            <b/>
            <sz val="9"/>
            <color indexed="81"/>
            <rFont val="Tahoma"/>
            <family val="2"/>
          </rPr>
          <t xml:space="preserve"> </t>
        </r>
        <r>
          <rPr>
            <b/>
            <sz val="9"/>
            <color indexed="81"/>
            <rFont val="돋움"/>
            <family val="3"/>
            <charset val="129"/>
          </rPr>
          <t>근로소득에서</t>
        </r>
        <r>
          <rPr>
            <b/>
            <sz val="9"/>
            <color indexed="81"/>
            <rFont val="Tahoma"/>
            <family val="2"/>
          </rPr>
          <t xml:space="preserve"> </t>
        </r>
        <r>
          <rPr>
            <b/>
            <sz val="9"/>
            <color indexed="81"/>
            <rFont val="돋움"/>
            <family val="3"/>
            <charset val="129"/>
          </rPr>
          <t xml:space="preserve">공제
</t>
        </r>
        <r>
          <rPr>
            <b/>
            <sz val="9"/>
            <color indexed="81"/>
            <rFont val="Tahoma"/>
            <family val="2"/>
          </rPr>
          <t>(</t>
        </r>
        <r>
          <rPr>
            <b/>
            <sz val="9"/>
            <color indexed="81"/>
            <rFont val="돋움"/>
            <family val="3"/>
            <charset val="129"/>
          </rPr>
          <t>직전</t>
        </r>
        <r>
          <rPr>
            <b/>
            <sz val="9"/>
            <color indexed="81"/>
            <rFont val="Tahoma"/>
            <family val="2"/>
          </rPr>
          <t xml:space="preserve"> </t>
        </r>
        <r>
          <rPr>
            <b/>
            <sz val="9"/>
            <color indexed="81"/>
            <rFont val="돋움"/>
            <family val="3"/>
            <charset val="129"/>
          </rPr>
          <t>과세연도의</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근로자</t>
        </r>
        <r>
          <rPr>
            <b/>
            <sz val="9"/>
            <color indexed="81"/>
            <rFont val="Tahoma"/>
            <family val="2"/>
          </rPr>
          <t xml:space="preserve"> </t>
        </r>
        <r>
          <rPr>
            <b/>
            <sz val="9"/>
            <color indexed="81"/>
            <rFont val="돋움"/>
            <family val="3"/>
            <charset val="129"/>
          </rPr>
          <t>연간</t>
        </r>
        <r>
          <rPr>
            <b/>
            <sz val="9"/>
            <color indexed="81"/>
            <rFont val="Tahoma"/>
            <family val="2"/>
          </rPr>
          <t xml:space="preserve"> </t>
        </r>
        <r>
          <rPr>
            <b/>
            <sz val="9"/>
            <color indexed="81"/>
            <rFont val="돋움"/>
            <family val="3"/>
            <charset val="129"/>
          </rPr>
          <t>임금총액</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과세연도의</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근로자</t>
        </r>
        <r>
          <rPr>
            <b/>
            <sz val="9"/>
            <color indexed="81"/>
            <rFont val="Tahoma"/>
            <family val="2"/>
          </rPr>
          <t xml:space="preserve"> </t>
        </r>
        <r>
          <rPr>
            <b/>
            <sz val="9"/>
            <color indexed="81"/>
            <rFont val="돋움"/>
            <family val="3"/>
            <charset val="129"/>
          </rPr>
          <t>연간</t>
        </r>
        <r>
          <rPr>
            <b/>
            <sz val="9"/>
            <color indexed="81"/>
            <rFont val="Tahoma"/>
            <family val="2"/>
          </rPr>
          <t xml:space="preserve"> </t>
        </r>
        <r>
          <rPr>
            <b/>
            <sz val="9"/>
            <color indexed="81"/>
            <rFont val="돋움"/>
            <family val="3"/>
            <charset val="129"/>
          </rPr>
          <t>임금총액</t>
        </r>
        <r>
          <rPr>
            <b/>
            <sz val="9"/>
            <color indexed="81"/>
            <rFont val="Tahoma"/>
            <family val="2"/>
          </rPr>
          <t>) × 50%</t>
        </r>
      </text>
    </comment>
    <comment ref="C141" authorId="1" shapeId="0" xr:uid="{FCF96FED-0238-496C-8D69-82F94F984D22}">
      <text>
        <r>
          <rPr>
            <b/>
            <sz val="9"/>
            <color indexed="81"/>
            <rFont val="돋움"/>
            <family val="3"/>
            <charset val="129"/>
          </rPr>
          <t>장기집합투자증권</t>
        </r>
        <r>
          <rPr>
            <b/>
            <sz val="9"/>
            <color indexed="81"/>
            <rFont val="Tahoma"/>
            <family val="2"/>
          </rPr>
          <t xml:space="preserve"> = </t>
        </r>
        <r>
          <rPr>
            <b/>
            <sz val="9"/>
            <color indexed="81"/>
            <rFont val="돋움"/>
            <family val="3"/>
            <charset val="129"/>
          </rPr>
          <t>저축불입액</t>
        </r>
        <r>
          <rPr>
            <b/>
            <sz val="9"/>
            <color indexed="81"/>
            <rFont val="Tahoma"/>
            <family val="2"/>
          </rPr>
          <t xml:space="preserve"> x 40% (</t>
        </r>
        <r>
          <rPr>
            <b/>
            <sz val="9"/>
            <color indexed="81"/>
            <rFont val="돋움"/>
            <family val="3"/>
            <charset val="129"/>
          </rPr>
          <t>근로소득금액</t>
        </r>
        <r>
          <rPr>
            <b/>
            <sz val="9"/>
            <color indexed="81"/>
            <rFont val="Tahoma"/>
            <family val="2"/>
          </rPr>
          <t xml:space="preserve"> </t>
        </r>
        <r>
          <rPr>
            <b/>
            <sz val="9"/>
            <color indexed="81"/>
            <rFont val="돋움"/>
            <family val="3"/>
            <charset val="129"/>
          </rPr>
          <t>한도</t>
        </r>
        <r>
          <rPr>
            <b/>
            <sz val="9"/>
            <color indexed="81"/>
            <rFont val="Tahoma"/>
            <family val="2"/>
          </rPr>
          <t xml:space="preserve">, </t>
        </r>
        <r>
          <rPr>
            <b/>
            <sz val="9"/>
            <color indexed="81"/>
            <rFont val="돋움"/>
            <family val="3"/>
            <charset val="129"/>
          </rPr>
          <t>불입금액</t>
        </r>
        <r>
          <rPr>
            <b/>
            <sz val="9"/>
            <color indexed="81"/>
            <rFont val="Tahoma"/>
            <family val="2"/>
          </rPr>
          <t xml:space="preserve"> </t>
        </r>
        <r>
          <rPr>
            <b/>
            <sz val="9"/>
            <color indexed="81"/>
            <rFont val="돋움"/>
            <family val="3"/>
            <charset val="129"/>
          </rPr>
          <t>연</t>
        </r>
        <r>
          <rPr>
            <b/>
            <sz val="9"/>
            <color indexed="81"/>
            <rFont val="Tahoma"/>
            <family val="2"/>
          </rPr>
          <t xml:space="preserve"> 600</t>
        </r>
        <r>
          <rPr>
            <b/>
            <sz val="9"/>
            <color indexed="81"/>
            <rFont val="돋움"/>
            <family val="3"/>
            <charset val="129"/>
          </rPr>
          <t>만원</t>
        </r>
        <r>
          <rPr>
            <b/>
            <sz val="9"/>
            <color indexed="81"/>
            <rFont val="Tahoma"/>
            <family val="2"/>
          </rPr>
          <t xml:space="preserve"> </t>
        </r>
        <r>
          <rPr>
            <b/>
            <sz val="9"/>
            <color indexed="81"/>
            <rFont val="돋움"/>
            <family val="3"/>
            <charset val="129"/>
          </rPr>
          <t>이내</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가입대상</t>
        </r>
        <r>
          <rPr>
            <b/>
            <sz val="9"/>
            <color indexed="81"/>
            <rFont val="Tahoma"/>
            <family val="2"/>
          </rPr>
          <t xml:space="preserve"> : </t>
        </r>
        <r>
          <rPr>
            <b/>
            <sz val="9"/>
            <color indexed="81"/>
            <rFont val="돋움"/>
            <family val="3"/>
            <charset val="129"/>
          </rPr>
          <t>직전</t>
        </r>
        <r>
          <rPr>
            <b/>
            <sz val="9"/>
            <color indexed="81"/>
            <rFont val="Tahoma"/>
            <family val="2"/>
          </rPr>
          <t xml:space="preserve"> </t>
        </r>
        <r>
          <rPr>
            <b/>
            <sz val="9"/>
            <color indexed="81"/>
            <rFont val="돋움"/>
            <family val="3"/>
            <charset val="129"/>
          </rPr>
          <t>과세기간</t>
        </r>
        <r>
          <rPr>
            <b/>
            <sz val="9"/>
            <color indexed="81"/>
            <rFont val="Tahoma"/>
            <family val="2"/>
          </rPr>
          <t xml:space="preserve"> </t>
        </r>
        <r>
          <rPr>
            <b/>
            <sz val="9"/>
            <color indexed="81"/>
            <rFont val="돋움"/>
            <family val="3"/>
            <charset val="129"/>
          </rPr>
          <t>총급여액</t>
        </r>
        <r>
          <rPr>
            <b/>
            <sz val="9"/>
            <color indexed="81"/>
            <rFont val="Tahoma"/>
            <family val="2"/>
          </rPr>
          <t xml:space="preserve"> 5,000</t>
        </r>
        <r>
          <rPr>
            <b/>
            <sz val="9"/>
            <color indexed="81"/>
            <rFont val="돋움"/>
            <family val="3"/>
            <charset val="129"/>
          </rPr>
          <t>만원</t>
        </r>
        <r>
          <rPr>
            <b/>
            <sz val="9"/>
            <color indexed="81"/>
            <rFont val="Tahoma"/>
            <family val="2"/>
          </rPr>
          <t xml:space="preserve"> </t>
        </r>
        <r>
          <rPr>
            <b/>
            <sz val="9"/>
            <color indexed="81"/>
            <rFont val="돋움"/>
            <family val="3"/>
            <charset val="129"/>
          </rPr>
          <t>이하</t>
        </r>
        <r>
          <rPr>
            <b/>
            <sz val="9"/>
            <color indexed="81"/>
            <rFont val="Tahoma"/>
            <family val="2"/>
          </rPr>
          <t xml:space="preserve"> </t>
        </r>
        <r>
          <rPr>
            <b/>
            <sz val="9"/>
            <color indexed="81"/>
            <rFont val="돋움"/>
            <family val="3"/>
            <charset val="129"/>
          </rPr>
          <t>근로자</t>
        </r>
        <r>
          <rPr>
            <b/>
            <sz val="9"/>
            <color indexed="81"/>
            <rFont val="Tahoma"/>
            <family val="2"/>
          </rPr>
          <t>(</t>
        </r>
        <r>
          <rPr>
            <b/>
            <sz val="9"/>
            <color indexed="81"/>
            <rFont val="돋움"/>
            <family val="3"/>
            <charset val="129"/>
          </rPr>
          <t>일용근로자</t>
        </r>
        <r>
          <rPr>
            <b/>
            <sz val="9"/>
            <color indexed="81"/>
            <rFont val="Tahoma"/>
            <family val="2"/>
          </rPr>
          <t xml:space="preserve"> </t>
        </r>
        <r>
          <rPr>
            <b/>
            <sz val="9"/>
            <color indexed="81"/>
            <rFont val="돋움"/>
            <family val="3"/>
            <charset val="129"/>
          </rPr>
          <t>제외</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펀드요건</t>
        </r>
        <r>
          <rPr>
            <b/>
            <sz val="9"/>
            <color indexed="81"/>
            <rFont val="Tahoma"/>
            <family val="2"/>
          </rPr>
          <t xml:space="preserve"> 
 - </t>
        </r>
        <r>
          <rPr>
            <b/>
            <sz val="9"/>
            <color indexed="81"/>
            <rFont val="돋움"/>
            <family val="3"/>
            <charset val="129"/>
          </rPr>
          <t>자산총액</t>
        </r>
        <r>
          <rPr>
            <b/>
            <sz val="9"/>
            <color indexed="81"/>
            <rFont val="Tahoma"/>
            <family val="2"/>
          </rPr>
          <t xml:space="preserve"> 40% </t>
        </r>
        <r>
          <rPr>
            <b/>
            <sz val="9"/>
            <color indexed="81"/>
            <rFont val="돋움"/>
            <family val="3"/>
            <charset val="129"/>
          </rPr>
          <t>이상을</t>
        </r>
        <r>
          <rPr>
            <b/>
            <sz val="9"/>
            <color indexed="81"/>
            <rFont val="Tahoma"/>
            <family val="2"/>
          </rPr>
          <t xml:space="preserve"> </t>
        </r>
        <r>
          <rPr>
            <b/>
            <sz val="9"/>
            <color indexed="81"/>
            <rFont val="돋움"/>
            <family val="3"/>
            <charset val="129"/>
          </rPr>
          <t>국내주식에</t>
        </r>
        <r>
          <rPr>
            <b/>
            <sz val="9"/>
            <color indexed="81"/>
            <rFont val="Tahoma"/>
            <family val="2"/>
          </rPr>
          <t xml:space="preserve"> </t>
        </r>
        <r>
          <rPr>
            <b/>
            <sz val="9"/>
            <color indexed="81"/>
            <rFont val="돋움"/>
            <family val="3"/>
            <charset val="129"/>
          </rPr>
          <t>투자하는</t>
        </r>
        <r>
          <rPr>
            <b/>
            <sz val="9"/>
            <color indexed="81"/>
            <rFont val="Tahoma"/>
            <family val="2"/>
          </rPr>
          <t xml:space="preserve"> </t>
        </r>
        <r>
          <rPr>
            <b/>
            <sz val="9"/>
            <color indexed="81"/>
            <rFont val="돋움"/>
            <family val="3"/>
            <charset val="129"/>
          </rPr>
          <t>장기적립식</t>
        </r>
        <r>
          <rPr>
            <b/>
            <sz val="9"/>
            <color indexed="81"/>
            <rFont val="Tahoma"/>
            <family val="2"/>
          </rPr>
          <t xml:space="preserve"> </t>
        </r>
        <r>
          <rPr>
            <b/>
            <sz val="9"/>
            <color indexed="81"/>
            <rFont val="돋움"/>
            <family val="3"/>
            <charset val="129"/>
          </rPr>
          <t xml:space="preserve">펀드
</t>
        </r>
        <r>
          <rPr>
            <b/>
            <sz val="9"/>
            <color indexed="81"/>
            <rFont val="Tahoma"/>
            <family val="2"/>
          </rPr>
          <t xml:space="preserve"> - </t>
        </r>
        <r>
          <rPr>
            <b/>
            <sz val="9"/>
            <color indexed="81"/>
            <rFont val="돋움"/>
            <family val="3"/>
            <charset val="129"/>
          </rPr>
          <t>연</t>
        </r>
        <r>
          <rPr>
            <b/>
            <sz val="9"/>
            <color indexed="81"/>
            <rFont val="Tahoma"/>
            <family val="2"/>
          </rPr>
          <t xml:space="preserve"> </t>
        </r>
        <r>
          <rPr>
            <b/>
            <sz val="9"/>
            <color indexed="81"/>
            <rFont val="돋움"/>
            <family val="3"/>
            <charset val="129"/>
          </rPr>
          <t>납입한도</t>
        </r>
        <r>
          <rPr>
            <b/>
            <sz val="9"/>
            <color indexed="81"/>
            <rFont val="Tahoma"/>
            <family val="2"/>
          </rPr>
          <t xml:space="preserve"> 600</t>
        </r>
        <r>
          <rPr>
            <b/>
            <sz val="9"/>
            <color indexed="81"/>
            <rFont val="돋움"/>
            <family val="3"/>
            <charset val="129"/>
          </rPr>
          <t xml:space="preserve">만원
</t>
        </r>
        <r>
          <rPr>
            <b/>
            <sz val="9"/>
            <color indexed="81"/>
            <rFont val="Tahoma"/>
            <family val="2"/>
          </rPr>
          <t xml:space="preserve"> - </t>
        </r>
        <r>
          <rPr>
            <b/>
            <sz val="9"/>
            <color indexed="81"/>
            <rFont val="돋움"/>
            <family val="3"/>
            <charset val="129"/>
          </rPr>
          <t>계약기간</t>
        </r>
        <r>
          <rPr>
            <b/>
            <sz val="9"/>
            <color indexed="81"/>
            <rFont val="Tahoma"/>
            <family val="2"/>
          </rPr>
          <t xml:space="preserve"> 10</t>
        </r>
        <r>
          <rPr>
            <b/>
            <sz val="9"/>
            <color indexed="81"/>
            <rFont val="돋움"/>
            <family val="3"/>
            <charset val="129"/>
          </rPr>
          <t>년</t>
        </r>
        <r>
          <rPr>
            <b/>
            <sz val="9"/>
            <color indexed="81"/>
            <rFont val="Tahoma"/>
            <family val="2"/>
          </rPr>
          <t xml:space="preserve"> </t>
        </r>
        <r>
          <rPr>
            <b/>
            <sz val="9"/>
            <color indexed="81"/>
            <rFont val="돋움"/>
            <family val="3"/>
            <charset val="129"/>
          </rPr>
          <t>이상
◦</t>
        </r>
        <r>
          <rPr>
            <b/>
            <sz val="9"/>
            <color indexed="81"/>
            <rFont val="Tahoma"/>
            <family val="2"/>
          </rPr>
          <t xml:space="preserve"> </t>
        </r>
        <r>
          <rPr>
            <b/>
            <sz val="9"/>
            <color indexed="81"/>
            <rFont val="돋움"/>
            <family val="3"/>
            <charset val="129"/>
          </rPr>
          <t>과세특례</t>
        </r>
        <r>
          <rPr>
            <b/>
            <sz val="9"/>
            <color indexed="81"/>
            <rFont val="Tahoma"/>
            <family val="2"/>
          </rPr>
          <t xml:space="preserve"> : 10</t>
        </r>
        <r>
          <rPr>
            <b/>
            <sz val="9"/>
            <color indexed="81"/>
            <rFont val="돋움"/>
            <family val="3"/>
            <charset val="129"/>
          </rPr>
          <t>년간</t>
        </r>
        <r>
          <rPr>
            <b/>
            <sz val="9"/>
            <color indexed="81"/>
            <rFont val="Tahoma"/>
            <family val="2"/>
          </rPr>
          <t xml:space="preserve"> </t>
        </r>
        <r>
          <rPr>
            <b/>
            <sz val="9"/>
            <color indexed="81"/>
            <rFont val="돋움"/>
            <family val="3"/>
            <charset val="129"/>
          </rPr>
          <t>연</t>
        </r>
        <r>
          <rPr>
            <b/>
            <sz val="9"/>
            <color indexed="81"/>
            <rFont val="Tahoma"/>
            <family val="2"/>
          </rPr>
          <t xml:space="preserve"> </t>
        </r>
        <r>
          <rPr>
            <b/>
            <sz val="9"/>
            <color indexed="81"/>
            <rFont val="돋움"/>
            <family val="3"/>
            <charset val="129"/>
          </rPr>
          <t>납입액의</t>
        </r>
        <r>
          <rPr>
            <b/>
            <sz val="9"/>
            <color indexed="81"/>
            <rFont val="Tahoma"/>
            <family val="2"/>
          </rPr>
          <t xml:space="preserve"> 40% </t>
        </r>
        <r>
          <rPr>
            <b/>
            <sz val="9"/>
            <color indexed="81"/>
            <rFont val="돋움"/>
            <family val="3"/>
            <charset val="129"/>
          </rPr>
          <t xml:space="preserve">소득공제
</t>
        </r>
        <r>
          <rPr>
            <b/>
            <sz val="9"/>
            <color indexed="81"/>
            <rFont val="Tahoma"/>
            <family val="2"/>
          </rPr>
          <t xml:space="preserve">            (</t>
        </r>
        <r>
          <rPr>
            <b/>
            <sz val="9"/>
            <color indexed="81"/>
            <rFont val="돋움"/>
            <family val="3"/>
            <charset val="129"/>
          </rPr>
          <t>최고</t>
        </r>
        <r>
          <rPr>
            <b/>
            <sz val="9"/>
            <color indexed="81"/>
            <rFont val="Tahoma"/>
            <family val="2"/>
          </rPr>
          <t xml:space="preserve"> 240</t>
        </r>
        <r>
          <rPr>
            <b/>
            <sz val="9"/>
            <color indexed="81"/>
            <rFont val="돋움"/>
            <family val="3"/>
            <charset val="129"/>
          </rPr>
          <t>만원</t>
        </r>
        <r>
          <rPr>
            <b/>
            <sz val="9"/>
            <color indexed="81"/>
            <rFont val="Tahoma"/>
            <family val="2"/>
          </rPr>
          <t xml:space="preserve"> </t>
        </r>
        <r>
          <rPr>
            <b/>
            <sz val="9"/>
            <color indexed="81"/>
            <rFont val="돋움"/>
            <family val="3"/>
            <charset val="129"/>
          </rPr>
          <t>소득공제</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적용기한</t>
        </r>
        <r>
          <rPr>
            <b/>
            <sz val="9"/>
            <color indexed="81"/>
            <rFont val="Tahoma"/>
            <family val="2"/>
          </rPr>
          <t xml:space="preserve"> :  ‘15.12.31</t>
        </r>
        <r>
          <rPr>
            <b/>
            <sz val="9"/>
            <color indexed="81"/>
            <rFont val="돋움"/>
            <family val="3"/>
            <charset val="129"/>
          </rPr>
          <t>까지</t>
        </r>
        <r>
          <rPr>
            <b/>
            <sz val="9"/>
            <color indexed="81"/>
            <rFont val="Tahoma"/>
            <family val="2"/>
          </rPr>
          <t xml:space="preserve"> </t>
        </r>
        <r>
          <rPr>
            <b/>
            <sz val="9"/>
            <color indexed="81"/>
            <rFont val="돋움"/>
            <family val="3"/>
            <charset val="129"/>
          </rPr>
          <t xml:space="preserve">가입분
</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농어촌특별세</t>
        </r>
        <r>
          <rPr>
            <b/>
            <sz val="9"/>
            <color indexed="81"/>
            <rFont val="Tahoma"/>
            <family val="2"/>
          </rPr>
          <t xml:space="preserve"> </t>
        </r>
        <r>
          <rPr>
            <b/>
            <sz val="9"/>
            <color indexed="81"/>
            <rFont val="돋움"/>
            <family val="3"/>
            <charset val="129"/>
          </rPr>
          <t>과세대상
장기집합투자증권저축</t>
        </r>
        <r>
          <rPr>
            <b/>
            <sz val="9"/>
            <color indexed="81"/>
            <rFont val="Tahoma"/>
            <family val="2"/>
          </rPr>
          <t xml:space="preserve"> </t>
        </r>
        <r>
          <rPr>
            <b/>
            <sz val="9"/>
            <color indexed="81"/>
            <rFont val="돋움"/>
            <family val="3"/>
            <charset val="129"/>
          </rPr>
          <t>소득공제
공제한도</t>
        </r>
        <r>
          <rPr>
            <b/>
            <sz val="9"/>
            <color indexed="81"/>
            <rFont val="Tahoma"/>
            <family val="2"/>
          </rPr>
          <t xml:space="preserve"> : </t>
        </r>
        <r>
          <rPr>
            <b/>
            <sz val="9"/>
            <color indexed="81"/>
            <rFont val="돋움"/>
            <family val="3"/>
            <charset val="129"/>
          </rPr>
          <t>저축납입액의</t>
        </r>
        <r>
          <rPr>
            <b/>
            <sz val="9"/>
            <color indexed="81"/>
            <rFont val="Tahoma"/>
            <family val="2"/>
          </rPr>
          <t xml:space="preserve"> 40% (</t>
        </r>
        <r>
          <rPr>
            <b/>
            <sz val="9"/>
            <color indexed="81"/>
            <rFont val="돋움"/>
            <family val="3"/>
            <charset val="129"/>
          </rPr>
          <t>연</t>
        </r>
        <r>
          <rPr>
            <b/>
            <sz val="9"/>
            <color indexed="81"/>
            <rFont val="Tahoma"/>
            <family val="2"/>
          </rPr>
          <t xml:space="preserve"> 240</t>
        </r>
        <r>
          <rPr>
            <b/>
            <sz val="9"/>
            <color indexed="81"/>
            <rFont val="돋움"/>
            <family val="3"/>
            <charset val="129"/>
          </rPr>
          <t>만원</t>
        </r>
        <r>
          <rPr>
            <b/>
            <sz val="9"/>
            <color indexed="81"/>
            <rFont val="Tahoma"/>
            <family val="2"/>
          </rPr>
          <t xml:space="preserve"> </t>
        </r>
        <r>
          <rPr>
            <b/>
            <sz val="9"/>
            <color indexed="81"/>
            <rFont val="돋움"/>
            <family val="3"/>
            <charset val="129"/>
          </rPr>
          <t>한도</t>
        </r>
        <r>
          <rPr>
            <b/>
            <sz val="9"/>
            <color indexed="81"/>
            <rFont val="Tahoma"/>
            <family val="2"/>
          </rPr>
          <t xml:space="preserve">)
</t>
        </r>
        <r>
          <rPr>
            <b/>
            <sz val="9"/>
            <color indexed="81"/>
            <rFont val="돋움"/>
            <family val="3"/>
            <charset val="129"/>
          </rPr>
          <t>공제요건</t>
        </r>
        <r>
          <rPr>
            <b/>
            <sz val="9"/>
            <color indexed="81"/>
            <rFont val="Tahoma"/>
            <family val="2"/>
          </rPr>
          <t xml:space="preserve"> : </t>
        </r>
        <r>
          <rPr>
            <b/>
            <sz val="9"/>
            <color indexed="81"/>
            <rFont val="돋움"/>
            <family val="3"/>
            <charset val="129"/>
          </rPr>
          <t>가입</t>
        </r>
        <r>
          <rPr>
            <b/>
            <sz val="9"/>
            <color indexed="81"/>
            <rFont val="Tahoma"/>
            <family val="2"/>
          </rPr>
          <t xml:space="preserve"> </t>
        </r>
        <r>
          <rPr>
            <b/>
            <sz val="9"/>
            <color indexed="81"/>
            <rFont val="돋움"/>
            <family val="3"/>
            <charset val="129"/>
          </rPr>
          <t>시</t>
        </r>
        <r>
          <rPr>
            <b/>
            <sz val="9"/>
            <color indexed="81"/>
            <rFont val="Tahoma"/>
            <family val="2"/>
          </rPr>
          <t xml:space="preserve"> </t>
        </r>
        <r>
          <rPr>
            <b/>
            <sz val="9"/>
            <color indexed="81"/>
            <rFont val="돋움"/>
            <family val="3"/>
            <charset val="129"/>
          </rPr>
          <t>직전</t>
        </r>
        <r>
          <rPr>
            <b/>
            <sz val="9"/>
            <color indexed="81"/>
            <rFont val="Tahoma"/>
            <family val="2"/>
          </rPr>
          <t xml:space="preserve"> </t>
        </r>
        <r>
          <rPr>
            <b/>
            <sz val="9"/>
            <color indexed="81"/>
            <rFont val="돋움"/>
            <family val="3"/>
            <charset val="129"/>
          </rPr>
          <t>과세기간의</t>
        </r>
        <r>
          <rPr>
            <b/>
            <sz val="9"/>
            <color indexed="81"/>
            <rFont val="Tahoma"/>
            <family val="2"/>
          </rPr>
          <t xml:space="preserve"> </t>
        </r>
        <r>
          <rPr>
            <b/>
            <sz val="9"/>
            <color indexed="81"/>
            <rFont val="돋움"/>
            <family val="3"/>
            <charset val="129"/>
          </rPr>
          <t>총급여액</t>
        </r>
        <r>
          <rPr>
            <b/>
            <sz val="9"/>
            <color indexed="81"/>
            <rFont val="Tahoma"/>
            <family val="2"/>
          </rPr>
          <t xml:space="preserve"> 5</t>
        </r>
        <r>
          <rPr>
            <b/>
            <sz val="9"/>
            <color indexed="81"/>
            <rFont val="돋움"/>
            <family val="3"/>
            <charset val="129"/>
          </rPr>
          <t>천만원</t>
        </r>
        <r>
          <rPr>
            <b/>
            <sz val="9"/>
            <color indexed="81"/>
            <rFont val="Tahoma"/>
            <family val="2"/>
          </rPr>
          <t xml:space="preserve"> </t>
        </r>
        <r>
          <rPr>
            <b/>
            <sz val="9"/>
            <color indexed="81"/>
            <rFont val="돋움"/>
            <family val="3"/>
            <charset val="129"/>
          </rPr>
          <t>이하</t>
        </r>
        <r>
          <rPr>
            <b/>
            <sz val="9"/>
            <color indexed="81"/>
            <rFont val="Tahoma"/>
            <family val="2"/>
          </rPr>
          <t xml:space="preserve"> </t>
        </r>
        <r>
          <rPr>
            <b/>
            <sz val="9"/>
            <color indexed="81"/>
            <rFont val="돋움"/>
            <family val="3"/>
            <charset val="129"/>
          </rPr>
          <t>근로자가</t>
        </r>
        <r>
          <rPr>
            <b/>
            <sz val="9"/>
            <color indexed="81"/>
            <rFont val="Tahoma"/>
            <family val="2"/>
          </rPr>
          <t xml:space="preserve"> </t>
        </r>
        <r>
          <rPr>
            <b/>
            <sz val="9"/>
            <color indexed="81"/>
            <rFont val="돋움"/>
            <family val="3"/>
            <charset val="129"/>
          </rPr>
          <t>장기집합투자증권저축에</t>
        </r>
        <r>
          <rPr>
            <b/>
            <sz val="9"/>
            <color indexed="81"/>
            <rFont val="Tahoma"/>
            <family val="2"/>
          </rPr>
          <t xml:space="preserve"> </t>
        </r>
        <r>
          <rPr>
            <b/>
            <sz val="9"/>
            <color indexed="81"/>
            <rFont val="돋움"/>
            <family val="3"/>
            <charset val="129"/>
          </rPr>
          <t>납입한</t>
        </r>
        <r>
          <rPr>
            <b/>
            <sz val="9"/>
            <color indexed="81"/>
            <rFont val="Tahoma"/>
            <family val="2"/>
          </rPr>
          <t xml:space="preserve"> </t>
        </r>
        <r>
          <rPr>
            <b/>
            <sz val="9"/>
            <color indexed="81"/>
            <rFont val="돋움"/>
            <family val="3"/>
            <charset val="129"/>
          </rPr>
          <t>금액</t>
        </r>
        <r>
          <rPr>
            <b/>
            <sz val="9"/>
            <color indexed="81"/>
            <rFont val="Tahoma"/>
            <family val="2"/>
          </rPr>
          <t>(</t>
        </r>
        <r>
          <rPr>
            <b/>
            <sz val="9"/>
            <color indexed="81"/>
            <rFont val="돋움"/>
            <family val="3"/>
            <charset val="129"/>
          </rPr>
          <t>해당</t>
        </r>
        <r>
          <rPr>
            <b/>
            <sz val="9"/>
            <color indexed="81"/>
            <rFont val="Tahoma"/>
            <family val="2"/>
          </rPr>
          <t xml:space="preserve"> </t>
        </r>
        <r>
          <rPr>
            <b/>
            <sz val="9"/>
            <color indexed="81"/>
            <rFont val="돋움"/>
            <family val="3"/>
            <charset val="129"/>
          </rPr>
          <t>과세기간</t>
        </r>
        <r>
          <rPr>
            <b/>
            <sz val="9"/>
            <color indexed="81"/>
            <rFont val="Tahoma"/>
            <family val="2"/>
          </rPr>
          <t xml:space="preserve"> 8</t>
        </r>
        <r>
          <rPr>
            <b/>
            <sz val="9"/>
            <color indexed="81"/>
            <rFont val="돋움"/>
            <family val="3"/>
            <charset val="129"/>
          </rPr>
          <t>천만원</t>
        </r>
        <r>
          <rPr>
            <b/>
            <sz val="9"/>
            <color indexed="81"/>
            <rFont val="Tahoma"/>
            <family val="2"/>
          </rPr>
          <t xml:space="preserve"> </t>
        </r>
        <r>
          <rPr>
            <b/>
            <sz val="9"/>
            <color indexed="81"/>
            <rFont val="돋움"/>
            <family val="3"/>
            <charset val="129"/>
          </rPr>
          <t>이하</t>
        </r>
        <r>
          <rPr>
            <b/>
            <sz val="9"/>
            <color indexed="81"/>
            <rFont val="Tahoma"/>
            <family val="2"/>
          </rPr>
          <t xml:space="preserve"> </t>
        </r>
        <r>
          <rPr>
            <b/>
            <sz val="9"/>
            <color indexed="81"/>
            <rFont val="돋움"/>
            <family val="3"/>
            <charset val="129"/>
          </rPr>
          <t>근로자</t>
        </r>
        <r>
          <rPr>
            <b/>
            <sz val="9"/>
            <color indexed="81"/>
            <rFont val="Tahoma"/>
            <family val="2"/>
          </rPr>
          <t>)</t>
        </r>
      </text>
    </comment>
    <comment ref="C143" authorId="2" shapeId="0" xr:uid="{30555DCA-65D7-4497-856A-7B76AFE00EE5}">
      <text>
        <r>
          <rPr>
            <b/>
            <sz val="9"/>
            <color indexed="81"/>
            <rFont val="Tahoma"/>
            <family val="2"/>
          </rPr>
          <t xml:space="preserve">https://www.nts.go.kr/call/year_end/2014/htm2/ye0059-2.htm
</t>
        </r>
        <r>
          <rPr>
            <b/>
            <sz val="9"/>
            <color indexed="81"/>
            <rFont val="돋움"/>
            <family val="3"/>
            <charset val="129"/>
          </rPr>
          <t>소득공제</t>
        </r>
        <r>
          <rPr>
            <b/>
            <sz val="9"/>
            <color indexed="81"/>
            <rFont val="Tahoma"/>
            <family val="2"/>
          </rPr>
          <t xml:space="preserve"> </t>
        </r>
        <r>
          <rPr>
            <b/>
            <sz val="9"/>
            <color indexed="81"/>
            <rFont val="돋움"/>
            <family val="3"/>
            <charset val="129"/>
          </rPr>
          <t>종합한도
차</t>
        </r>
        <r>
          <rPr>
            <b/>
            <sz val="9"/>
            <color indexed="81"/>
            <rFont val="Tahoma"/>
            <family val="2"/>
          </rPr>
          <t xml:space="preserve">. </t>
        </r>
        <r>
          <rPr>
            <b/>
            <sz val="9"/>
            <color indexed="81"/>
            <rFont val="돋움"/>
            <family val="3"/>
            <charset val="129"/>
          </rPr>
          <t>소득공제</t>
        </r>
        <r>
          <rPr>
            <b/>
            <sz val="9"/>
            <color indexed="81"/>
            <rFont val="Tahoma"/>
            <family val="2"/>
          </rPr>
          <t xml:space="preserve"> </t>
        </r>
        <r>
          <rPr>
            <b/>
            <sz val="9"/>
            <color indexed="81"/>
            <rFont val="돋움"/>
            <family val="3"/>
            <charset val="129"/>
          </rPr>
          <t>종합한도</t>
        </r>
        <r>
          <rPr>
            <b/>
            <sz val="9"/>
            <color indexed="81"/>
            <rFont val="Tahoma"/>
            <family val="2"/>
          </rPr>
          <t>(</t>
        </r>
        <r>
          <rPr>
            <b/>
            <sz val="9"/>
            <color indexed="81"/>
            <rFont val="돋움"/>
            <family val="3"/>
            <charset val="129"/>
          </rPr>
          <t>조특법</t>
        </r>
        <r>
          <rPr>
            <b/>
            <sz val="9"/>
            <color indexed="81"/>
            <rFont val="Tahoma"/>
            <family val="2"/>
          </rPr>
          <t>132</t>
        </r>
        <r>
          <rPr>
            <b/>
            <sz val="9"/>
            <color indexed="81"/>
            <rFont val="돋움"/>
            <family val="3"/>
            <charset val="129"/>
          </rPr>
          <t>의</t>
        </r>
        <r>
          <rPr>
            <b/>
            <sz val="9"/>
            <color indexed="81"/>
            <rFont val="Tahoma"/>
            <family val="2"/>
          </rPr>
          <t xml:space="preserve">2)
</t>
        </r>
        <r>
          <rPr>
            <b/>
            <sz val="9"/>
            <color indexed="81"/>
            <rFont val="돋움"/>
            <family val="3"/>
            <charset val="129"/>
          </rPr>
          <t>고소득자에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과도한</t>
        </r>
        <r>
          <rPr>
            <b/>
            <sz val="9"/>
            <color indexed="81"/>
            <rFont val="Tahoma"/>
            <family val="2"/>
          </rPr>
          <t xml:space="preserve"> </t>
        </r>
        <r>
          <rPr>
            <b/>
            <sz val="9"/>
            <color indexed="81"/>
            <rFont val="돋움"/>
            <family val="3"/>
            <charset val="129"/>
          </rPr>
          <t>소득공제</t>
        </r>
        <r>
          <rPr>
            <b/>
            <sz val="9"/>
            <color indexed="81"/>
            <rFont val="Tahoma"/>
            <family val="2"/>
          </rPr>
          <t xml:space="preserve"> </t>
        </r>
        <r>
          <rPr>
            <b/>
            <sz val="9"/>
            <color indexed="81"/>
            <rFont val="돋움"/>
            <family val="3"/>
            <charset val="129"/>
          </rPr>
          <t>적용을</t>
        </r>
        <r>
          <rPr>
            <b/>
            <sz val="9"/>
            <color indexed="81"/>
            <rFont val="Tahoma"/>
            <family val="2"/>
          </rPr>
          <t xml:space="preserve"> </t>
        </r>
        <r>
          <rPr>
            <b/>
            <sz val="9"/>
            <color indexed="81"/>
            <rFont val="돋움"/>
            <family val="3"/>
            <charset val="129"/>
          </rPr>
          <t>배제하기</t>
        </r>
        <r>
          <rPr>
            <b/>
            <sz val="9"/>
            <color indexed="81"/>
            <rFont val="Tahoma"/>
            <family val="2"/>
          </rPr>
          <t xml:space="preserve"> </t>
        </r>
        <r>
          <rPr>
            <b/>
            <sz val="9"/>
            <color indexed="81"/>
            <rFont val="돋움"/>
            <family val="3"/>
            <charset val="129"/>
          </rPr>
          <t>위하여</t>
        </r>
        <r>
          <rPr>
            <b/>
            <sz val="9"/>
            <color indexed="81"/>
            <rFont val="Tahoma"/>
            <family val="2"/>
          </rPr>
          <t xml:space="preserve"> </t>
        </r>
        <r>
          <rPr>
            <b/>
            <sz val="9"/>
            <color indexed="81"/>
            <rFont val="돋움"/>
            <family val="3"/>
            <charset val="129"/>
          </rPr>
          <t>거주자의</t>
        </r>
        <r>
          <rPr>
            <b/>
            <sz val="9"/>
            <color indexed="81"/>
            <rFont val="Tahoma"/>
            <family val="2"/>
          </rPr>
          <t xml:space="preserve"> </t>
        </r>
        <r>
          <rPr>
            <b/>
            <sz val="9"/>
            <color indexed="81"/>
            <rFont val="돋움"/>
            <family val="3"/>
            <charset val="129"/>
          </rPr>
          <t>종합소득세를</t>
        </r>
        <r>
          <rPr>
            <b/>
            <sz val="9"/>
            <color indexed="81"/>
            <rFont val="Tahoma"/>
            <family val="2"/>
          </rPr>
          <t xml:space="preserve"> </t>
        </r>
        <r>
          <rPr>
            <b/>
            <sz val="9"/>
            <color indexed="81"/>
            <rFont val="돋움"/>
            <family val="3"/>
            <charset val="129"/>
          </rPr>
          <t>계산할</t>
        </r>
        <r>
          <rPr>
            <b/>
            <sz val="9"/>
            <color indexed="81"/>
            <rFont val="Tahoma"/>
            <family val="2"/>
          </rPr>
          <t xml:space="preserve"> </t>
        </r>
        <r>
          <rPr>
            <b/>
            <sz val="9"/>
            <color indexed="81"/>
            <rFont val="돋움"/>
            <family val="3"/>
            <charset val="129"/>
          </rPr>
          <t>때</t>
        </r>
        <r>
          <rPr>
            <b/>
            <sz val="9"/>
            <color indexed="81"/>
            <rFont val="Tahoma"/>
            <family val="2"/>
          </rPr>
          <t xml:space="preserve"> </t>
        </r>
        <r>
          <rPr>
            <b/>
            <sz val="9"/>
            <color indexed="81"/>
            <rFont val="돋움"/>
            <family val="3"/>
            <charset val="129"/>
          </rPr>
          <t>특별공제와</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밖의</t>
        </r>
        <r>
          <rPr>
            <b/>
            <sz val="9"/>
            <color indexed="81"/>
            <rFont val="Tahoma"/>
            <family val="2"/>
          </rPr>
          <t xml:space="preserve"> </t>
        </r>
        <r>
          <rPr>
            <b/>
            <sz val="9"/>
            <color indexed="81"/>
            <rFont val="돋움"/>
            <family val="3"/>
            <charset val="129"/>
          </rPr>
          <t>소득공제</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일정소득공제금액의</t>
        </r>
        <r>
          <rPr>
            <b/>
            <sz val="9"/>
            <color indexed="81"/>
            <rFont val="Tahoma"/>
            <family val="2"/>
          </rPr>
          <t xml:space="preserve"> </t>
        </r>
        <r>
          <rPr>
            <b/>
            <sz val="9"/>
            <color indexed="81"/>
            <rFont val="돋움"/>
            <family val="3"/>
            <charset val="129"/>
          </rPr>
          <t>합계액이</t>
        </r>
        <r>
          <rPr>
            <b/>
            <sz val="9"/>
            <color indexed="81"/>
            <rFont val="Tahoma"/>
            <family val="2"/>
          </rPr>
          <t xml:space="preserve"> 2,500</t>
        </r>
        <r>
          <rPr>
            <b/>
            <sz val="9"/>
            <color indexed="81"/>
            <rFont val="돋움"/>
            <family val="3"/>
            <charset val="129"/>
          </rPr>
          <t>만원을</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금액에</t>
        </r>
        <r>
          <rPr>
            <b/>
            <sz val="9"/>
            <color indexed="81"/>
            <rFont val="Tahoma"/>
            <family val="2"/>
          </rPr>
          <t xml:space="preserve"> </t>
        </r>
        <r>
          <rPr>
            <b/>
            <sz val="9"/>
            <color indexed="81"/>
            <rFont val="돋움"/>
            <family val="3"/>
            <charset val="129"/>
          </rPr>
          <t>대하여</t>
        </r>
        <r>
          <rPr>
            <b/>
            <sz val="9"/>
            <color indexed="81"/>
            <rFont val="Tahoma"/>
            <family val="2"/>
          </rPr>
          <t xml:space="preserve"> </t>
        </r>
        <r>
          <rPr>
            <b/>
            <sz val="9"/>
            <color indexed="81"/>
            <rFont val="돋움"/>
            <family val="3"/>
            <charset val="129"/>
          </rPr>
          <t>소득공제를</t>
        </r>
        <r>
          <rPr>
            <b/>
            <sz val="9"/>
            <color indexed="81"/>
            <rFont val="Tahoma"/>
            <family val="2"/>
          </rPr>
          <t xml:space="preserve"> </t>
        </r>
        <r>
          <rPr>
            <b/>
            <sz val="9"/>
            <color indexed="81"/>
            <rFont val="돋움"/>
            <family val="3"/>
            <charset val="129"/>
          </rPr>
          <t>하지</t>
        </r>
        <r>
          <rPr>
            <b/>
            <sz val="9"/>
            <color indexed="81"/>
            <rFont val="Tahoma"/>
            <family val="2"/>
          </rPr>
          <t xml:space="preserve"> </t>
        </r>
        <r>
          <rPr>
            <b/>
            <sz val="9"/>
            <color indexed="81"/>
            <rFont val="돋움"/>
            <family val="3"/>
            <charset val="129"/>
          </rPr>
          <t>아니한다</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소득공제</t>
        </r>
        <r>
          <rPr>
            <b/>
            <sz val="9"/>
            <color indexed="81"/>
            <rFont val="Tahoma"/>
            <family val="2"/>
          </rPr>
          <t xml:space="preserve"> </t>
        </r>
        <r>
          <rPr>
            <b/>
            <sz val="9"/>
            <color indexed="81"/>
            <rFont val="돋움"/>
            <family val="3"/>
            <charset val="129"/>
          </rPr>
          <t>한도액
다음</t>
        </r>
        <r>
          <rPr>
            <b/>
            <sz val="9"/>
            <color indexed="81"/>
            <rFont val="Tahoma"/>
            <family val="2"/>
          </rPr>
          <t xml:space="preserve"> </t>
        </r>
        <r>
          <rPr>
            <b/>
            <sz val="9"/>
            <color indexed="81"/>
            <rFont val="돋움"/>
            <family val="3"/>
            <charset val="129"/>
          </rPr>
          <t>표의</t>
        </r>
        <r>
          <rPr>
            <b/>
            <sz val="9"/>
            <color indexed="81"/>
            <rFont val="Tahoma"/>
            <family val="2"/>
          </rPr>
          <t xml:space="preserve"> </t>
        </r>
        <r>
          <rPr>
            <b/>
            <sz val="9"/>
            <color indexed="81"/>
            <rFont val="돋움"/>
            <family val="3"/>
            <charset val="129"/>
          </rPr>
          <t>한도대상</t>
        </r>
        <r>
          <rPr>
            <b/>
            <sz val="9"/>
            <color indexed="81"/>
            <rFont val="Tahoma"/>
            <family val="2"/>
          </rPr>
          <t xml:space="preserve"> </t>
        </r>
        <r>
          <rPr>
            <b/>
            <sz val="9"/>
            <color indexed="81"/>
            <rFont val="돋움"/>
            <family val="3"/>
            <charset val="129"/>
          </rPr>
          <t>공제금액</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필요경비의</t>
        </r>
        <r>
          <rPr>
            <b/>
            <sz val="9"/>
            <color indexed="81"/>
            <rFont val="Tahoma"/>
            <family val="2"/>
          </rPr>
          <t xml:space="preserve"> </t>
        </r>
        <r>
          <rPr>
            <b/>
            <sz val="9"/>
            <color indexed="81"/>
            <rFont val="돋움"/>
            <family val="3"/>
            <charset val="129"/>
          </rPr>
          <t>합계액이</t>
        </r>
        <r>
          <rPr>
            <b/>
            <sz val="9"/>
            <color indexed="81"/>
            <rFont val="Tahoma"/>
            <family val="2"/>
          </rPr>
          <t xml:space="preserve"> 2,500</t>
        </r>
        <r>
          <rPr>
            <b/>
            <sz val="9"/>
            <color indexed="81"/>
            <rFont val="돋움"/>
            <family val="3"/>
            <charset val="129"/>
          </rPr>
          <t>만원을</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초과액은</t>
        </r>
        <r>
          <rPr>
            <b/>
            <sz val="9"/>
            <color indexed="81"/>
            <rFont val="Tahoma"/>
            <family val="2"/>
          </rPr>
          <t xml:space="preserve"> </t>
        </r>
        <r>
          <rPr>
            <b/>
            <sz val="9"/>
            <color indexed="81"/>
            <rFont val="돋움"/>
            <family val="3"/>
            <charset val="129"/>
          </rPr>
          <t>없는</t>
        </r>
        <r>
          <rPr>
            <b/>
            <sz val="9"/>
            <color indexed="81"/>
            <rFont val="Tahoma"/>
            <family val="2"/>
          </rPr>
          <t xml:space="preserve"> </t>
        </r>
        <r>
          <rPr>
            <b/>
            <sz val="9"/>
            <color indexed="81"/>
            <rFont val="돋움"/>
            <family val="3"/>
            <charset val="129"/>
          </rPr>
          <t>것으로</t>
        </r>
        <r>
          <rPr>
            <b/>
            <sz val="9"/>
            <color indexed="81"/>
            <rFont val="Tahoma"/>
            <family val="2"/>
          </rPr>
          <t xml:space="preserve"> </t>
        </r>
        <r>
          <rPr>
            <b/>
            <sz val="9"/>
            <color indexed="81"/>
            <rFont val="돋움"/>
            <family val="3"/>
            <charset val="129"/>
          </rPr>
          <t>한다</t>
        </r>
        <r>
          <rPr>
            <b/>
            <sz val="9"/>
            <color indexed="81"/>
            <rFont val="Tahoma"/>
            <family val="2"/>
          </rPr>
          <t xml:space="preserve">.
2013.1.1. </t>
        </r>
        <r>
          <rPr>
            <b/>
            <sz val="9"/>
            <color indexed="81"/>
            <rFont val="돋움"/>
            <family val="3"/>
            <charset val="129"/>
          </rPr>
          <t>이후</t>
        </r>
        <r>
          <rPr>
            <b/>
            <sz val="9"/>
            <color indexed="81"/>
            <rFont val="Tahoma"/>
            <family val="2"/>
          </rPr>
          <t xml:space="preserve"> </t>
        </r>
        <r>
          <rPr>
            <b/>
            <sz val="9"/>
            <color indexed="81"/>
            <rFont val="돋움"/>
            <family val="3"/>
            <charset val="129"/>
          </rPr>
          <t>발생하는</t>
        </r>
        <r>
          <rPr>
            <b/>
            <sz val="9"/>
            <color indexed="81"/>
            <rFont val="Tahoma"/>
            <family val="2"/>
          </rPr>
          <t xml:space="preserve"> </t>
        </r>
        <r>
          <rPr>
            <b/>
            <sz val="9"/>
            <color indexed="81"/>
            <rFont val="돋움"/>
            <family val="3"/>
            <charset val="129"/>
          </rPr>
          <t>소득분부터</t>
        </r>
        <r>
          <rPr>
            <b/>
            <sz val="9"/>
            <color indexed="81"/>
            <rFont val="Tahoma"/>
            <family val="2"/>
          </rPr>
          <t xml:space="preserve"> </t>
        </r>
        <r>
          <rPr>
            <b/>
            <sz val="9"/>
            <color indexed="81"/>
            <rFont val="돋움"/>
            <family val="3"/>
            <charset val="129"/>
          </rPr>
          <t>적용
조세특례제한법</t>
        </r>
        <r>
          <rPr>
            <b/>
            <sz val="9"/>
            <color indexed="81"/>
            <rFont val="Tahoma"/>
            <family val="2"/>
          </rPr>
          <t xml:space="preserve"> </t>
        </r>
        <r>
          <rPr>
            <b/>
            <sz val="9"/>
            <color indexed="81"/>
            <rFont val="돋움"/>
            <family val="3"/>
            <charset val="129"/>
          </rPr>
          <t>제</t>
        </r>
        <r>
          <rPr>
            <b/>
            <sz val="9"/>
            <color indexed="81"/>
            <rFont val="Tahoma"/>
            <family val="2"/>
          </rPr>
          <t>132</t>
        </r>
        <r>
          <rPr>
            <b/>
            <sz val="9"/>
            <color indexed="81"/>
            <rFont val="돋움"/>
            <family val="3"/>
            <charset val="129"/>
          </rPr>
          <t>조의</t>
        </r>
        <r>
          <rPr>
            <b/>
            <sz val="9"/>
            <color indexed="81"/>
            <rFont val="Tahoma"/>
            <family val="2"/>
          </rPr>
          <t xml:space="preserve"> 2 [ </t>
        </r>
        <r>
          <rPr>
            <b/>
            <sz val="9"/>
            <color indexed="81"/>
            <rFont val="돋움"/>
            <family val="3"/>
            <charset val="129"/>
          </rPr>
          <t>소득세</t>
        </r>
        <r>
          <rPr>
            <b/>
            <sz val="9"/>
            <color indexed="81"/>
            <rFont val="Tahoma"/>
            <family val="2"/>
          </rPr>
          <t xml:space="preserve"> </t>
        </r>
        <r>
          <rPr>
            <b/>
            <sz val="9"/>
            <color indexed="81"/>
            <rFont val="돋움"/>
            <family val="3"/>
            <charset val="129"/>
          </rPr>
          <t>소득공제</t>
        </r>
        <r>
          <rPr>
            <b/>
            <sz val="9"/>
            <color indexed="81"/>
            <rFont val="Tahoma"/>
            <family val="2"/>
          </rPr>
          <t xml:space="preserve"> </t>
        </r>
        <r>
          <rPr>
            <b/>
            <sz val="9"/>
            <color indexed="81"/>
            <rFont val="돋움"/>
            <family val="3"/>
            <charset val="129"/>
          </rPr>
          <t>등의</t>
        </r>
        <r>
          <rPr>
            <b/>
            <sz val="9"/>
            <color indexed="81"/>
            <rFont val="Tahoma"/>
            <family val="2"/>
          </rPr>
          <t xml:space="preserve"> </t>
        </r>
        <r>
          <rPr>
            <b/>
            <sz val="9"/>
            <color indexed="81"/>
            <rFont val="돋움"/>
            <family val="3"/>
            <charset val="129"/>
          </rPr>
          <t>종합한도</t>
        </r>
        <r>
          <rPr>
            <b/>
            <sz val="9"/>
            <color indexed="81"/>
            <rFont val="Tahoma"/>
            <family val="2"/>
          </rPr>
          <t xml:space="preserve">(2013.01.01 </t>
        </r>
        <r>
          <rPr>
            <b/>
            <sz val="9"/>
            <color indexed="81"/>
            <rFont val="돋움"/>
            <family val="3"/>
            <charset val="129"/>
          </rPr>
          <t>신설</t>
        </r>
        <r>
          <rPr>
            <b/>
            <sz val="9"/>
            <color indexed="81"/>
            <rFont val="Tahoma"/>
            <family val="2"/>
          </rPr>
          <t xml:space="preserve">) ]
</t>
        </r>
        <r>
          <rPr>
            <b/>
            <sz val="9"/>
            <color indexed="81"/>
            <rFont val="돋움"/>
            <family val="3"/>
            <charset val="129"/>
          </rPr>
          <t xml:space="preserve">
①</t>
        </r>
        <r>
          <rPr>
            <b/>
            <sz val="9"/>
            <color indexed="81"/>
            <rFont val="Tahoma"/>
            <family val="2"/>
          </rPr>
          <t xml:space="preserve"> </t>
        </r>
        <r>
          <rPr>
            <b/>
            <sz val="9"/>
            <color indexed="81"/>
            <rFont val="돋움"/>
            <family val="3"/>
            <charset val="129"/>
          </rPr>
          <t>거주자의</t>
        </r>
        <r>
          <rPr>
            <b/>
            <sz val="9"/>
            <color indexed="81"/>
            <rFont val="Tahoma"/>
            <family val="2"/>
          </rPr>
          <t xml:space="preserve"> </t>
        </r>
        <r>
          <rPr>
            <b/>
            <sz val="9"/>
            <color indexed="81"/>
            <rFont val="돋움"/>
            <family val="3"/>
            <charset val="129"/>
          </rPr>
          <t>종합소득에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소득세를</t>
        </r>
        <r>
          <rPr>
            <b/>
            <sz val="9"/>
            <color indexed="81"/>
            <rFont val="Tahoma"/>
            <family val="2"/>
          </rPr>
          <t xml:space="preserve"> </t>
        </r>
        <r>
          <rPr>
            <b/>
            <sz val="9"/>
            <color indexed="81"/>
            <rFont val="돋움"/>
            <family val="3"/>
            <charset val="129"/>
          </rPr>
          <t>계산할</t>
        </r>
        <r>
          <rPr>
            <b/>
            <sz val="9"/>
            <color indexed="81"/>
            <rFont val="Tahoma"/>
            <family val="2"/>
          </rPr>
          <t xml:space="preserve"> </t>
        </r>
        <r>
          <rPr>
            <b/>
            <sz val="9"/>
            <color indexed="81"/>
            <rFont val="돋움"/>
            <family val="3"/>
            <charset val="129"/>
          </rPr>
          <t>때</t>
        </r>
        <r>
          <rPr>
            <b/>
            <sz val="9"/>
            <color indexed="81"/>
            <rFont val="Tahoma"/>
            <family val="2"/>
          </rPr>
          <t xml:space="preserve"> </t>
        </r>
        <r>
          <rPr>
            <b/>
            <sz val="9"/>
            <color indexed="81"/>
            <rFont val="돋움"/>
            <family val="3"/>
            <charset val="129"/>
          </rPr>
          <t>다음</t>
        </r>
        <r>
          <rPr>
            <b/>
            <sz val="9"/>
            <color indexed="81"/>
            <rFont val="Tahoma"/>
            <family val="2"/>
          </rPr>
          <t xml:space="preserve"> </t>
        </r>
        <r>
          <rPr>
            <b/>
            <sz val="9"/>
            <color indexed="81"/>
            <rFont val="돋움"/>
            <family val="3"/>
            <charset val="129"/>
          </rPr>
          <t>각</t>
        </r>
        <r>
          <rPr>
            <b/>
            <sz val="9"/>
            <color indexed="81"/>
            <rFont val="Tahoma"/>
            <family val="2"/>
          </rPr>
          <t xml:space="preserve"> </t>
        </r>
        <r>
          <rPr>
            <b/>
            <sz val="9"/>
            <color indexed="81"/>
            <rFont val="돋움"/>
            <family val="3"/>
            <charset val="129"/>
          </rPr>
          <t>호의</t>
        </r>
        <r>
          <rPr>
            <b/>
            <sz val="9"/>
            <color indexed="81"/>
            <rFont val="Tahoma"/>
            <family val="2"/>
          </rPr>
          <t xml:space="preserve"> </t>
        </r>
        <r>
          <rPr>
            <b/>
            <sz val="9"/>
            <color indexed="81"/>
            <rFont val="돋움"/>
            <family val="3"/>
            <charset val="129"/>
          </rPr>
          <t>어느</t>
        </r>
        <r>
          <rPr>
            <b/>
            <sz val="9"/>
            <color indexed="81"/>
            <rFont val="Tahoma"/>
            <family val="2"/>
          </rPr>
          <t xml:space="preserve"> </t>
        </r>
        <r>
          <rPr>
            <b/>
            <sz val="9"/>
            <color indexed="81"/>
            <rFont val="돋움"/>
            <family val="3"/>
            <charset val="129"/>
          </rPr>
          <t>하나에</t>
        </r>
        <r>
          <rPr>
            <b/>
            <sz val="9"/>
            <color indexed="81"/>
            <rFont val="Tahoma"/>
            <family val="2"/>
          </rPr>
          <t xml:space="preserve"> </t>
        </r>
        <r>
          <rPr>
            <b/>
            <sz val="9"/>
            <color indexed="81"/>
            <rFont val="돋움"/>
            <family val="3"/>
            <charset val="129"/>
          </rPr>
          <t>해당하는</t>
        </r>
        <r>
          <rPr>
            <b/>
            <sz val="9"/>
            <color indexed="81"/>
            <rFont val="Tahoma"/>
            <family val="2"/>
          </rPr>
          <t xml:space="preserve"> </t>
        </r>
        <r>
          <rPr>
            <b/>
            <sz val="9"/>
            <color indexed="81"/>
            <rFont val="돋움"/>
            <family val="3"/>
            <charset val="129"/>
          </rPr>
          <t>필요경비</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공제금액의</t>
        </r>
        <r>
          <rPr>
            <b/>
            <sz val="9"/>
            <color indexed="81"/>
            <rFont val="Tahoma"/>
            <family val="2"/>
          </rPr>
          <t xml:space="preserve"> </t>
        </r>
        <r>
          <rPr>
            <b/>
            <sz val="9"/>
            <color indexed="81"/>
            <rFont val="돋움"/>
            <family val="3"/>
            <charset val="129"/>
          </rPr>
          <t>합계액이</t>
        </r>
        <r>
          <rPr>
            <b/>
            <sz val="9"/>
            <color indexed="81"/>
            <rFont val="Tahoma"/>
            <family val="2"/>
          </rPr>
          <t xml:space="preserve"> 2</t>
        </r>
        <r>
          <rPr>
            <b/>
            <sz val="9"/>
            <color indexed="81"/>
            <rFont val="돋움"/>
            <family val="3"/>
            <charset val="129"/>
          </rPr>
          <t>천</t>
        </r>
        <r>
          <rPr>
            <b/>
            <sz val="9"/>
            <color indexed="81"/>
            <rFont val="Tahoma"/>
            <family val="2"/>
          </rPr>
          <t>500</t>
        </r>
        <r>
          <rPr>
            <b/>
            <sz val="9"/>
            <color indexed="81"/>
            <rFont val="돋움"/>
            <family val="3"/>
            <charset val="129"/>
          </rPr>
          <t>만원을</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금액은</t>
        </r>
        <r>
          <rPr>
            <b/>
            <sz val="9"/>
            <color indexed="81"/>
            <rFont val="Tahoma"/>
            <family val="2"/>
          </rPr>
          <t xml:space="preserve"> </t>
        </r>
        <r>
          <rPr>
            <b/>
            <sz val="9"/>
            <color indexed="81"/>
            <rFont val="돋움"/>
            <family val="3"/>
            <charset val="129"/>
          </rPr>
          <t>없는</t>
        </r>
        <r>
          <rPr>
            <b/>
            <sz val="9"/>
            <color indexed="81"/>
            <rFont val="Tahoma"/>
            <family val="2"/>
          </rPr>
          <t xml:space="preserve"> </t>
        </r>
        <r>
          <rPr>
            <b/>
            <sz val="9"/>
            <color indexed="81"/>
            <rFont val="돋움"/>
            <family val="3"/>
            <charset val="129"/>
          </rPr>
          <t>것으로</t>
        </r>
        <r>
          <rPr>
            <b/>
            <sz val="9"/>
            <color indexed="81"/>
            <rFont val="Tahoma"/>
            <family val="2"/>
          </rPr>
          <t xml:space="preserve"> </t>
        </r>
        <r>
          <rPr>
            <b/>
            <sz val="9"/>
            <color indexed="81"/>
            <rFont val="돋움"/>
            <family val="3"/>
            <charset val="129"/>
          </rPr>
          <t>한다</t>
        </r>
        <r>
          <rPr>
            <b/>
            <sz val="9"/>
            <color indexed="81"/>
            <rFont val="Tahoma"/>
            <family val="2"/>
          </rPr>
          <t xml:space="preserve">.(2013.01.01 </t>
        </r>
        <r>
          <rPr>
            <b/>
            <sz val="9"/>
            <color indexed="81"/>
            <rFont val="돋움"/>
            <family val="3"/>
            <charset val="129"/>
          </rPr>
          <t>신설</t>
        </r>
        <r>
          <rPr>
            <b/>
            <sz val="9"/>
            <color indexed="81"/>
            <rFont val="Tahoma"/>
            <family val="2"/>
          </rPr>
          <t xml:space="preserve">) 
1. </t>
        </r>
        <r>
          <rPr>
            <b/>
            <sz val="9"/>
            <color indexed="81"/>
            <rFont val="돋움"/>
            <family val="3"/>
            <charset val="129"/>
          </rPr>
          <t>삭제</t>
        </r>
        <r>
          <rPr>
            <b/>
            <sz val="9"/>
            <color indexed="81"/>
            <rFont val="Tahoma"/>
            <family val="2"/>
          </rPr>
          <t>(2014.01.01) 
2.</t>
        </r>
        <r>
          <rPr>
            <b/>
            <sz val="9"/>
            <color indexed="81"/>
            <rFont val="돋움"/>
            <family val="3"/>
            <charset val="129"/>
          </rPr>
          <t>「소득세법」</t>
        </r>
        <r>
          <rPr>
            <b/>
            <sz val="9"/>
            <color indexed="81"/>
            <rFont val="Tahoma"/>
            <family val="2"/>
          </rPr>
          <t xml:space="preserve"> </t>
        </r>
        <r>
          <rPr>
            <b/>
            <sz val="9"/>
            <color indexed="81"/>
            <rFont val="돋움"/>
            <family val="3"/>
            <charset val="129"/>
          </rPr>
          <t>제</t>
        </r>
        <r>
          <rPr>
            <b/>
            <sz val="9"/>
            <color indexed="81"/>
            <rFont val="Tahoma"/>
            <family val="2"/>
          </rPr>
          <t>52</t>
        </r>
        <r>
          <rPr>
            <b/>
            <sz val="9"/>
            <color indexed="81"/>
            <rFont val="돋움"/>
            <family val="3"/>
            <charset val="129"/>
          </rPr>
          <t>조</t>
        </r>
        <r>
          <rPr>
            <b/>
            <sz val="9"/>
            <color indexed="81"/>
            <rFont val="Tahoma"/>
            <family val="2"/>
          </rPr>
          <t xml:space="preserve">[ </t>
        </r>
        <r>
          <rPr>
            <b/>
            <sz val="9"/>
            <color indexed="81"/>
            <rFont val="돋움"/>
            <family val="3"/>
            <charset val="129"/>
          </rPr>
          <t>특별소득공제</t>
        </r>
        <r>
          <rPr>
            <b/>
            <sz val="9"/>
            <color indexed="81"/>
            <rFont val="Tahoma"/>
            <family val="2"/>
          </rPr>
          <t xml:space="preserve">(2014.01.01 </t>
        </r>
        <r>
          <rPr>
            <b/>
            <sz val="9"/>
            <color indexed="81"/>
            <rFont val="돋움"/>
            <family val="3"/>
            <charset val="129"/>
          </rPr>
          <t>제목개정</t>
        </r>
        <r>
          <rPr>
            <b/>
            <sz val="9"/>
            <color indexed="81"/>
            <rFont val="Tahoma"/>
            <family val="2"/>
          </rPr>
          <t>) ]</t>
        </r>
        <r>
          <rPr>
            <b/>
            <sz val="9"/>
            <color indexed="81"/>
            <rFont val="돋움"/>
            <family val="3"/>
            <charset val="129"/>
          </rPr>
          <t>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특별소득공제</t>
        </r>
        <r>
          <rPr>
            <b/>
            <sz val="9"/>
            <color indexed="81"/>
            <rFont val="Tahoma"/>
            <family val="2"/>
          </rPr>
          <t xml:space="preserve">. </t>
        </r>
        <r>
          <rPr>
            <b/>
            <sz val="9"/>
            <color indexed="81"/>
            <rFont val="돋움"/>
            <family val="3"/>
            <charset val="129"/>
          </rPr>
          <t>다만</t>
        </r>
        <r>
          <rPr>
            <b/>
            <sz val="9"/>
            <color indexed="81"/>
            <rFont val="Tahoma"/>
            <family val="2"/>
          </rPr>
          <t xml:space="preserve">, </t>
        </r>
        <r>
          <rPr>
            <b/>
            <sz val="9"/>
            <color indexed="81"/>
            <rFont val="돋움"/>
            <family val="3"/>
            <charset val="129"/>
          </rPr>
          <t>「소득세법」제</t>
        </r>
        <r>
          <rPr>
            <b/>
            <sz val="9"/>
            <color indexed="81"/>
            <rFont val="Tahoma"/>
            <family val="2"/>
          </rPr>
          <t>52</t>
        </r>
        <r>
          <rPr>
            <b/>
            <sz val="9"/>
            <color indexed="81"/>
            <rFont val="돋움"/>
            <family val="3"/>
            <charset val="129"/>
          </rPr>
          <t>조</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보험료</t>
        </r>
        <r>
          <rPr>
            <b/>
            <sz val="9"/>
            <color indexed="81"/>
            <rFont val="Tahoma"/>
            <family val="2"/>
          </rPr>
          <t xml:space="preserve">[ </t>
        </r>
        <r>
          <rPr>
            <b/>
            <sz val="9"/>
            <color indexed="81"/>
            <rFont val="돋움"/>
            <family val="3"/>
            <charset val="129"/>
          </rPr>
          <t>「국민건강보험법」</t>
        </r>
        <r>
          <rPr>
            <b/>
            <sz val="9"/>
            <color indexed="81"/>
            <rFont val="Tahoma"/>
            <family val="2"/>
          </rPr>
          <t xml:space="preserve">, </t>
        </r>
        <r>
          <rPr>
            <b/>
            <sz val="9"/>
            <color indexed="81"/>
            <rFont val="돋움"/>
            <family val="3"/>
            <charset val="129"/>
          </rPr>
          <t>「고용보험법」</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「노인장기요양보험법」에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근로자가</t>
        </r>
        <r>
          <rPr>
            <b/>
            <sz val="9"/>
            <color indexed="81"/>
            <rFont val="Tahoma"/>
            <family val="2"/>
          </rPr>
          <t xml:space="preserve"> </t>
        </r>
        <r>
          <rPr>
            <b/>
            <sz val="9"/>
            <color indexed="81"/>
            <rFont val="돋움"/>
            <family val="3"/>
            <charset val="129"/>
          </rPr>
          <t>부담하는</t>
        </r>
        <r>
          <rPr>
            <b/>
            <sz val="9"/>
            <color indexed="81"/>
            <rFont val="Tahoma"/>
            <family val="2"/>
          </rPr>
          <t xml:space="preserve"> </t>
        </r>
        <r>
          <rPr>
            <b/>
            <sz val="9"/>
            <color indexed="81"/>
            <rFont val="돋움"/>
            <family val="3"/>
            <charset val="129"/>
          </rPr>
          <t>보험료</t>
        </r>
        <r>
          <rPr>
            <b/>
            <sz val="9"/>
            <color indexed="81"/>
            <rFont val="Tahoma"/>
            <family val="2"/>
          </rPr>
          <t xml:space="preserve">] </t>
        </r>
        <r>
          <rPr>
            <b/>
            <sz val="9"/>
            <color indexed="81"/>
            <rFont val="돋움"/>
            <family val="3"/>
            <charset val="129"/>
          </rPr>
          <t>소득공제는</t>
        </r>
        <r>
          <rPr>
            <b/>
            <sz val="9"/>
            <color indexed="81"/>
            <rFont val="Tahoma"/>
            <family val="2"/>
          </rPr>
          <t xml:space="preserve"> </t>
        </r>
        <r>
          <rPr>
            <b/>
            <sz val="9"/>
            <color indexed="81"/>
            <rFont val="돋움"/>
            <family val="3"/>
            <charset val="129"/>
          </rPr>
          <t>포함하지</t>
        </r>
        <r>
          <rPr>
            <b/>
            <sz val="9"/>
            <color indexed="81"/>
            <rFont val="Tahoma"/>
            <family val="2"/>
          </rPr>
          <t xml:space="preserve"> </t>
        </r>
        <r>
          <rPr>
            <b/>
            <sz val="9"/>
            <color indexed="81"/>
            <rFont val="돋움"/>
            <family val="3"/>
            <charset val="129"/>
          </rPr>
          <t>아니한다</t>
        </r>
        <r>
          <rPr>
            <b/>
            <sz val="9"/>
            <color indexed="81"/>
            <rFont val="Tahoma"/>
            <family val="2"/>
          </rPr>
          <t xml:space="preserve">.(2014.01.01 </t>
        </r>
        <r>
          <rPr>
            <b/>
            <sz val="9"/>
            <color indexed="81"/>
            <rFont val="돋움"/>
            <family val="3"/>
            <charset val="129"/>
          </rPr>
          <t>개정</t>
        </r>
        <r>
          <rPr>
            <b/>
            <sz val="9"/>
            <color indexed="81"/>
            <rFont val="Tahoma"/>
            <family val="2"/>
          </rPr>
          <t xml:space="preserve">) 
</t>
        </r>
        <r>
          <rPr>
            <b/>
            <sz val="9"/>
            <color indexed="81"/>
            <rFont val="돋움"/>
            <family val="3"/>
            <charset val="129"/>
          </rPr>
          <t>가</t>
        </r>
        <r>
          <rPr>
            <b/>
            <sz val="9"/>
            <color indexed="81"/>
            <rFont val="Tahoma"/>
            <family val="2"/>
          </rPr>
          <t xml:space="preserve">. </t>
        </r>
        <r>
          <rPr>
            <b/>
            <sz val="9"/>
            <color indexed="81"/>
            <rFont val="돋움"/>
            <family val="3"/>
            <charset val="129"/>
          </rPr>
          <t>삭제</t>
        </r>
        <r>
          <rPr>
            <b/>
            <sz val="9"/>
            <color indexed="81"/>
            <rFont val="Tahoma"/>
            <family val="2"/>
          </rPr>
          <t xml:space="preserve">(2014.01.01)  </t>
        </r>
        <r>
          <rPr>
            <b/>
            <sz val="9"/>
            <color indexed="81"/>
            <rFont val="돋움"/>
            <family val="3"/>
            <charset val="129"/>
          </rPr>
          <t>나</t>
        </r>
        <r>
          <rPr>
            <b/>
            <sz val="9"/>
            <color indexed="81"/>
            <rFont val="Tahoma"/>
            <family val="2"/>
          </rPr>
          <t xml:space="preserve">. </t>
        </r>
        <r>
          <rPr>
            <b/>
            <sz val="9"/>
            <color indexed="81"/>
            <rFont val="돋움"/>
            <family val="3"/>
            <charset val="129"/>
          </rPr>
          <t>삭제</t>
        </r>
        <r>
          <rPr>
            <b/>
            <sz val="9"/>
            <color indexed="81"/>
            <rFont val="Tahoma"/>
            <family val="2"/>
          </rPr>
          <t xml:space="preserve">(2014.01.01)  </t>
        </r>
        <r>
          <rPr>
            <b/>
            <sz val="9"/>
            <color indexed="81"/>
            <rFont val="돋움"/>
            <family val="3"/>
            <charset val="129"/>
          </rPr>
          <t>다</t>
        </r>
        <r>
          <rPr>
            <b/>
            <sz val="9"/>
            <color indexed="81"/>
            <rFont val="Tahoma"/>
            <family val="2"/>
          </rPr>
          <t xml:space="preserve">. </t>
        </r>
        <r>
          <rPr>
            <b/>
            <sz val="9"/>
            <color indexed="81"/>
            <rFont val="돋움"/>
            <family val="3"/>
            <charset val="129"/>
          </rPr>
          <t>삭제</t>
        </r>
        <r>
          <rPr>
            <b/>
            <sz val="9"/>
            <color indexed="81"/>
            <rFont val="Tahoma"/>
            <family val="2"/>
          </rPr>
          <t xml:space="preserve">(2014.01.01)  </t>
        </r>
        <r>
          <rPr>
            <b/>
            <sz val="9"/>
            <color indexed="81"/>
            <rFont val="돋움"/>
            <family val="3"/>
            <charset val="129"/>
          </rPr>
          <t>라</t>
        </r>
        <r>
          <rPr>
            <b/>
            <sz val="9"/>
            <color indexed="81"/>
            <rFont val="Tahoma"/>
            <family val="2"/>
          </rPr>
          <t xml:space="preserve">. </t>
        </r>
        <r>
          <rPr>
            <b/>
            <sz val="9"/>
            <color indexed="81"/>
            <rFont val="돋움"/>
            <family val="3"/>
            <charset val="129"/>
          </rPr>
          <t>삭제</t>
        </r>
        <r>
          <rPr>
            <b/>
            <sz val="9"/>
            <color indexed="81"/>
            <rFont val="Tahoma"/>
            <family val="2"/>
          </rPr>
          <t xml:space="preserve">(2014.01.01) 
3. </t>
        </r>
        <r>
          <rPr>
            <b/>
            <sz val="9"/>
            <color indexed="81"/>
            <rFont val="돋움"/>
            <family val="3"/>
            <charset val="129"/>
          </rPr>
          <t>제</t>
        </r>
        <r>
          <rPr>
            <b/>
            <sz val="9"/>
            <color indexed="81"/>
            <rFont val="Tahoma"/>
            <family val="2"/>
          </rPr>
          <t>16</t>
        </r>
        <r>
          <rPr>
            <b/>
            <sz val="9"/>
            <color indexed="81"/>
            <rFont val="돋움"/>
            <family val="3"/>
            <charset val="129"/>
          </rPr>
          <t>조</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벤처투자조합</t>
        </r>
        <r>
          <rPr>
            <b/>
            <sz val="9"/>
            <color indexed="81"/>
            <rFont val="Tahoma"/>
            <family val="2"/>
          </rPr>
          <t xml:space="preserve"> </t>
        </r>
        <r>
          <rPr>
            <b/>
            <sz val="9"/>
            <color indexed="81"/>
            <rFont val="돋움"/>
            <family val="3"/>
            <charset val="129"/>
          </rPr>
          <t>출자</t>
        </r>
        <r>
          <rPr>
            <b/>
            <sz val="9"/>
            <color indexed="81"/>
            <rFont val="Tahoma"/>
            <family val="2"/>
          </rPr>
          <t xml:space="preserve"> </t>
        </r>
        <r>
          <rPr>
            <b/>
            <sz val="9"/>
            <color indexed="81"/>
            <rFont val="돋움"/>
            <family val="3"/>
            <charset val="129"/>
          </rPr>
          <t>등에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소득공제</t>
        </r>
        <r>
          <rPr>
            <b/>
            <sz val="9"/>
            <color indexed="81"/>
            <rFont val="Tahoma"/>
            <family val="2"/>
          </rPr>
          <t>(</t>
        </r>
        <r>
          <rPr>
            <b/>
            <sz val="9"/>
            <color indexed="81"/>
            <rFont val="돋움"/>
            <family val="3"/>
            <charset val="129"/>
          </rPr>
          <t>같은</t>
        </r>
        <r>
          <rPr>
            <b/>
            <sz val="9"/>
            <color indexed="81"/>
            <rFont val="Tahoma"/>
            <family val="2"/>
          </rPr>
          <t xml:space="preserve"> </t>
        </r>
        <r>
          <rPr>
            <b/>
            <sz val="9"/>
            <color indexed="81"/>
            <rFont val="돋움"/>
            <family val="3"/>
            <charset val="129"/>
          </rPr>
          <t>항</t>
        </r>
        <r>
          <rPr>
            <b/>
            <sz val="9"/>
            <color indexed="81"/>
            <rFont val="Tahoma"/>
            <family val="2"/>
          </rPr>
          <t xml:space="preserve"> </t>
        </r>
        <r>
          <rPr>
            <b/>
            <sz val="9"/>
            <color indexed="81"/>
            <rFont val="돋움"/>
            <family val="3"/>
            <charset val="129"/>
          </rPr>
          <t>제</t>
        </r>
        <r>
          <rPr>
            <b/>
            <sz val="9"/>
            <color indexed="81"/>
            <rFont val="Tahoma"/>
            <family val="2"/>
          </rPr>
          <t>3</t>
        </r>
        <r>
          <rPr>
            <b/>
            <sz val="9"/>
            <color indexed="81"/>
            <rFont val="돋움"/>
            <family val="3"/>
            <charset val="129"/>
          </rPr>
          <t>호</t>
        </r>
        <r>
          <rPr>
            <b/>
            <sz val="9"/>
            <color indexed="81"/>
            <rFont val="Tahoma"/>
            <family val="2"/>
          </rPr>
          <t xml:space="preserve">, </t>
        </r>
        <r>
          <rPr>
            <b/>
            <sz val="9"/>
            <color indexed="81"/>
            <rFont val="돋움"/>
            <family val="3"/>
            <charset val="129"/>
          </rPr>
          <t>제</t>
        </r>
        <r>
          <rPr>
            <b/>
            <sz val="9"/>
            <color indexed="81"/>
            <rFont val="Tahoma"/>
            <family val="2"/>
          </rPr>
          <t>4</t>
        </r>
        <r>
          <rPr>
            <b/>
            <sz val="9"/>
            <color indexed="81"/>
            <rFont val="돋움"/>
            <family val="3"/>
            <charset val="129"/>
          </rPr>
          <t>호</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제</t>
        </r>
        <r>
          <rPr>
            <b/>
            <sz val="9"/>
            <color indexed="81"/>
            <rFont val="Tahoma"/>
            <family val="2"/>
          </rPr>
          <t>6</t>
        </r>
        <r>
          <rPr>
            <b/>
            <sz val="9"/>
            <color indexed="81"/>
            <rFont val="돋움"/>
            <family val="3"/>
            <charset val="129"/>
          </rPr>
          <t>호에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출자</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투자를</t>
        </r>
        <r>
          <rPr>
            <b/>
            <sz val="9"/>
            <color indexed="81"/>
            <rFont val="Tahoma"/>
            <family val="2"/>
          </rPr>
          <t xml:space="preserve"> </t>
        </r>
        <r>
          <rPr>
            <b/>
            <sz val="9"/>
            <color indexed="81"/>
            <rFont val="돋움"/>
            <family val="3"/>
            <charset val="129"/>
          </rPr>
          <t>제외한다</t>
        </r>
        <r>
          <rPr>
            <b/>
            <sz val="9"/>
            <color indexed="81"/>
            <rFont val="Tahoma"/>
            <family val="2"/>
          </rPr>
          <t xml:space="preserve">)(2020.02.11 </t>
        </r>
        <r>
          <rPr>
            <b/>
            <sz val="9"/>
            <color indexed="81"/>
            <rFont val="돋움"/>
            <family val="3"/>
            <charset val="129"/>
          </rPr>
          <t>개정</t>
        </r>
        <r>
          <rPr>
            <b/>
            <sz val="9"/>
            <color indexed="81"/>
            <rFont val="Tahoma"/>
            <family val="2"/>
          </rPr>
          <t xml:space="preserve">)
4. </t>
        </r>
        <r>
          <rPr>
            <b/>
            <sz val="9"/>
            <color indexed="81"/>
            <rFont val="돋움"/>
            <family val="3"/>
            <charset val="129"/>
          </rPr>
          <t>제</t>
        </r>
        <r>
          <rPr>
            <b/>
            <sz val="9"/>
            <color indexed="81"/>
            <rFont val="Tahoma"/>
            <family val="2"/>
          </rPr>
          <t>86</t>
        </r>
        <r>
          <rPr>
            <b/>
            <sz val="9"/>
            <color indexed="81"/>
            <rFont val="돋움"/>
            <family val="3"/>
            <charset val="129"/>
          </rPr>
          <t>조의</t>
        </r>
        <r>
          <rPr>
            <b/>
            <sz val="9"/>
            <color indexed="81"/>
            <rFont val="Tahoma"/>
            <family val="2"/>
          </rPr>
          <t>3</t>
        </r>
        <r>
          <rPr>
            <b/>
            <sz val="9"/>
            <color indexed="81"/>
            <rFont val="돋움"/>
            <family val="3"/>
            <charset val="129"/>
          </rPr>
          <t>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공제부금에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소득공제</t>
        </r>
        <r>
          <rPr>
            <b/>
            <sz val="9"/>
            <color indexed="81"/>
            <rFont val="Tahoma"/>
            <family val="2"/>
          </rPr>
          <t xml:space="preserve">(2013.01.01 </t>
        </r>
        <r>
          <rPr>
            <b/>
            <sz val="9"/>
            <color indexed="81"/>
            <rFont val="돋움"/>
            <family val="3"/>
            <charset val="129"/>
          </rPr>
          <t>신설</t>
        </r>
        <r>
          <rPr>
            <b/>
            <sz val="9"/>
            <color indexed="81"/>
            <rFont val="Tahoma"/>
            <family val="2"/>
          </rPr>
          <t xml:space="preserve">) 
5. </t>
        </r>
        <r>
          <rPr>
            <b/>
            <sz val="9"/>
            <color indexed="81"/>
            <rFont val="돋움"/>
            <family val="3"/>
            <charset val="129"/>
          </rPr>
          <t>제</t>
        </r>
        <r>
          <rPr>
            <b/>
            <sz val="9"/>
            <color indexed="81"/>
            <rFont val="Tahoma"/>
            <family val="2"/>
          </rPr>
          <t>87</t>
        </r>
        <r>
          <rPr>
            <b/>
            <sz val="9"/>
            <color indexed="81"/>
            <rFont val="돋움"/>
            <family val="3"/>
            <charset val="129"/>
          </rPr>
          <t>조</t>
        </r>
        <r>
          <rPr>
            <b/>
            <sz val="9"/>
            <color indexed="81"/>
            <rFont val="Tahoma"/>
            <family val="2"/>
          </rPr>
          <t xml:space="preserve"> </t>
        </r>
        <r>
          <rPr>
            <b/>
            <sz val="9"/>
            <color indexed="81"/>
            <rFont val="돋움"/>
            <family val="3"/>
            <charset val="129"/>
          </rPr>
          <t>제</t>
        </r>
        <r>
          <rPr>
            <b/>
            <sz val="9"/>
            <color indexed="81"/>
            <rFont val="Tahoma"/>
            <family val="2"/>
          </rPr>
          <t>2</t>
        </r>
        <r>
          <rPr>
            <b/>
            <sz val="9"/>
            <color indexed="81"/>
            <rFont val="돋움"/>
            <family val="3"/>
            <charset val="129"/>
          </rPr>
          <t>항에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청약저축</t>
        </r>
        <r>
          <rPr>
            <b/>
            <sz val="9"/>
            <color indexed="81"/>
            <rFont val="Tahoma"/>
            <family val="2"/>
          </rPr>
          <t xml:space="preserve"> </t>
        </r>
        <r>
          <rPr>
            <b/>
            <sz val="9"/>
            <color indexed="81"/>
            <rFont val="돋움"/>
            <family val="3"/>
            <charset val="129"/>
          </rPr>
          <t>등에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소득공제</t>
        </r>
        <r>
          <rPr>
            <b/>
            <sz val="9"/>
            <color indexed="81"/>
            <rFont val="Tahoma"/>
            <family val="2"/>
          </rPr>
          <t xml:space="preserve">(2013.01.01 </t>
        </r>
        <r>
          <rPr>
            <b/>
            <sz val="9"/>
            <color indexed="81"/>
            <rFont val="돋움"/>
            <family val="3"/>
            <charset val="129"/>
          </rPr>
          <t>신설</t>
        </r>
        <r>
          <rPr>
            <b/>
            <sz val="9"/>
            <color indexed="81"/>
            <rFont val="Tahoma"/>
            <family val="2"/>
          </rPr>
          <t xml:space="preserve">) 
6. </t>
        </r>
        <r>
          <rPr>
            <b/>
            <sz val="9"/>
            <color indexed="81"/>
            <rFont val="돋움"/>
            <family val="3"/>
            <charset val="129"/>
          </rPr>
          <t>제</t>
        </r>
        <r>
          <rPr>
            <b/>
            <sz val="9"/>
            <color indexed="81"/>
            <rFont val="Tahoma"/>
            <family val="2"/>
          </rPr>
          <t>88</t>
        </r>
        <r>
          <rPr>
            <b/>
            <sz val="9"/>
            <color indexed="81"/>
            <rFont val="돋움"/>
            <family val="3"/>
            <charset val="129"/>
          </rPr>
          <t>조의</t>
        </r>
        <r>
          <rPr>
            <b/>
            <sz val="9"/>
            <color indexed="81"/>
            <rFont val="Tahoma"/>
            <family val="2"/>
          </rPr>
          <t xml:space="preserve">4 </t>
        </r>
        <r>
          <rPr>
            <b/>
            <sz val="9"/>
            <color indexed="81"/>
            <rFont val="돋움"/>
            <family val="3"/>
            <charset val="129"/>
          </rPr>
          <t>제</t>
        </r>
        <r>
          <rPr>
            <b/>
            <sz val="9"/>
            <color indexed="81"/>
            <rFont val="Tahoma"/>
            <family val="2"/>
          </rPr>
          <t>1</t>
        </r>
        <r>
          <rPr>
            <b/>
            <sz val="9"/>
            <color indexed="81"/>
            <rFont val="돋움"/>
            <family val="3"/>
            <charset val="129"/>
          </rPr>
          <t>항에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우리사주조합</t>
        </r>
        <r>
          <rPr>
            <b/>
            <sz val="9"/>
            <color indexed="81"/>
            <rFont val="Tahoma"/>
            <family val="2"/>
          </rPr>
          <t xml:space="preserve"> </t>
        </r>
        <r>
          <rPr>
            <b/>
            <sz val="9"/>
            <color indexed="81"/>
            <rFont val="돋움"/>
            <family val="3"/>
            <charset val="129"/>
          </rPr>
          <t>출자에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소득공제</t>
        </r>
        <r>
          <rPr>
            <b/>
            <sz val="9"/>
            <color indexed="81"/>
            <rFont val="Tahoma"/>
            <family val="2"/>
          </rPr>
          <t xml:space="preserve">(2013.01.01 </t>
        </r>
        <r>
          <rPr>
            <b/>
            <sz val="9"/>
            <color indexed="81"/>
            <rFont val="돋움"/>
            <family val="3"/>
            <charset val="129"/>
          </rPr>
          <t>신설</t>
        </r>
        <r>
          <rPr>
            <b/>
            <sz val="9"/>
            <color indexed="81"/>
            <rFont val="Tahoma"/>
            <family val="2"/>
          </rPr>
          <t xml:space="preserve">) 
7. </t>
        </r>
        <r>
          <rPr>
            <b/>
            <sz val="9"/>
            <color indexed="81"/>
            <rFont val="돋움"/>
            <family val="3"/>
            <charset val="129"/>
          </rPr>
          <t>제</t>
        </r>
        <r>
          <rPr>
            <b/>
            <sz val="9"/>
            <color indexed="81"/>
            <rFont val="Tahoma"/>
            <family val="2"/>
          </rPr>
          <t>91</t>
        </r>
        <r>
          <rPr>
            <b/>
            <sz val="9"/>
            <color indexed="81"/>
            <rFont val="돋움"/>
            <family val="3"/>
            <charset val="129"/>
          </rPr>
          <t>조의</t>
        </r>
        <r>
          <rPr>
            <b/>
            <sz val="9"/>
            <color indexed="81"/>
            <rFont val="Tahoma"/>
            <family val="2"/>
          </rPr>
          <t>16</t>
        </r>
        <r>
          <rPr>
            <b/>
            <sz val="9"/>
            <color indexed="81"/>
            <rFont val="돋움"/>
            <family val="3"/>
            <charset val="129"/>
          </rPr>
          <t>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장기집합투자증권저축</t>
        </r>
        <r>
          <rPr>
            <b/>
            <sz val="9"/>
            <color indexed="81"/>
            <rFont val="Tahoma"/>
            <family val="2"/>
          </rPr>
          <t xml:space="preserve"> </t>
        </r>
        <r>
          <rPr>
            <b/>
            <sz val="9"/>
            <color indexed="81"/>
            <rFont val="돋움"/>
            <family val="3"/>
            <charset val="129"/>
          </rPr>
          <t>소득공제</t>
        </r>
        <r>
          <rPr>
            <b/>
            <sz val="9"/>
            <color indexed="81"/>
            <rFont val="Tahoma"/>
            <family val="2"/>
          </rPr>
          <t xml:space="preserve">(2014.01.01 </t>
        </r>
        <r>
          <rPr>
            <b/>
            <sz val="9"/>
            <color indexed="81"/>
            <rFont val="돋움"/>
            <family val="3"/>
            <charset val="129"/>
          </rPr>
          <t>신설</t>
        </r>
        <r>
          <rPr>
            <b/>
            <sz val="9"/>
            <color indexed="81"/>
            <rFont val="Tahoma"/>
            <family val="2"/>
          </rPr>
          <t xml:space="preserve">) 
8. </t>
        </r>
        <r>
          <rPr>
            <b/>
            <sz val="9"/>
            <color indexed="81"/>
            <rFont val="돋움"/>
            <family val="3"/>
            <charset val="129"/>
          </rPr>
          <t>삭제</t>
        </r>
        <r>
          <rPr>
            <b/>
            <sz val="9"/>
            <color indexed="81"/>
            <rFont val="Tahoma"/>
            <family val="2"/>
          </rPr>
          <t xml:space="preserve">(2018.12.24)
9. </t>
        </r>
        <r>
          <rPr>
            <b/>
            <sz val="9"/>
            <color indexed="81"/>
            <rFont val="돋움"/>
            <family val="3"/>
            <charset val="129"/>
          </rPr>
          <t>제</t>
        </r>
        <r>
          <rPr>
            <b/>
            <sz val="9"/>
            <color indexed="81"/>
            <rFont val="Tahoma"/>
            <family val="2"/>
          </rPr>
          <t>126</t>
        </r>
        <r>
          <rPr>
            <b/>
            <sz val="9"/>
            <color indexed="81"/>
            <rFont val="돋움"/>
            <family val="3"/>
            <charset val="129"/>
          </rPr>
          <t>조의</t>
        </r>
        <r>
          <rPr>
            <b/>
            <sz val="9"/>
            <color indexed="81"/>
            <rFont val="Tahoma"/>
            <family val="2"/>
          </rPr>
          <t>2</t>
        </r>
        <r>
          <rPr>
            <b/>
            <sz val="9"/>
            <color indexed="81"/>
            <rFont val="돋움"/>
            <family val="3"/>
            <charset val="129"/>
          </rPr>
          <t>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신용카드</t>
        </r>
        <r>
          <rPr>
            <b/>
            <sz val="9"/>
            <color indexed="81"/>
            <rFont val="Tahoma"/>
            <family val="2"/>
          </rPr>
          <t xml:space="preserve"> </t>
        </r>
        <r>
          <rPr>
            <b/>
            <sz val="9"/>
            <color indexed="81"/>
            <rFont val="돋움"/>
            <family val="3"/>
            <charset val="129"/>
          </rPr>
          <t>등</t>
        </r>
        <r>
          <rPr>
            <b/>
            <sz val="9"/>
            <color indexed="81"/>
            <rFont val="Tahoma"/>
            <family val="2"/>
          </rPr>
          <t xml:space="preserve"> </t>
        </r>
        <r>
          <rPr>
            <b/>
            <sz val="9"/>
            <color indexed="81"/>
            <rFont val="돋움"/>
            <family val="3"/>
            <charset val="129"/>
          </rPr>
          <t>사용금액에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소득공제</t>
        </r>
        <r>
          <rPr>
            <b/>
            <sz val="9"/>
            <color indexed="81"/>
            <rFont val="Tahoma"/>
            <family val="2"/>
          </rPr>
          <t xml:space="preserve">(2014.01.01 </t>
        </r>
        <r>
          <rPr>
            <b/>
            <sz val="9"/>
            <color indexed="81"/>
            <rFont val="돋움"/>
            <family val="3"/>
            <charset val="129"/>
          </rPr>
          <t>호번개정</t>
        </r>
        <r>
          <rPr>
            <b/>
            <sz val="9"/>
            <color indexed="81"/>
            <rFont val="Tahoma"/>
            <family val="2"/>
          </rPr>
          <t xml:space="preserve">) 
</t>
        </r>
        <r>
          <rPr>
            <b/>
            <sz val="9"/>
            <color indexed="81"/>
            <rFont val="돋움"/>
            <family val="3"/>
            <charset val="129"/>
          </rPr>
          <t>②</t>
        </r>
        <r>
          <rPr>
            <b/>
            <sz val="9"/>
            <color indexed="81"/>
            <rFont val="Tahoma"/>
            <family val="2"/>
          </rPr>
          <t xml:space="preserve"> </t>
        </r>
        <r>
          <rPr>
            <b/>
            <sz val="9"/>
            <color indexed="81"/>
            <rFont val="돋움"/>
            <family val="3"/>
            <charset val="129"/>
          </rPr>
          <t>삭제</t>
        </r>
        <r>
          <rPr>
            <b/>
            <sz val="9"/>
            <color indexed="81"/>
            <rFont val="Tahoma"/>
            <family val="2"/>
          </rPr>
          <t xml:space="preserve">(2014.01.01)   </t>
        </r>
        <r>
          <rPr>
            <b/>
            <sz val="9"/>
            <color indexed="81"/>
            <rFont val="돋움"/>
            <family val="3"/>
            <charset val="129"/>
          </rPr>
          <t>③</t>
        </r>
        <r>
          <rPr>
            <b/>
            <sz val="9"/>
            <color indexed="81"/>
            <rFont val="Tahoma"/>
            <family val="2"/>
          </rPr>
          <t xml:space="preserve"> </t>
        </r>
        <r>
          <rPr>
            <b/>
            <sz val="9"/>
            <color indexed="81"/>
            <rFont val="돋움"/>
            <family val="3"/>
            <charset val="129"/>
          </rPr>
          <t>삭제</t>
        </r>
        <r>
          <rPr>
            <b/>
            <sz val="9"/>
            <color indexed="81"/>
            <rFont val="Tahoma"/>
            <family val="2"/>
          </rPr>
          <t xml:space="preserve">(2014.01.01) 
</t>
        </r>
        <r>
          <rPr>
            <b/>
            <sz val="9"/>
            <color indexed="81"/>
            <rFont val="돋움"/>
            <family val="3"/>
            <charset val="129"/>
          </rPr>
          <t>④</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소득공제</t>
        </r>
        <r>
          <rPr>
            <b/>
            <sz val="9"/>
            <color indexed="81"/>
            <rFont val="Tahoma"/>
            <family val="2"/>
          </rPr>
          <t xml:space="preserve"> </t>
        </r>
        <r>
          <rPr>
            <b/>
            <sz val="9"/>
            <color indexed="81"/>
            <rFont val="돋움"/>
            <family val="3"/>
            <charset val="129"/>
          </rPr>
          <t>등의</t>
        </r>
        <r>
          <rPr>
            <b/>
            <sz val="9"/>
            <color indexed="81"/>
            <rFont val="Tahoma"/>
            <family val="2"/>
          </rPr>
          <t xml:space="preserve"> </t>
        </r>
        <r>
          <rPr>
            <b/>
            <sz val="9"/>
            <color indexed="81"/>
            <rFont val="돋움"/>
            <family val="3"/>
            <charset val="129"/>
          </rPr>
          <t>종합한도</t>
        </r>
        <r>
          <rPr>
            <b/>
            <sz val="9"/>
            <color indexed="81"/>
            <rFont val="Tahoma"/>
            <family val="2"/>
          </rPr>
          <t xml:space="preserve"> </t>
        </r>
        <r>
          <rPr>
            <b/>
            <sz val="9"/>
            <color indexed="81"/>
            <rFont val="돋움"/>
            <family val="3"/>
            <charset val="129"/>
          </rPr>
          <t>적용에</t>
        </r>
        <r>
          <rPr>
            <b/>
            <sz val="9"/>
            <color indexed="81"/>
            <rFont val="Tahoma"/>
            <family val="2"/>
          </rPr>
          <t xml:space="preserve"> </t>
        </r>
        <r>
          <rPr>
            <b/>
            <sz val="9"/>
            <color indexed="81"/>
            <rFont val="돋움"/>
            <family val="3"/>
            <charset val="129"/>
          </rPr>
          <t>필요한</t>
        </r>
        <r>
          <rPr>
            <b/>
            <sz val="9"/>
            <color indexed="81"/>
            <rFont val="Tahoma"/>
            <family val="2"/>
          </rPr>
          <t xml:space="preserve"> </t>
        </r>
        <r>
          <rPr>
            <b/>
            <sz val="9"/>
            <color indexed="81"/>
            <rFont val="돋움"/>
            <family val="3"/>
            <charset val="129"/>
          </rPr>
          <t>사항은</t>
        </r>
        <r>
          <rPr>
            <b/>
            <sz val="9"/>
            <color indexed="81"/>
            <rFont val="Tahoma"/>
            <family val="2"/>
          </rPr>
          <t xml:space="preserve"> </t>
        </r>
        <r>
          <rPr>
            <b/>
            <sz val="9"/>
            <color indexed="81"/>
            <rFont val="돋움"/>
            <family val="3"/>
            <charset val="129"/>
          </rPr>
          <t>대통령령으로</t>
        </r>
        <r>
          <rPr>
            <b/>
            <sz val="9"/>
            <color indexed="81"/>
            <rFont val="Tahoma"/>
            <family val="2"/>
          </rPr>
          <t xml:space="preserve"> </t>
        </r>
        <r>
          <rPr>
            <b/>
            <sz val="9"/>
            <color indexed="81"/>
            <rFont val="돋움"/>
            <family val="3"/>
            <charset val="129"/>
          </rPr>
          <t>정한다</t>
        </r>
        <r>
          <rPr>
            <b/>
            <sz val="9"/>
            <color indexed="81"/>
            <rFont val="Tahoma"/>
            <family val="2"/>
          </rPr>
          <t xml:space="preserve">.(2013.01.01 </t>
        </r>
        <r>
          <rPr>
            <b/>
            <sz val="9"/>
            <color indexed="81"/>
            <rFont val="돋움"/>
            <family val="3"/>
            <charset val="129"/>
          </rPr>
          <t>신설</t>
        </r>
        <r>
          <rPr>
            <b/>
            <sz val="9"/>
            <color indexed="81"/>
            <rFont val="Tahoma"/>
            <family val="2"/>
          </rPr>
          <t xml:space="preserve">) 
</t>
        </r>
      </text>
    </comment>
    <comment ref="H151" authorId="2" shapeId="0" xr:uid="{B69DCD9D-FB6F-4B63-81BB-497A76CCE10B}">
      <text>
        <r>
          <rPr>
            <b/>
            <sz val="9"/>
            <color indexed="81"/>
            <rFont val="돋움"/>
            <family val="3"/>
            <charset val="129"/>
          </rPr>
          <t>·</t>
        </r>
        <r>
          <rPr>
            <b/>
            <sz val="9"/>
            <color indexed="81"/>
            <rFont val="Tahoma"/>
            <family val="2"/>
          </rPr>
          <t xml:space="preserve"> </t>
        </r>
        <r>
          <rPr>
            <b/>
            <sz val="9"/>
            <color indexed="81"/>
            <rFont val="돋움"/>
            <family val="3"/>
            <charset val="129"/>
          </rPr>
          <t>근로자</t>
        </r>
        <r>
          <rPr>
            <b/>
            <sz val="9"/>
            <color indexed="81"/>
            <rFont val="Tahoma"/>
            <family val="2"/>
          </rPr>
          <t xml:space="preserve"> </t>
        </r>
        <r>
          <rPr>
            <b/>
            <sz val="9"/>
            <color indexed="81"/>
            <rFont val="돋움"/>
            <family val="3"/>
            <charset val="129"/>
          </rPr>
          <t>본인</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소득요건</t>
        </r>
        <r>
          <rPr>
            <b/>
            <sz val="9"/>
            <color indexed="81"/>
            <rFont val="Tahoma"/>
            <family val="2"/>
          </rPr>
          <t>(100</t>
        </r>
        <r>
          <rPr>
            <b/>
            <sz val="9"/>
            <color indexed="81"/>
            <rFont val="돋움"/>
            <family val="3"/>
            <charset val="129"/>
          </rPr>
          <t>만원</t>
        </r>
        <r>
          <rPr>
            <b/>
            <sz val="9"/>
            <color indexed="81"/>
            <rFont val="Tahoma"/>
            <family val="2"/>
          </rPr>
          <t xml:space="preserve"> </t>
        </r>
        <r>
          <rPr>
            <b/>
            <sz val="9"/>
            <color indexed="81"/>
            <rFont val="돋움"/>
            <family val="3"/>
            <charset val="129"/>
          </rPr>
          <t>이하</t>
        </r>
        <r>
          <rPr>
            <b/>
            <sz val="9"/>
            <color indexed="81"/>
            <rFont val="Tahoma"/>
            <family val="2"/>
          </rPr>
          <t>)</t>
        </r>
        <r>
          <rPr>
            <b/>
            <sz val="9"/>
            <color indexed="81"/>
            <rFont val="돋움"/>
            <family val="3"/>
            <charset val="129"/>
          </rPr>
          <t>을</t>
        </r>
        <r>
          <rPr>
            <b/>
            <sz val="9"/>
            <color indexed="81"/>
            <rFont val="Tahoma"/>
            <family val="2"/>
          </rPr>
          <t xml:space="preserve"> </t>
        </r>
        <r>
          <rPr>
            <b/>
            <sz val="9"/>
            <color indexed="81"/>
            <rFont val="돋움"/>
            <family val="3"/>
            <charset val="129"/>
          </rPr>
          <t>충족하는</t>
        </r>
        <r>
          <rPr>
            <b/>
            <sz val="9"/>
            <color indexed="81"/>
            <rFont val="Tahoma"/>
            <family val="2"/>
          </rPr>
          <t xml:space="preserve"> </t>
        </r>
        <r>
          <rPr>
            <b/>
            <sz val="9"/>
            <color indexed="81"/>
            <rFont val="돋움"/>
            <family val="3"/>
            <charset val="129"/>
          </rPr>
          <t>배우자</t>
        </r>
        <r>
          <rPr>
            <b/>
            <sz val="9"/>
            <color indexed="81"/>
            <rFont val="Tahoma"/>
            <family val="2"/>
          </rPr>
          <t xml:space="preserve">, </t>
        </r>
        <r>
          <rPr>
            <b/>
            <sz val="9"/>
            <color indexed="81"/>
            <rFont val="돋움"/>
            <family val="3"/>
            <charset val="129"/>
          </rPr>
          <t>부양가족</t>
        </r>
        <r>
          <rPr>
            <b/>
            <sz val="9"/>
            <color indexed="81"/>
            <rFont val="Tahoma"/>
            <family val="2"/>
          </rPr>
          <t xml:space="preserve"> 1</t>
        </r>
        <r>
          <rPr>
            <b/>
            <sz val="9"/>
            <color indexed="81"/>
            <rFont val="돋움"/>
            <family val="3"/>
            <charset val="129"/>
          </rPr>
          <t>인당</t>
        </r>
        <r>
          <rPr>
            <b/>
            <sz val="9"/>
            <color indexed="81"/>
            <rFont val="Tahoma"/>
            <family val="2"/>
          </rPr>
          <t xml:space="preserve"> 150</t>
        </r>
        <r>
          <rPr>
            <b/>
            <sz val="9"/>
            <color indexed="81"/>
            <rFont val="돋움"/>
            <family val="3"/>
            <charset val="129"/>
          </rPr>
          <t>만원
·</t>
        </r>
        <r>
          <rPr>
            <b/>
            <sz val="9"/>
            <color indexed="81"/>
            <rFont val="Tahoma"/>
            <family val="2"/>
          </rPr>
          <t xml:space="preserve"> </t>
        </r>
        <r>
          <rPr>
            <b/>
            <sz val="9"/>
            <color indexed="81"/>
            <rFont val="돋움"/>
            <family val="3"/>
            <charset val="129"/>
          </rPr>
          <t>직계존속</t>
        </r>
        <r>
          <rPr>
            <b/>
            <sz val="9"/>
            <color indexed="81"/>
            <rFont val="Tahoma"/>
            <family val="2"/>
          </rPr>
          <t xml:space="preserve"> : </t>
        </r>
        <r>
          <rPr>
            <b/>
            <sz val="9"/>
            <color indexed="81"/>
            <rFont val="돋움"/>
            <family val="3"/>
            <charset val="129"/>
          </rPr>
          <t>만</t>
        </r>
        <r>
          <rPr>
            <b/>
            <sz val="9"/>
            <color indexed="81"/>
            <rFont val="Tahoma"/>
            <family val="2"/>
          </rPr>
          <t xml:space="preserve"> 60</t>
        </r>
        <r>
          <rPr>
            <b/>
            <sz val="9"/>
            <color indexed="81"/>
            <rFont val="돋움"/>
            <family val="3"/>
            <charset val="129"/>
          </rPr>
          <t>세</t>
        </r>
        <r>
          <rPr>
            <b/>
            <sz val="9"/>
            <color indexed="81"/>
            <rFont val="Tahoma"/>
            <family val="2"/>
          </rPr>
          <t xml:space="preserve"> </t>
        </r>
        <r>
          <rPr>
            <b/>
            <sz val="9"/>
            <color indexed="81"/>
            <rFont val="돋움"/>
            <family val="3"/>
            <charset val="129"/>
          </rPr>
          <t>이상</t>
        </r>
        <r>
          <rPr>
            <b/>
            <sz val="9"/>
            <color indexed="81"/>
            <rFont val="Tahoma"/>
            <family val="2"/>
          </rPr>
          <t xml:space="preserve"> (1958.12.31. </t>
        </r>
        <r>
          <rPr>
            <b/>
            <sz val="9"/>
            <color indexed="81"/>
            <rFont val="돋움"/>
            <family val="3"/>
            <charset val="129"/>
          </rPr>
          <t>이전</t>
        </r>
        <r>
          <rPr>
            <b/>
            <sz val="9"/>
            <color indexed="81"/>
            <rFont val="Tahoma"/>
            <family val="2"/>
          </rPr>
          <t xml:space="preserve"> </t>
        </r>
        <r>
          <rPr>
            <b/>
            <sz val="9"/>
            <color indexed="81"/>
            <rFont val="돋움"/>
            <family val="3"/>
            <charset val="129"/>
          </rPr>
          <t>生</t>
        </r>
        <r>
          <rPr>
            <b/>
            <sz val="9"/>
            <color indexed="81"/>
            <rFont val="Tahoma"/>
            <family val="2"/>
          </rPr>
          <t xml:space="preserve">)
· </t>
        </r>
        <r>
          <rPr>
            <b/>
            <sz val="9"/>
            <color indexed="81"/>
            <rFont val="돋움"/>
            <family val="3"/>
            <charset val="129"/>
          </rPr>
          <t>직계비속</t>
        </r>
        <r>
          <rPr>
            <b/>
            <sz val="9"/>
            <color indexed="81"/>
            <rFont val="Tahoma"/>
            <family val="2"/>
          </rPr>
          <t xml:space="preserve"> </t>
        </r>
        <r>
          <rPr>
            <b/>
            <sz val="9"/>
            <color indexed="81"/>
            <rFont val="돋움"/>
            <family val="3"/>
            <charset val="129"/>
          </rPr>
          <t>·동거입양자</t>
        </r>
        <r>
          <rPr>
            <b/>
            <sz val="9"/>
            <color indexed="81"/>
            <rFont val="Tahoma"/>
            <family val="2"/>
          </rPr>
          <t xml:space="preserve"> : </t>
        </r>
        <r>
          <rPr>
            <b/>
            <sz val="9"/>
            <color indexed="81"/>
            <rFont val="돋움"/>
            <family val="3"/>
            <charset val="129"/>
          </rPr>
          <t>만</t>
        </r>
        <r>
          <rPr>
            <b/>
            <sz val="9"/>
            <color indexed="81"/>
            <rFont val="Tahoma"/>
            <family val="2"/>
          </rPr>
          <t xml:space="preserve"> 20</t>
        </r>
        <r>
          <rPr>
            <b/>
            <sz val="9"/>
            <color indexed="81"/>
            <rFont val="돋움"/>
            <family val="3"/>
            <charset val="129"/>
          </rPr>
          <t>세</t>
        </r>
        <r>
          <rPr>
            <b/>
            <sz val="9"/>
            <color indexed="81"/>
            <rFont val="Tahoma"/>
            <family val="2"/>
          </rPr>
          <t xml:space="preserve"> </t>
        </r>
        <r>
          <rPr>
            <b/>
            <sz val="9"/>
            <color indexed="81"/>
            <rFont val="돋움"/>
            <family val="3"/>
            <charset val="129"/>
          </rPr>
          <t>이상</t>
        </r>
        <r>
          <rPr>
            <b/>
            <sz val="9"/>
            <color indexed="81"/>
            <rFont val="Tahoma"/>
            <family val="2"/>
          </rPr>
          <t>(1988.1.1.</t>
        </r>
        <r>
          <rPr>
            <b/>
            <sz val="9"/>
            <color indexed="81"/>
            <rFont val="돋움"/>
            <family val="3"/>
            <charset val="129"/>
          </rPr>
          <t>이후</t>
        </r>
        <r>
          <rPr>
            <b/>
            <sz val="9"/>
            <color indexed="81"/>
            <rFont val="Tahoma"/>
            <family val="2"/>
          </rPr>
          <t xml:space="preserve"> </t>
        </r>
        <r>
          <rPr>
            <b/>
            <sz val="9"/>
            <color indexed="81"/>
            <rFont val="돋움"/>
            <family val="3"/>
            <charset val="129"/>
          </rPr>
          <t>生</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형제자매</t>
        </r>
        <r>
          <rPr>
            <b/>
            <sz val="9"/>
            <color indexed="81"/>
            <rFont val="Tahoma"/>
            <family val="2"/>
          </rPr>
          <t xml:space="preserve"> : </t>
        </r>
        <r>
          <rPr>
            <b/>
            <sz val="9"/>
            <color indexed="81"/>
            <rFont val="돋움"/>
            <family val="3"/>
            <charset val="129"/>
          </rPr>
          <t>만</t>
        </r>
        <r>
          <rPr>
            <b/>
            <sz val="9"/>
            <color indexed="81"/>
            <rFont val="Tahoma"/>
            <family val="2"/>
          </rPr>
          <t xml:space="preserve"> 20</t>
        </r>
        <r>
          <rPr>
            <b/>
            <sz val="9"/>
            <color indexed="81"/>
            <rFont val="돋움"/>
            <family val="3"/>
            <charset val="129"/>
          </rPr>
          <t>세</t>
        </r>
        <r>
          <rPr>
            <b/>
            <sz val="9"/>
            <color indexed="81"/>
            <rFont val="Tahoma"/>
            <family val="2"/>
          </rPr>
          <t xml:space="preserve"> </t>
        </r>
        <r>
          <rPr>
            <b/>
            <sz val="9"/>
            <color indexed="81"/>
            <rFont val="돋움"/>
            <family val="3"/>
            <charset val="129"/>
          </rPr>
          <t>이하</t>
        </r>
        <r>
          <rPr>
            <b/>
            <sz val="9"/>
            <color indexed="81"/>
            <rFont val="Tahoma"/>
            <family val="2"/>
          </rPr>
          <t xml:space="preserve">, </t>
        </r>
        <r>
          <rPr>
            <b/>
            <sz val="9"/>
            <color indexed="81"/>
            <rFont val="돋움"/>
            <family val="3"/>
            <charset val="129"/>
          </rPr>
          <t>만</t>
        </r>
        <r>
          <rPr>
            <b/>
            <sz val="9"/>
            <color indexed="81"/>
            <rFont val="Tahoma"/>
            <family val="2"/>
          </rPr>
          <t xml:space="preserve"> 60</t>
        </r>
        <r>
          <rPr>
            <b/>
            <sz val="9"/>
            <color indexed="81"/>
            <rFont val="돋움"/>
            <family val="3"/>
            <charset val="129"/>
          </rPr>
          <t>세</t>
        </r>
        <r>
          <rPr>
            <b/>
            <sz val="9"/>
            <color indexed="81"/>
            <rFont val="Tahoma"/>
            <family val="2"/>
          </rPr>
          <t xml:space="preserve"> </t>
        </r>
        <r>
          <rPr>
            <b/>
            <sz val="9"/>
            <color indexed="81"/>
            <rFont val="돋움"/>
            <family val="3"/>
            <charset val="129"/>
          </rPr>
          <t>이상</t>
        </r>
      </text>
    </comment>
    <comment ref="J151" authorId="2" shapeId="0" xr:uid="{68E79595-5B93-4E78-BE23-6204B238FCC4}">
      <text>
        <r>
          <rPr>
            <b/>
            <sz val="9"/>
            <color indexed="81"/>
            <rFont val="돋움"/>
            <family val="3"/>
            <charset val="129"/>
          </rPr>
          <t>경로우대</t>
        </r>
        <r>
          <rPr>
            <b/>
            <sz val="9"/>
            <color indexed="81"/>
            <rFont val="Tahoma"/>
            <family val="2"/>
          </rPr>
          <t xml:space="preserve"> :</t>
        </r>
        <r>
          <rPr>
            <b/>
            <sz val="9"/>
            <color indexed="81"/>
            <rFont val="돋움"/>
            <family val="3"/>
            <charset val="129"/>
          </rPr>
          <t>만</t>
        </r>
        <r>
          <rPr>
            <b/>
            <sz val="9"/>
            <color indexed="81"/>
            <rFont val="Tahoma"/>
            <family val="2"/>
          </rPr>
          <t>70</t>
        </r>
        <r>
          <rPr>
            <b/>
            <sz val="9"/>
            <color indexed="81"/>
            <rFont val="돋움"/>
            <family val="3"/>
            <charset val="129"/>
          </rPr>
          <t>세이상</t>
        </r>
        <r>
          <rPr>
            <b/>
            <sz val="9"/>
            <color indexed="81"/>
            <rFont val="Tahoma"/>
            <family val="2"/>
          </rPr>
          <t>(1948.12.31.</t>
        </r>
        <r>
          <rPr>
            <b/>
            <sz val="9"/>
            <color indexed="81"/>
            <rFont val="돋움"/>
            <family val="3"/>
            <charset val="129"/>
          </rPr>
          <t>이전</t>
        </r>
        <r>
          <rPr>
            <b/>
            <sz val="9"/>
            <color indexed="81"/>
            <rFont val="Tahoma"/>
            <family val="2"/>
          </rPr>
          <t xml:space="preserve"> </t>
        </r>
        <r>
          <rPr>
            <b/>
            <sz val="9"/>
            <color indexed="81"/>
            <rFont val="돋움"/>
            <family val="3"/>
            <charset val="129"/>
          </rPr>
          <t>生</t>
        </r>
        <r>
          <rPr>
            <b/>
            <sz val="9"/>
            <color indexed="81"/>
            <rFont val="Tahoma"/>
            <family val="2"/>
          </rPr>
          <t>)
1</t>
        </r>
        <r>
          <rPr>
            <b/>
            <sz val="9"/>
            <color indexed="81"/>
            <rFont val="돋움"/>
            <family val="3"/>
            <charset val="129"/>
          </rPr>
          <t>인당</t>
        </r>
        <r>
          <rPr>
            <b/>
            <sz val="9"/>
            <color indexed="81"/>
            <rFont val="Tahoma"/>
            <family val="2"/>
          </rPr>
          <t xml:space="preserve"> 100</t>
        </r>
        <r>
          <rPr>
            <b/>
            <sz val="9"/>
            <color indexed="81"/>
            <rFont val="돋움"/>
            <family val="3"/>
            <charset val="129"/>
          </rPr>
          <t>만원</t>
        </r>
      </text>
    </comment>
    <comment ref="K151" authorId="2" shapeId="0" xr:uid="{5CED98F4-9DC3-4643-91DA-7336C6DBB6B4}">
      <text>
        <r>
          <rPr>
            <b/>
            <sz val="9"/>
            <color indexed="81"/>
            <rFont val="Tahoma"/>
            <family val="2"/>
          </rPr>
          <t xml:space="preserve">· </t>
        </r>
        <r>
          <rPr>
            <b/>
            <sz val="9"/>
            <color indexed="81"/>
            <rFont val="돋움"/>
            <family val="3"/>
            <charset val="129"/>
          </rPr>
          <t>출생</t>
        </r>
        <r>
          <rPr>
            <b/>
            <sz val="9"/>
            <color indexed="81"/>
            <rFont val="Tahoma"/>
            <family val="2"/>
          </rPr>
          <t xml:space="preserve">· </t>
        </r>
        <r>
          <rPr>
            <b/>
            <sz val="9"/>
            <color indexed="81"/>
            <rFont val="돋움"/>
            <family val="3"/>
            <charset val="129"/>
          </rPr>
          <t>입양</t>
        </r>
        <r>
          <rPr>
            <b/>
            <sz val="9"/>
            <color indexed="81"/>
            <rFont val="Tahoma"/>
            <family val="2"/>
          </rPr>
          <t xml:space="preserve"> </t>
        </r>
        <r>
          <rPr>
            <b/>
            <sz val="9"/>
            <color indexed="81"/>
            <rFont val="돋움"/>
            <family val="3"/>
            <charset val="129"/>
          </rPr>
          <t>세액공제</t>
        </r>
        <r>
          <rPr>
            <b/>
            <sz val="9"/>
            <color indexed="81"/>
            <rFont val="Tahoma"/>
            <family val="2"/>
          </rPr>
          <t xml:space="preserve"> : </t>
        </r>
        <r>
          <rPr>
            <b/>
            <sz val="9"/>
            <color indexed="81"/>
            <rFont val="돋움"/>
            <family val="3"/>
            <charset val="129"/>
          </rPr>
          <t>첫째</t>
        </r>
        <r>
          <rPr>
            <b/>
            <sz val="9"/>
            <color indexed="81"/>
            <rFont val="Tahoma"/>
            <family val="2"/>
          </rPr>
          <t xml:space="preserve"> 30</t>
        </r>
        <r>
          <rPr>
            <b/>
            <sz val="9"/>
            <color indexed="81"/>
            <rFont val="돋움"/>
            <family val="3"/>
            <charset val="129"/>
          </rPr>
          <t>만원</t>
        </r>
        <r>
          <rPr>
            <b/>
            <sz val="9"/>
            <color indexed="81"/>
            <rFont val="Tahoma"/>
            <family val="2"/>
          </rPr>
          <t xml:space="preserve">, </t>
        </r>
        <r>
          <rPr>
            <b/>
            <sz val="9"/>
            <color indexed="81"/>
            <rFont val="돋움"/>
            <family val="3"/>
            <charset val="129"/>
          </rPr>
          <t>둘째</t>
        </r>
        <r>
          <rPr>
            <b/>
            <sz val="9"/>
            <color indexed="81"/>
            <rFont val="Tahoma"/>
            <family val="2"/>
          </rPr>
          <t xml:space="preserve"> 50</t>
        </r>
        <r>
          <rPr>
            <b/>
            <sz val="9"/>
            <color indexed="81"/>
            <rFont val="돋움"/>
            <family val="3"/>
            <charset val="129"/>
          </rPr>
          <t>만원</t>
        </r>
        <r>
          <rPr>
            <b/>
            <sz val="9"/>
            <color indexed="81"/>
            <rFont val="Tahoma"/>
            <family val="2"/>
          </rPr>
          <t xml:space="preserve">, </t>
        </r>
        <r>
          <rPr>
            <b/>
            <sz val="9"/>
            <color indexed="81"/>
            <rFont val="돋움"/>
            <family val="3"/>
            <charset val="129"/>
          </rPr>
          <t>셋째</t>
        </r>
        <r>
          <rPr>
            <b/>
            <sz val="9"/>
            <color indexed="81"/>
            <rFont val="Tahoma"/>
            <family val="2"/>
          </rPr>
          <t xml:space="preserve"> </t>
        </r>
        <r>
          <rPr>
            <b/>
            <sz val="9"/>
            <color indexed="81"/>
            <rFont val="돋움"/>
            <family val="3"/>
            <charset val="129"/>
          </rPr>
          <t>이상</t>
        </r>
        <r>
          <rPr>
            <b/>
            <sz val="9"/>
            <color indexed="81"/>
            <rFont val="Tahoma"/>
            <family val="2"/>
          </rPr>
          <t xml:space="preserve"> 70</t>
        </r>
        <r>
          <rPr>
            <b/>
            <sz val="9"/>
            <color indexed="81"/>
            <rFont val="돋움"/>
            <family val="3"/>
            <charset val="129"/>
          </rPr>
          <t>만원</t>
        </r>
      </text>
    </comment>
    <comment ref="N151" authorId="2" shapeId="0" xr:uid="{44293E30-1108-4961-B776-720563573106}">
      <text>
        <r>
          <rPr>
            <b/>
            <sz val="9"/>
            <color indexed="81"/>
            <rFont val="돋움"/>
            <family val="3"/>
            <charset val="129"/>
          </rPr>
          <t>보험료</t>
        </r>
        <r>
          <rPr>
            <b/>
            <sz val="9"/>
            <color indexed="81"/>
            <rFont val="Tahoma"/>
            <family val="2"/>
          </rPr>
          <t>(</t>
        </r>
        <r>
          <rPr>
            <b/>
            <sz val="9"/>
            <color indexed="81"/>
            <rFont val="돋움"/>
            <family val="3"/>
            <charset val="129"/>
          </rPr>
          <t>공제율</t>
        </r>
        <r>
          <rPr>
            <b/>
            <sz val="9"/>
            <color indexed="81"/>
            <rFont val="Tahoma"/>
            <family val="2"/>
          </rPr>
          <t xml:space="preserve"> 12%,15%)
· </t>
        </r>
        <r>
          <rPr>
            <b/>
            <sz val="9"/>
            <color indexed="81"/>
            <rFont val="돋움"/>
            <family val="3"/>
            <charset val="129"/>
          </rPr>
          <t>보장성보험료</t>
        </r>
        <r>
          <rPr>
            <b/>
            <sz val="9"/>
            <color indexed="81"/>
            <rFont val="Tahoma"/>
            <family val="2"/>
          </rPr>
          <t>(</t>
        </r>
        <r>
          <rPr>
            <b/>
            <sz val="9"/>
            <color indexed="81"/>
            <rFont val="돋움"/>
            <family val="3"/>
            <charset val="129"/>
          </rPr>
          <t>저축성</t>
        </r>
        <r>
          <rPr>
            <b/>
            <sz val="9"/>
            <color indexed="81"/>
            <rFont val="Tahoma"/>
            <family val="2"/>
          </rPr>
          <t xml:space="preserve"> </t>
        </r>
        <r>
          <rPr>
            <b/>
            <sz val="9"/>
            <color indexed="81"/>
            <rFont val="돋움"/>
            <family val="3"/>
            <charset val="129"/>
          </rPr>
          <t>제외</t>
        </r>
        <r>
          <rPr>
            <b/>
            <sz val="9"/>
            <color indexed="81"/>
            <rFont val="Tahoma"/>
            <family val="2"/>
          </rPr>
          <t>) 12%(</t>
        </r>
        <r>
          <rPr>
            <b/>
            <sz val="9"/>
            <color indexed="81"/>
            <rFont val="돋움"/>
            <family val="3"/>
            <charset val="129"/>
          </rPr>
          <t>한도</t>
        </r>
        <r>
          <rPr>
            <b/>
            <sz val="9"/>
            <color indexed="81"/>
            <rFont val="Tahoma"/>
            <family val="2"/>
          </rPr>
          <t xml:space="preserve"> 100</t>
        </r>
        <r>
          <rPr>
            <b/>
            <sz val="9"/>
            <color indexed="81"/>
            <rFont val="돋움"/>
            <family val="3"/>
            <charset val="129"/>
          </rPr>
          <t>만원</t>
        </r>
        <r>
          <rPr>
            <b/>
            <sz val="9"/>
            <color indexed="81"/>
            <rFont val="Tahoma"/>
            <family val="2"/>
          </rPr>
          <t xml:space="preserve">)
· </t>
        </r>
        <r>
          <rPr>
            <b/>
            <sz val="9"/>
            <color indexed="81"/>
            <rFont val="돋움"/>
            <family val="3"/>
            <charset val="129"/>
          </rPr>
          <t>장애인전용</t>
        </r>
        <r>
          <rPr>
            <b/>
            <sz val="9"/>
            <color indexed="81"/>
            <rFont val="Tahoma"/>
            <family val="2"/>
          </rPr>
          <t xml:space="preserve"> </t>
        </r>
        <r>
          <rPr>
            <b/>
            <sz val="9"/>
            <color indexed="81"/>
            <rFont val="돋움"/>
            <family val="3"/>
            <charset val="129"/>
          </rPr>
          <t>보장성보험료</t>
        </r>
        <r>
          <rPr>
            <b/>
            <sz val="9"/>
            <color indexed="81"/>
            <rFont val="Tahoma"/>
            <family val="2"/>
          </rPr>
          <t xml:space="preserve"> 15%(</t>
        </r>
        <r>
          <rPr>
            <b/>
            <sz val="9"/>
            <color indexed="81"/>
            <rFont val="돋움"/>
            <family val="3"/>
            <charset val="129"/>
          </rPr>
          <t>한도</t>
        </r>
        <r>
          <rPr>
            <b/>
            <sz val="9"/>
            <color indexed="81"/>
            <rFont val="Tahoma"/>
            <family val="2"/>
          </rPr>
          <t xml:space="preserve"> 100</t>
        </r>
        <r>
          <rPr>
            <b/>
            <sz val="9"/>
            <color indexed="81"/>
            <rFont val="돋움"/>
            <family val="3"/>
            <charset val="129"/>
          </rPr>
          <t>만원</t>
        </r>
        <r>
          <rPr>
            <b/>
            <sz val="9"/>
            <color indexed="81"/>
            <rFont val="Tahoma"/>
            <family val="2"/>
          </rPr>
          <t>)</t>
        </r>
      </text>
    </comment>
    <comment ref="AM151" authorId="2" shapeId="0" xr:uid="{D5378A38-0809-44D3-84DD-F472419D1DE8}">
      <text>
        <r>
          <rPr>
            <b/>
            <sz val="9"/>
            <color indexed="81"/>
            <rFont val="돋움"/>
            <family val="3"/>
            <charset val="129"/>
          </rPr>
          <t>교육비</t>
        </r>
        <r>
          <rPr>
            <b/>
            <sz val="9"/>
            <color indexed="81"/>
            <rFont val="Tahoma"/>
            <family val="2"/>
          </rPr>
          <t xml:space="preserve"> (</t>
        </r>
        <r>
          <rPr>
            <b/>
            <sz val="9"/>
            <color indexed="81"/>
            <rFont val="돋움"/>
            <family val="3"/>
            <charset val="129"/>
          </rPr>
          <t>공제율</t>
        </r>
        <r>
          <rPr>
            <b/>
            <sz val="9"/>
            <color indexed="81"/>
            <rFont val="Tahoma"/>
            <family val="2"/>
          </rPr>
          <t xml:space="preserve"> 15%) </t>
        </r>
        <r>
          <rPr>
            <b/>
            <sz val="9"/>
            <color indexed="81"/>
            <rFont val="돋움"/>
            <family val="3"/>
            <charset val="129"/>
          </rPr>
          <t>학자금대출상환액포함
·</t>
        </r>
        <r>
          <rPr>
            <b/>
            <sz val="9"/>
            <color indexed="81"/>
            <rFont val="Tahoma"/>
            <family val="2"/>
          </rPr>
          <t xml:space="preserve"> </t>
        </r>
        <r>
          <rPr>
            <b/>
            <sz val="9"/>
            <color indexed="81"/>
            <rFont val="돋움"/>
            <family val="3"/>
            <charset val="129"/>
          </rPr>
          <t>본인</t>
        </r>
        <r>
          <rPr>
            <b/>
            <sz val="9"/>
            <color indexed="81"/>
            <rFont val="Tahoma"/>
            <family val="2"/>
          </rPr>
          <t xml:space="preserve"> : </t>
        </r>
        <r>
          <rPr>
            <b/>
            <sz val="9"/>
            <color indexed="81"/>
            <rFont val="돋움"/>
            <family val="3"/>
            <charset val="129"/>
          </rPr>
          <t>전액</t>
        </r>
        <r>
          <rPr>
            <b/>
            <sz val="9"/>
            <color indexed="81"/>
            <rFont val="Tahoma"/>
            <family val="2"/>
          </rPr>
          <t>(</t>
        </r>
        <r>
          <rPr>
            <b/>
            <sz val="9"/>
            <color indexed="81"/>
            <rFont val="돋움"/>
            <family val="3"/>
            <charset val="129"/>
          </rPr>
          <t>대학원</t>
        </r>
        <r>
          <rPr>
            <b/>
            <sz val="9"/>
            <color indexed="81"/>
            <rFont val="Tahoma"/>
            <family val="2"/>
          </rPr>
          <t xml:space="preserve"> </t>
        </r>
        <r>
          <rPr>
            <b/>
            <sz val="9"/>
            <color indexed="81"/>
            <rFont val="돋움"/>
            <family val="3"/>
            <charset val="129"/>
          </rPr>
          <t>포함</t>
        </r>
        <r>
          <rPr>
            <b/>
            <sz val="9"/>
            <color indexed="81"/>
            <rFont val="Tahoma"/>
            <family val="2"/>
          </rPr>
          <t xml:space="preserve">)
· </t>
        </r>
        <r>
          <rPr>
            <b/>
            <sz val="9"/>
            <color indexed="81"/>
            <rFont val="돋움"/>
            <family val="3"/>
            <charset val="129"/>
          </rPr>
          <t>대학생</t>
        </r>
        <r>
          <rPr>
            <b/>
            <sz val="9"/>
            <color indexed="81"/>
            <rFont val="Tahoma"/>
            <family val="2"/>
          </rPr>
          <t xml:space="preserve"> : 1</t>
        </r>
        <r>
          <rPr>
            <b/>
            <sz val="9"/>
            <color indexed="81"/>
            <rFont val="돋움"/>
            <family val="3"/>
            <charset val="129"/>
          </rPr>
          <t>명당</t>
        </r>
        <r>
          <rPr>
            <b/>
            <sz val="9"/>
            <color indexed="81"/>
            <rFont val="Tahoma"/>
            <family val="2"/>
          </rPr>
          <t xml:space="preserve"> 900</t>
        </r>
        <r>
          <rPr>
            <b/>
            <sz val="9"/>
            <color indexed="81"/>
            <rFont val="돋움"/>
            <family val="3"/>
            <charset val="129"/>
          </rPr>
          <t>만원</t>
        </r>
        <r>
          <rPr>
            <b/>
            <sz val="9"/>
            <color indexed="81"/>
            <rFont val="Tahoma"/>
            <family val="2"/>
          </rPr>
          <t xml:space="preserve"> </t>
        </r>
        <r>
          <rPr>
            <b/>
            <sz val="9"/>
            <color indexed="81"/>
            <rFont val="돋움"/>
            <family val="3"/>
            <charset val="129"/>
          </rPr>
          <t>한도</t>
        </r>
        <r>
          <rPr>
            <b/>
            <sz val="9"/>
            <color indexed="81"/>
            <rFont val="Tahoma"/>
            <family val="2"/>
          </rPr>
          <t xml:space="preserve"> (</t>
        </r>
        <r>
          <rPr>
            <b/>
            <sz val="9"/>
            <color indexed="81"/>
            <rFont val="돋움"/>
            <family val="3"/>
            <charset val="129"/>
          </rPr>
          <t>대학원제외</t>
        </r>
        <r>
          <rPr>
            <b/>
            <sz val="9"/>
            <color indexed="81"/>
            <rFont val="Tahoma"/>
            <family val="2"/>
          </rPr>
          <t xml:space="preserve">)
· </t>
        </r>
        <r>
          <rPr>
            <b/>
            <sz val="9"/>
            <color indexed="81"/>
            <rFont val="돋움"/>
            <family val="3"/>
            <charset val="129"/>
          </rPr>
          <t>취학전</t>
        </r>
        <r>
          <rPr>
            <b/>
            <sz val="9"/>
            <color indexed="81"/>
            <rFont val="Tahoma"/>
            <family val="2"/>
          </rPr>
          <t xml:space="preserve"> </t>
        </r>
        <r>
          <rPr>
            <b/>
            <sz val="9"/>
            <color indexed="81"/>
            <rFont val="돋움"/>
            <family val="3"/>
            <charset val="129"/>
          </rPr>
          <t>아동·</t>
        </r>
        <r>
          <rPr>
            <b/>
            <sz val="9"/>
            <color indexed="81"/>
            <rFont val="Tahoma"/>
            <family val="2"/>
          </rPr>
          <t xml:space="preserve"> </t>
        </r>
        <r>
          <rPr>
            <b/>
            <sz val="9"/>
            <color indexed="81"/>
            <rFont val="돋움"/>
            <family val="3"/>
            <charset val="129"/>
          </rPr>
          <t>초·</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고생</t>
        </r>
        <r>
          <rPr>
            <b/>
            <sz val="9"/>
            <color indexed="81"/>
            <rFont val="Tahoma"/>
            <family val="2"/>
          </rPr>
          <t xml:space="preserve"> : 1</t>
        </r>
        <r>
          <rPr>
            <b/>
            <sz val="9"/>
            <color indexed="81"/>
            <rFont val="돋움"/>
            <family val="3"/>
            <charset val="129"/>
          </rPr>
          <t>명당</t>
        </r>
        <r>
          <rPr>
            <b/>
            <sz val="9"/>
            <color indexed="81"/>
            <rFont val="Tahoma"/>
            <family val="2"/>
          </rPr>
          <t xml:space="preserve"> 300</t>
        </r>
        <r>
          <rPr>
            <b/>
            <sz val="9"/>
            <color indexed="81"/>
            <rFont val="돋움"/>
            <family val="3"/>
            <charset val="129"/>
          </rPr>
          <t>만원한도</t>
        </r>
        <r>
          <rPr>
            <b/>
            <sz val="9"/>
            <color indexed="81"/>
            <rFont val="Tahoma"/>
            <family val="2"/>
          </rPr>
          <t>(</t>
        </r>
        <r>
          <rPr>
            <b/>
            <sz val="9"/>
            <color indexed="81"/>
            <rFont val="돋움"/>
            <family val="3"/>
            <charset val="129"/>
          </rPr>
          <t>체험학습비</t>
        </r>
        <r>
          <rPr>
            <b/>
            <sz val="9"/>
            <color indexed="81"/>
            <rFont val="Tahoma"/>
            <family val="2"/>
          </rPr>
          <t xml:space="preserve"> 30</t>
        </r>
        <r>
          <rPr>
            <b/>
            <sz val="9"/>
            <color indexed="81"/>
            <rFont val="돋움"/>
            <family val="3"/>
            <charset val="129"/>
          </rPr>
          <t>만원까지</t>
        </r>
        <r>
          <rPr>
            <b/>
            <sz val="9"/>
            <color indexed="81"/>
            <rFont val="Tahoma"/>
            <family val="2"/>
          </rPr>
          <t xml:space="preserve"> </t>
        </r>
        <r>
          <rPr>
            <b/>
            <sz val="9"/>
            <color indexed="81"/>
            <rFont val="돋움"/>
            <family val="3"/>
            <charset val="129"/>
          </rPr>
          <t>포함</t>
        </r>
        <r>
          <rPr>
            <b/>
            <sz val="9"/>
            <color indexed="81"/>
            <rFont val="Tahoma"/>
            <family val="2"/>
          </rPr>
          <t xml:space="preserve">)
· </t>
        </r>
        <r>
          <rPr>
            <b/>
            <sz val="9"/>
            <color indexed="81"/>
            <rFont val="돋움"/>
            <family val="3"/>
            <charset val="129"/>
          </rPr>
          <t>장애인재활교육</t>
        </r>
        <r>
          <rPr>
            <b/>
            <sz val="9"/>
            <color indexed="81"/>
            <rFont val="Tahoma"/>
            <family val="2"/>
          </rPr>
          <t xml:space="preserve"> </t>
        </r>
        <r>
          <rPr>
            <b/>
            <sz val="9"/>
            <color indexed="81"/>
            <rFont val="돋움"/>
            <family val="3"/>
            <charset val="129"/>
          </rPr>
          <t>목적사회복지시설</t>
        </r>
        <r>
          <rPr>
            <b/>
            <sz val="9"/>
            <color indexed="81"/>
            <rFont val="Tahoma"/>
            <family val="2"/>
          </rPr>
          <t xml:space="preserve"> </t>
        </r>
        <r>
          <rPr>
            <b/>
            <sz val="9"/>
            <color indexed="81"/>
            <rFont val="돋움"/>
            <family val="3"/>
            <charset val="129"/>
          </rPr>
          <t>등에</t>
        </r>
        <r>
          <rPr>
            <b/>
            <sz val="9"/>
            <color indexed="81"/>
            <rFont val="Tahoma"/>
            <family val="2"/>
          </rPr>
          <t xml:space="preserve"> </t>
        </r>
        <r>
          <rPr>
            <b/>
            <sz val="9"/>
            <color indexed="81"/>
            <rFont val="돋움"/>
            <family val="3"/>
            <charset val="129"/>
          </rPr>
          <t>지급하는</t>
        </r>
        <r>
          <rPr>
            <b/>
            <sz val="9"/>
            <color indexed="81"/>
            <rFont val="Tahoma"/>
            <family val="2"/>
          </rPr>
          <t xml:space="preserve"> </t>
        </r>
        <r>
          <rPr>
            <b/>
            <sz val="9"/>
            <color indexed="81"/>
            <rFont val="돋움"/>
            <family val="3"/>
            <charset val="129"/>
          </rPr>
          <t>특수교육비</t>
        </r>
        <r>
          <rPr>
            <b/>
            <sz val="9"/>
            <color indexed="81"/>
            <rFont val="Tahoma"/>
            <family val="2"/>
          </rPr>
          <t>(</t>
        </r>
        <r>
          <rPr>
            <b/>
            <sz val="9"/>
            <color indexed="81"/>
            <rFont val="돋움"/>
            <family val="3"/>
            <charset val="129"/>
          </rPr>
          <t>직계존속포함</t>
        </r>
        <r>
          <rPr>
            <b/>
            <sz val="9"/>
            <color indexed="81"/>
            <rFont val="Tahoma"/>
            <family val="2"/>
          </rPr>
          <t>)</t>
        </r>
      </text>
    </comment>
    <comment ref="H152" authorId="2" shapeId="0" xr:uid="{8C8DC501-3586-4478-9D9B-5F534A6BABE7}">
      <text>
        <r>
          <rPr>
            <b/>
            <sz val="9"/>
            <color indexed="81"/>
            <rFont val="돋움"/>
            <family val="3"/>
            <charset val="129"/>
          </rPr>
          <t>부녀자</t>
        </r>
        <r>
          <rPr>
            <b/>
            <sz val="9"/>
            <color indexed="81"/>
            <rFont val="Tahoma"/>
            <family val="2"/>
          </rPr>
          <t xml:space="preserve"> : 50</t>
        </r>
        <r>
          <rPr>
            <b/>
            <sz val="9"/>
            <color indexed="81"/>
            <rFont val="돋움"/>
            <family val="3"/>
            <charset val="129"/>
          </rPr>
          <t>만원</t>
        </r>
        <r>
          <rPr>
            <b/>
            <sz val="9"/>
            <color indexed="81"/>
            <rFont val="Tahoma"/>
            <family val="2"/>
          </rPr>
          <t>(</t>
        </r>
        <r>
          <rPr>
            <b/>
            <sz val="9"/>
            <color indexed="81"/>
            <rFont val="돋움"/>
            <family val="3"/>
            <charset val="129"/>
          </rPr>
          <t>종합소득금액</t>
        </r>
        <r>
          <rPr>
            <b/>
            <sz val="9"/>
            <color indexed="81"/>
            <rFont val="Tahoma"/>
            <family val="2"/>
          </rPr>
          <t xml:space="preserve"> 3</t>
        </r>
        <r>
          <rPr>
            <b/>
            <sz val="9"/>
            <color indexed="81"/>
            <rFont val="돋움"/>
            <family val="3"/>
            <charset val="129"/>
          </rPr>
          <t>천만원</t>
        </r>
        <r>
          <rPr>
            <b/>
            <sz val="9"/>
            <color indexed="81"/>
            <rFont val="Tahoma"/>
            <family val="2"/>
          </rPr>
          <t xml:space="preserve"> </t>
        </r>
        <r>
          <rPr>
            <b/>
            <sz val="9"/>
            <color indexed="81"/>
            <rFont val="돋움"/>
            <family val="3"/>
            <charset val="129"/>
          </rPr>
          <t>이하</t>
        </r>
        <r>
          <rPr>
            <b/>
            <sz val="9"/>
            <color indexed="81"/>
            <rFont val="Tahoma"/>
            <family val="2"/>
          </rPr>
          <t>)</t>
        </r>
      </text>
    </comment>
    <comment ref="I152" authorId="2" shapeId="0" xr:uid="{D38EA5CB-2400-426C-9BF7-660E3B021F8A}">
      <text>
        <r>
          <rPr>
            <b/>
            <sz val="9"/>
            <color indexed="81"/>
            <rFont val="돋움"/>
            <family val="3"/>
            <charset val="129"/>
          </rPr>
          <t>한부모공제</t>
        </r>
        <r>
          <rPr>
            <b/>
            <sz val="9"/>
            <color indexed="81"/>
            <rFont val="Tahoma"/>
            <family val="2"/>
          </rPr>
          <t xml:space="preserve"> :
100</t>
        </r>
        <r>
          <rPr>
            <b/>
            <sz val="9"/>
            <color indexed="81"/>
            <rFont val="돋움"/>
            <family val="3"/>
            <charset val="129"/>
          </rPr>
          <t xml:space="preserve">만원
</t>
        </r>
        <r>
          <rPr>
            <b/>
            <sz val="9"/>
            <color indexed="81"/>
            <rFont val="Tahoma"/>
            <family val="2"/>
          </rPr>
          <t>(</t>
        </r>
        <r>
          <rPr>
            <b/>
            <sz val="9"/>
            <color indexed="81"/>
            <rFont val="돋움"/>
            <family val="3"/>
            <charset val="129"/>
          </rPr>
          <t>부녀자</t>
        </r>
        <r>
          <rPr>
            <b/>
            <sz val="9"/>
            <color indexed="81"/>
            <rFont val="Tahoma"/>
            <family val="2"/>
          </rPr>
          <t xml:space="preserve"> </t>
        </r>
        <r>
          <rPr>
            <b/>
            <sz val="9"/>
            <color indexed="81"/>
            <rFont val="돋움"/>
            <family val="3"/>
            <charset val="129"/>
          </rPr>
          <t>공제와</t>
        </r>
        <r>
          <rPr>
            <b/>
            <sz val="9"/>
            <color indexed="81"/>
            <rFont val="Tahoma"/>
            <family val="2"/>
          </rPr>
          <t xml:space="preserve"> </t>
        </r>
        <r>
          <rPr>
            <b/>
            <sz val="9"/>
            <color indexed="81"/>
            <rFont val="돋움"/>
            <family val="3"/>
            <charset val="129"/>
          </rPr>
          <t>중복시</t>
        </r>
        <r>
          <rPr>
            <b/>
            <sz val="9"/>
            <color indexed="81"/>
            <rFont val="Tahoma"/>
            <family val="2"/>
          </rPr>
          <t xml:space="preserve"> </t>
        </r>
        <r>
          <rPr>
            <b/>
            <sz val="9"/>
            <color indexed="81"/>
            <rFont val="돋움"/>
            <family val="3"/>
            <charset val="129"/>
          </rPr>
          <t>우선적용</t>
        </r>
        <r>
          <rPr>
            <b/>
            <sz val="9"/>
            <color indexed="81"/>
            <rFont val="Tahoma"/>
            <family val="2"/>
          </rPr>
          <t>)</t>
        </r>
      </text>
    </comment>
    <comment ref="J152" authorId="2" shapeId="0" xr:uid="{59CE5F50-8AE5-4D69-AB7A-4E6C2F9E15B3}">
      <text>
        <r>
          <rPr>
            <b/>
            <sz val="9"/>
            <color indexed="81"/>
            <rFont val="돋움"/>
            <family val="3"/>
            <charset val="129"/>
          </rPr>
          <t>장애인</t>
        </r>
        <r>
          <rPr>
            <b/>
            <sz val="9"/>
            <color indexed="81"/>
            <rFont val="Tahoma"/>
            <family val="2"/>
          </rPr>
          <t xml:space="preserve"> 1</t>
        </r>
        <r>
          <rPr>
            <b/>
            <sz val="9"/>
            <color indexed="81"/>
            <rFont val="돋움"/>
            <family val="3"/>
            <charset val="129"/>
          </rPr>
          <t>인당</t>
        </r>
        <r>
          <rPr>
            <b/>
            <sz val="9"/>
            <color indexed="81"/>
            <rFont val="Tahoma"/>
            <family val="2"/>
          </rPr>
          <t xml:space="preserve"> 200</t>
        </r>
        <r>
          <rPr>
            <b/>
            <sz val="9"/>
            <color indexed="81"/>
            <rFont val="돋움"/>
            <family val="3"/>
            <charset val="129"/>
          </rPr>
          <t>만원</t>
        </r>
      </text>
    </comment>
    <comment ref="K152" authorId="2" shapeId="0" xr:uid="{C25BF14A-5809-49C3-9C3C-145B7F9650C7}">
      <text>
        <r>
          <rPr>
            <sz val="9"/>
            <color indexed="81"/>
            <rFont val="돋움"/>
            <family val="3"/>
            <charset val="129"/>
          </rPr>
          <t>자녀세액공제</t>
        </r>
        <r>
          <rPr>
            <sz val="9"/>
            <color indexed="81"/>
            <rFont val="Tahoma"/>
            <family val="2"/>
          </rPr>
          <t>(</t>
        </r>
        <r>
          <rPr>
            <sz val="9"/>
            <color indexed="81"/>
            <rFont val="돋움"/>
            <family val="3"/>
            <charset val="129"/>
          </rPr>
          <t>손자녀</t>
        </r>
        <r>
          <rPr>
            <sz val="9"/>
            <color indexed="81"/>
            <rFont val="Tahoma"/>
            <family val="2"/>
          </rPr>
          <t xml:space="preserve"> </t>
        </r>
        <r>
          <rPr>
            <sz val="9"/>
            <color indexed="81"/>
            <rFont val="돋움"/>
            <family val="3"/>
            <charset val="129"/>
          </rPr>
          <t>공제</t>
        </r>
        <r>
          <rPr>
            <sz val="9"/>
            <color indexed="81"/>
            <rFont val="Tahoma"/>
            <family val="2"/>
          </rPr>
          <t xml:space="preserve"> </t>
        </r>
        <r>
          <rPr>
            <sz val="9"/>
            <color indexed="81"/>
            <rFont val="돋움"/>
            <family val="3"/>
            <charset val="129"/>
          </rPr>
          <t>적용불가</t>
        </r>
        <r>
          <rPr>
            <sz val="9"/>
            <color indexed="81"/>
            <rFont val="Tahoma"/>
            <family val="2"/>
          </rPr>
          <t xml:space="preserve">)
· </t>
        </r>
        <r>
          <rPr>
            <sz val="9"/>
            <color indexed="81"/>
            <rFont val="돋움"/>
            <family val="3"/>
            <charset val="129"/>
          </rPr>
          <t>자녀</t>
        </r>
        <r>
          <rPr>
            <sz val="9"/>
            <color indexed="81"/>
            <rFont val="Tahoma"/>
            <family val="2"/>
          </rPr>
          <t xml:space="preserve"> 1</t>
        </r>
        <r>
          <rPr>
            <sz val="9"/>
            <color indexed="81"/>
            <rFont val="돋움"/>
            <family val="3"/>
            <charset val="129"/>
          </rPr>
          <t>명</t>
        </r>
        <r>
          <rPr>
            <sz val="9"/>
            <color indexed="81"/>
            <rFont val="Tahoma"/>
            <family val="2"/>
          </rPr>
          <t>(15</t>
        </r>
        <r>
          <rPr>
            <sz val="9"/>
            <color indexed="81"/>
            <rFont val="돋움"/>
            <family val="3"/>
            <charset val="129"/>
          </rPr>
          <t>만원</t>
        </r>
        <r>
          <rPr>
            <sz val="9"/>
            <color indexed="81"/>
            <rFont val="Tahoma"/>
            <family val="2"/>
          </rPr>
          <t xml:space="preserve">), </t>
        </r>
        <r>
          <rPr>
            <sz val="9"/>
            <color indexed="81"/>
            <rFont val="돋움"/>
            <family val="3"/>
            <charset val="129"/>
          </rPr>
          <t>자녀</t>
        </r>
        <r>
          <rPr>
            <sz val="9"/>
            <color indexed="81"/>
            <rFont val="Tahoma"/>
            <family val="2"/>
          </rPr>
          <t>2</t>
        </r>
        <r>
          <rPr>
            <sz val="9"/>
            <color indexed="81"/>
            <rFont val="돋움"/>
            <family val="3"/>
            <charset val="129"/>
          </rPr>
          <t>명</t>
        </r>
        <r>
          <rPr>
            <sz val="9"/>
            <color indexed="81"/>
            <rFont val="Tahoma"/>
            <family val="2"/>
          </rPr>
          <t>(30</t>
        </r>
        <r>
          <rPr>
            <sz val="9"/>
            <color indexed="81"/>
            <rFont val="돋움"/>
            <family val="3"/>
            <charset val="129"/>
          </rPr>
          <t>만원</t>
        </r>
        <r>
          <rPr>
            <sz val="9"/>
            <color indexed="81"/>
            <rFont val="Tahoma"/>
            <family val="2"/>
          </rPr>
          <t xml:space="preserve">), </t>
        </r>
        <r>
          <rPr>
            <sz val="9"/>
            <color indexed="81"/>
            <rFont val="돋움"/>
            <family val="3"/>
            <charset val="129"/>
          </rPr>
          <t>자녀</t>
        </r>
        <r>
          <rPr>
            <sz val="9"/>
            <color indexed="81"/>
            <rFont val="Tahoma"/>
            <family val="2"/>
          </rPr>
          <t>3</t>
        </r>
        <r>
          <rPr>
            <sz val="9"/>
            <color indexed="81"/>
            <rFont val="돋움"/>
            <family val="3"/>
            <charset val="129"/>
          </rPr>
          <t>명이상</t>
        </r>
        <r>
          <rPr>
            <sz val="9"/>
            <color indexed="81"/>
            <rFont val="Tahoma"/>
            <family val="2"/>
          </rPr>
          <t xml:space="preserve"> : 30</t>
        </r>
        <r>
          <rPr>
            <sz val="9"/>
            <color indexed="81"/>
            <rFont val="돋움"/>
            <family val="3"/>
            <charset val="129"/>
          </rPr>
          <t>만원</t>
        </r>
        <r>
          <rPr>
            <sz val="9"/>
            <color indexed="81"/>
            <rFont val="Tahoma"/>
            <family val="2"/>
          </rPr>
          <t>+2</t>
        </r>
        <r>
          <rPr>
            <sz val="9"/>
            <color indexed="81"/>
            <rFont val="돋움"/>
            <family val="3"/>
            <charset val="129"/>
          </rPr>
          <t>명</t>
        </r>
        <r>
          <rPr>
            <sz val="9"/>
            <color indexed="81"/>
            <rFont val="Tahoma"/>
            <family val="2"/>
          </rPr>
          <t xml:space="preserve"> </t>
        </r>
        <r>
          <rPr>
            <sz val="9"/>
            <color indexed="81"/>
            <rFont val="돋움"/>
            <family val="3"/>
            <charset val="129"/>
          </rPr>
          <t>초과</t>
        </r>
        <r>
          <rPr>
            <sz val="9"/>
            <color indexed="81"/>
            <rFont val="Tahoma"/>
            <family val="2"/>
          </rPr>
          <t xml:space="preserve"> 1</t>
        </r>
        <r>
          <rPr>
            <sz val="9"/>
            <color indexed="81"/>
            <rFont val="돋움"/>
            <family val="3"/>
            <charset val="129"/>
          </rPr>
          <t>인당</t>
        </r>
        <r>
          <rPr>
            <sz val="9"/>
            <color indexed="81"/>
            <rFont val="Tahoma"/>
            <family val="2"/>
          </rPr>
          <t xml:space="preserve"> 30</t>
        </r>
        <r>
          <rPr>
            <sz val="9"/>
            <color indexed="81"/>
            <rFont val="돋움"/>
            <family val="3"/>
            <charset val="129"/>
          </rPr>
          <t>만원</t>
        </r>
        <r>
          <rPr>
            <sz val="9"/>
            <color indexed="81"/>
            <rFont val="Tahoma"/>
            <family val="2"/>
          </rPr>
          <t xml:space="preserve">
</t>
        </r>
      </text>
    </comment>
    <comment ref="C156" authorId="2" shapeId="0" xr:uid="{D7135D7E-5BC1-468C-A9B4-A8709D7EF0D7}">
      <text>
        <r>
          <rPr>
            <b/>
            <sz val="9"/>
            <color indexed="81"/>
            <rFont val="돋움"/>
            <family val="3"/>
            <charset val="129"/>
          </rPr>
          <t>엑셀입력시</t>
        </r>
        <r>
          <rPr>
            <b/>
            <sz val="9"/>
            <color indexed="81"/>
            <rFont val="Tahoma"/>
            <family val="2"/>
          </rPr>
          <t xml:space="preserve"> "-"</t>
        </r>
        <r>
          <rPr>
            <b/>
            <sz val="9"/>
            <color indexed="81"/>
            <rFont val="돋움"/>
            <family val="3"/>
            <charset val="129"/>
          </rPr>
          <t>없이</t>
        </r>
        <r>
          <rPr>
            <b/>
            <sz val="9"/>
            <color indexed="81"/>
            <rFont val="Tahoma"/>
            <family val="2"/>
          </rPr>
          <t xml:space="preserve"> </t>
        </r>
        <r>
          <rPr>
            <b/>
            <sz val="9"/>
            <color indexed="81"/>
            <rFont val="돋움"/>
            <family val="3"/>
            <charset val="129"/>
          </rPr>
          <t>주민등록번호</t>
        </r>
        <r>
          <rPr>
            <b/>
            <sz val="9"/>
            <color indexed="81"/>
            <rFont val="Tahoma"/>
            <family val="2"/>
          </rPr>
          <t xml:space="preserve"> </t>
        </r>
        <r>
          <rPr>
            <b/>
            <sz val="9"/>
            <color indexed="81"/>
            <rFont val="돋움"/>
            <family val="3"/>
            <charset val="129"/>
          </rPr>
          <t>숫자만</t>
        </r>
        <r>
          <rPr>
            <b/>
            <sz val="9"/>
            <color indexed="81"/>
            <rFont val="Tahoma"/>
            <family val="2"/>
          </rPr>
          <t xml:space="preserve"> </t>
        </r>
        <r>
          <rPr>
            <b/>
            <sz val="9"/>
            <color indexed="81"/>
            <rFont val="돋움"/>
            <family val="3"/>
            <charset val="129"/>
          </rPr>
          <t>입력</t>
        </r>
      </text>
    </comment>
    <comment ref="G170" authorId="2" shapeId="0" xr:uid="{D9BDFA5A-C5CD-4D5C-850B-B3B4DFBA510B}">
      <text>
        <r>
          <rPr>
            <b/>
            <sz val="9"/>
            <color indexed="81"/>
            <rFont val="돋움"/>
            <family val="3"/>
            <charset val="129"/>
          </rPr>
          <t>공제대상자
①</t>
        </r>
        <r>
          <rPr>
            <b/>
            <sz val="9"/>
            <color indexed="81"/>
            <rFont val="Tahoma"/>
            <family val="2"/>
          </rPr>
          <t xml:space="preserve"> </t>
        </r>
        <r>
          <rPr>
            <b/>
            <sz val="9"/>
            <color indexed="81"/>
            <rFont val="돋움"/>
            <family val="3"/>
            <charset val="129"/>
          </rPr>
          <t>근로소득자</t>
        </r>
        <r>
          <rPr>
            <b/>
            <sz val="9"/>
            <color indexed="81"/>
            <rFont val="Tahoma"/>
            <family val="2"/>
          </rPr>
          <t xml:space="preserve"> </t>
        </r>
        <r>
          <rPr>
            <b/>
            <sz val="9"/>
            <color indexed="81"/>
            <rFont val="돋움"/>
            <family val="3"/>
            <charset val="129"/>
          </rPr>
          <t>본인
②</t>
        </r>
        <r>
          <rPr>
            <b/>
            <sz val="9"/>
            <color indexed="81"/>
            <rFont val="Tahoma"/>
            <family val="2"/>
          </rPr>
          <t xml:space="preserve"> </t>
        </r>
        <r>
          <rPr>
            <b/>
            <sz val="9"/>
            <color indexed="81"/>
            <rFont val="돋움"/>
            <family val="3"/>
            <charset val="129"/>
          </rPr>
          <t>기본공제대상자인</t>
        </r>
        <r>
          <rPr>
            <b/>
            <sz val="9"/>
            <color indexed="81"/>
            <rFont val="Tahoma"/>
            <family val="2"/>
          </rPr>
          <t xml:space="preserve"> </t>
        </r>
        <r>
          <rPr>
            <b/>
            <sz val="9"/>
            <color indexed="81"/>
            <rFont val="돋움"/>
            <family val="3"/>
            <charset val="129"/>
          </rPr>
          <t>배우자</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직계존비속</t>
        </r>
        <r>
          <rPr>
            <b/>
            <sz val="9"/>
            <color indexed="81"/>
            <rFont val="Tahoma"/>
            <family val="2"/>
          </rPr>
          <t xml:space="preserve"> 
   </t>
        </r>
        <r>
          <rPr>
            <b/>
            <sz val="9"/>
            <color indexed="81"/>
            <rFont val="돋움"/>
            <family val="3"/>
            <charset val="129"/>
          </rPr>
          <t>※기본공제대상자인</t>
        </r>
        <r>
          <rPr>
            <b/>
            <sz val="9"/>
            <color indexed="81"/>
            <rFont val="Tahoma"/>
            <family val="2"/>
          </rPr>
          <t xml:space="preserve"> </t>
        </r>
        <r>
          <rPr>
            <b/>
            <sz val="9"/>
            <color indexed="81"/>
            <rFont val="돋움"/>
            <family val="3"/>
            <charset val="129"/>
          </rPr>
          <t>형제자매의</t>
        </r>
        <r>
          <rPr>
            <b/>
            <sz val="9"/>
            <color indexed="81"/>
            <rFont val="Tahoma"/>
            <family val="2"/>
          </rPr>
          <t xml:space="preserve"> </t>
        </r>
        <r>
          <rPr>
            <b/>
            <sz val="9"/>
            <color indexed="81"/>
            <rFont val="돋움"/>
            <family val="3"/>
            <charset val="129"/>
          </rPr>
          <t>사용금액은</t>
        </r>
        <r>
          <rPr>
            <b/>
            <sz val="9"/>
            <color indexed="81"/>
            <rFont val="Tahoma"/>
            <family val="2"/>
          </rPr>
          <t xml:space="preserve"> </t>
        </r>
        <r>
          <rPr>
            <b/>
            <sz val="9"/>
            <color indexed="81"/>
            <rFont val="돋움"/>
            <family val="3"/>
            <charset val="129"/>
          </rPr>
          <t>공제</t>
        </r>
        <r>
          <rPr>
            <b/>
            <sz val="9"/>
            <color indexed="81"/>
            <rFont val="Tahoma"/>
            <family val="2"/>
          </rPr>
          <t xml:space="preserve"> </t>
        </r>
        <r>
          <rPr>
            <b/>
            <sz val="9"/>
            <color indexed="81"/>
            <rFont val="돋움"/>
            <family val="3"/>
            <charset val="129"/>
          </rPr>
          <t>불가
신용카드</t>
        </r>
        <r>
          <rPr>
            <b/>
            <sz val="9"/>
            <color indexed="81"/>
            <rFont val="Tahoma"/>
            <family val="2"/>
          </rPr>
          <t>(</t>
        </r>
        <r>
          <rPr>
            <b/>
            <sz val="9"/>
            <color indexed="81"/>
            <rFont val="돋움"/>
            <family val="3"/>
            <charset val="129"/>
          </rPr>
          <t>총급여</t>
        </r>
        <r>
          <rPr>
            <b/>
            <sz val="9"/>
            <color indexed="81"/>
            <rFont val="Tahoma"/>
            <family val="2"/>
          </rPr>
          <t xml:space="preserve"> 7</t>
        </r>
        <r>
          <rPr>
            <b/>
            <sz val="9"/>
            <color indexed="81"/>
            <rFont val="돋움"/>
            <family val="3"/>
            <charset val="129"/>
          </rPr>
          <t>천만원</t>
        </r>
        <r>
          <rPr>
            <b/>
            <sz val="9"/>
            <color indexed="81"/>
            <rFont val="Tahoma"/>
            <family val="2"/>
          </rPr>
          <t xml:space="preserve"> </t>
        </r>
        <r>
          <rPr>
            <b/>
            <sz val="9"/>
            <color indexed="81"/>
            <rFont val="돋움"/>
            <family val="3"/>
            <charset val="129"/>
          </rPr>
          <t>이하자</t>
        </r>
        <r>
          <rPr>
            <b/>
            <sz val="9"/>
            <color indexed="81"/>
            <rFont val="Tahoma"/>
            <family val="2"/>
          </rPr>
          <t xml:space="preserve"> </t>
        </r>
        <r>
          <rPr>
            <b/>
            <sz val="9"/>
            <color indexed="81"/>
            <rFont val="돋움"/>
            <family val="3"/>
            <charset val="129"/>
          </rPr>
          <t>도서공연비</t>
        </r>
        <r>
          <rPr>
            <b/>
            <sz val="9"/>
            <color indexed="81"/>
            <rFont val="Tahoma"/>
            <family val="2"/>
          </rPr>
          <t xml:space="preserve"> </t>
        </r>
        <r>
          <rPr>
            <b/>
            <sz val="9"/>
            <color indexed="81"/>
            <rFont val="돋움"/>
            <family val="3"/>
            <charset val="129"/>
          </rPr>
          <t>공제</t>
        </r>
        <r>
          <rPr>
            <b/>
            <sz val="9"/>
            <color indexed="81"/>
            <rFont val="Tahoma"/>
            <family val="2"/>
          </rPr>
          <t xml:space="preserve"> </t>
        </r>
        <r>
          <rPr>
            <b/>
            <sz val="9"/>
            <color indexed="81"/>
            <rFont val="돋움"/>
            <family val="3"/>
            <charset val="129"/>
          </rPr>
          <t>추가</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공제율</t>
        </r>
        <r>
          <rPr>
            <b/>
            <sz val="9"/>
            <color indexed="81"/>
            <rFont val="Tahoma"/>
            <family val="2"/>
          </rPr>
          <t xml:space="preserve"> : </t>
        </r>
        <r>
          <rPr>
            <b/>
            <sz val="9"/>
            <color indexed="81"/>
            <rFont val="돋움"/>
            <family val="3"/>
            <charset val="129"/>
          </rPr>
          <t>신용카드</t>
        </r>
        <r>
          <rPr>
            <b/>
            <sz val="9"/>
            <color indexed="81"/>
            <rFont val="Tahoma"/>
            <family val="2"/>
          </rPr>
          <t xml:space="preserve"> </t>
        </r>
        <r>
          <rPr>
            <b/>
            <sz val="9"/>
            <color indexed="81"/>
            <rFont val="돋움"/>
            <family val="3"/>
            <charset val="129"/>
          </rPr>
          <t>일반</t>
        </r>
        <r>
          <rPr>
            <b/>
            <sz val="9"/>
            <color indexed="81"/>
            <rFont val="Tahoma"/>
            <family val="2"/>
          </rPr>
          <t xml:space="preserve"> 15%, </t>
        </r>
        <r>
          <rPr>
            <b/>
            <sz val="9"/>
            <color indexed="81"/>
            <rFont val="돋움"/>
            <family val="3"/>
            <charset val="129"/>
          </rPr>
          <t>전통시장·대중교통</t>
        </r>
        <r>
          <rPr>
            <b/>
            <sz val="9"/>
            <color indexed="81"/>
            <rFont val="Tahoma"/>
            <family val="2"/>
          </rPr>
          <t xml:space="preserve"> 40%, </t>
        </r>
        <r>
          <rPr>
            <b/>
            <sz val="9"/>
            <color indexed="81"/>
            <rFont val="돋움"/>
            <family val="3"/>
            <charset val="129"/>
          </rPr>
          <t>현금영수증</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직불카드</t>
        </r>
        <r>
          <rPr>
            <b/>
            <sz val="9"/>
            <color indexed="81"/>
            <rFont val="Tahoma"/>
            <family val="2"/>
          </rPr>
          <t xml:space="preserve">, </t>
        </r>
        <r>
          <rPr>
            <b/>
            <sz val="9"/>
            <color indexed="81"/>
            <rFont val="돋움"/>
            <family val="3"/>
            <charset val="129"/>
          </rPr>
          <t>도서·공연비</t>
        </r>
        <r>
          <rPr>
            <b/>
            <sz val="9"/>
            <color indexed="81"/>
            <rFont val="Tahoma"/>
            <family val="2"/>
          </rPr>
          <t xml:space="preserve"> 30%
· </t>
        </r>
        <r>
          <rPr>
            <b/>
            <sz val="9"/>
            <color indexed="81"/>
            <rFont val="돋움"/>
            <family val="3"/>
            <charset val="129"/>
          </rPr>
          <t>한도</t>
        </r>
        <r>
          <rPr>
            <b/>
            <sz val="9"/>
            <color indexed="81"/>
            <rFont val="Tahoma"/>
            <family val="2"/>
          </rPr>
          <t xml:space="preserve"> : MIN(</t>
        </r>
        <r>
          <rPr>
            <b/>
            <sz val="9"/>
            <color indexed="81"/>
            <rFont val="돋움"/>
            <family val="3"/>
            <charset val="129"/>
          </rPr>
          <t>총급여액</t>
        </r>
        <r>
          <rPr>
            <b/>
            <sz val="9"/>
            <color indexed="81"/>
            <rFont val="Tahoma"/>
            <family val="2"/>
          </rPr>
          <t xml:space="preserve"> 20%, 300</t>
        </r>
        <r>
          <rPr>
            <b/>
            <sz val="9"/>
            <color indexed="81"/>
            <rFont val="돋움"/>
            <family val="3"/>
            <charset val="129"/>
          </rPr>
          <t>만원</t>
        </r>
        <r>
          <rPr>
            <b/>
            <sz val="9"/>
            <color indexed="81"/>
            <rFont val="Tahoma"/>
            <family val="2"/>
          </rPr>
          <t xml:space="preserve">*) + </t>
        </r>
        <r>
          <rPr>
            <b/>
            <sz val="9"/>
            <color indexed="81"/>
            <rFont val="돋움"/>
            <family val="3"/>
            <charset val="129"/>
          </rPr>
          <t>전통시장</t>
        </r>
        <r>
          <rPr>
            <b/>
            <sz val="9"/>
            <color indexed="81"/>
            <rFont val="Tahoma"/>
            <family val="2"/>
          </rPr>
          <t>(100</t>
        </r>
        <r>
          <rPr>
            <b/>
            <sz val="9"/>
            <color indexed="81"/>
            <rFont val="돋움"/>
            <family val="3"/>
            <charset val="129"/>
          </rPr>
          <t>만원</t>
        </r>
        <r>
          <rPr>
            <b/>
            <sz val="9"/>
            <color indexed="81"/>
            <rFont val="Tahoma"/>
            <family val="2"/>
          </rPr>
          <t xml:space="preserve">) + </t>
        </r>
        <r>
          <rPr>
            <b/>
            <sz val="9"/>
            <color indexed="81"/>
            <rFont val="돋움"/>
            <family val="3"/>
            <charset val="129"/>
          </rPr>
          <t>대중교통</t>
        </r>
        <r>
          <rPr>
            <b/>
            <sz val="9"/>
            <color indexed="81"/>
            <rFont val="Tahoma"/>
            <family val="2"/>
          </rPr>
          <t>(10</t>
        </r>
        <r>
          <rPr>
            <b/>
            <sz val="9"/>
            <color indexed="81"/>
            <rFont val="돋움"/>
            <family val="3"/>
            <charset val="129"/>
          </rPr>
          <t>만원</t>
        </r>
        <r>
          <rPr>
            <b/>
            <sz val="9"/>
            <color indexed="81"/>
            <rFont val="Tahoma"/>
            <family val="2"/>
          </rPr>
          <t xml:space="preserve">) + </t>
        </r>
        <r>
          <rPr>
            <b/>
            <sz val="9"/>
            <color indexed="81"/>
            <rFont val="돋움"/>
            <family val="3"/>
            <charset val="129"/>
          </rPr>
          <t>도서공연비</t>
        </r>
        <r>
          <rPr>
            <b/>
            <sz val="9"/>
            <color indexed="81"/>
            <rFont val="Tahoma"/>
            <family val="2"/>
          </rPr>
          <t>(100</t>
        </r>
        <r>
          <rPr>
            <b/>
            <sz val="9"/>
            <color indexed="81"/>
            <rFont val="돋움"/>
            <family val="3"/>
            <charset val="129"/>
          </rPr>
          <t>만원</t>
        </r>
        <r>
          <rPr>
            <b/>
            <sz val="9"/>
            <color indexed="81"/>
            <rFont val="Tahoma"/>
            <family val="2"/>
          </rPr>
          <t xml:space="preserve">)
   * </t>
        </r>
        <r>
          <rPr>
            <b/>
            <sz val="9"/>
            <color indexed="81"/>
            <rFont val="돋움"/>
            <family val="3"/>
            <charset val="129"/>
          </rPr>
          <t>총급여액</t>
        </r>
        <r>
          <rPr>
            <b/>
            <sz val="9"/>
            <color indexed="81"/>
            <rFont val="Tahoma"/>
            <family val="2"/>
          </rPr>
          <t xml:space="preserve"> 7</t>
        </r>
        <r>
          <rPr>
            <b/>
            <sz val="9"/>
            <color indexed="81"/>
            <rFont val="돋움"/>
            <family val="3"/>
            <charset val="129"/>
          </rPr>
          <t>천만원</t>
        </r>
        <r>
          <rPr>
            <b/>
            <sz val="9"/>
            <color indexed="81"/>
            <rFont val="Tahoma"/>
            <family val="2"/>
          </rPr>
          <t xml:space="preserve"> ~ 1.2</t>
        </r>
        <r>
          <rPr>
            <b/>
            <sz val="9"/>
            <color indexed="81"/>
            <rFont val="돋움"/>
            <family val="3"/>
            <charset val="129"/>
          </rPr>
          <t>억이하자</t>
        </r>
        <r>
          <rPr>
            <b/>
            <sz val="9"/>
            <color indexed="81"/>
            <rFont val="Tahoma"/>
            <family val="2"/>
          </rPr>
          <t>(250</t>
        </r>
        <r>
          <rPr>
            <b/>
            <sz val="9"/>
            <color indexed="81"/>
            <rFont val="돋움"/>
            <family val="3"/>
            <charset val="129"/>
          </rPr>
          <t>만원</t>
        </r>
        <r>
          <rPr>
            <b/>
            <sz val="9"/>
            <color indexed="81"/>
            <rFont val="Tahoma"/>
            <family val="2"/>
          </rPr>
          <t>), 1.2</t>
        </r>
        <r>
          <rPr>
            <b/>
            <sz val="9"/>
            <color indexed="81"/>
            <rFont val="돋움"/>
            <family val="3"/>
            <charset val="129"/>
          </rPr>
          <t>억</t>
        </r>
        <r>
          <rPr>
            <b/>
            <sz val="9"/>
            <color indexed="81"/>
            <rFont val="Tahoma"/>
            <family val="2"/>
          </rPr>
          <t xml:space="preserve"> </t>
        </r>
        <r>
          <rPr>
            <b/>
            <sz val="9"/>
            <color indexed="81"/>
            <rFont val="돋움"/>
            <family val="3"/>
            <charset val="129"/>
          </rPr>
          <t>초과자</t>
        </r>
        <r>
          <rPr>
            <b/>
            <sz val="9"/>
            <color indexed="81"/>
            <rFont val="Tahoma"/>
            <family val="2"/>
          </rPr>
          <t>(200</t>
        </r>
        <r>
          <rPr>
            <b/>
            <sz val="9"/>
            <color indexed="81"/>
            <rFont val="돋움"/>
            <family val="3"/>
            <charset val="129"/>
          </rPr>
          <t>만원</t>
        </r>
        <r>
          <rPr>
            <b/>
            <sz val="9"/>
            <color indexed="81"/>
            <rFont val="Tahoma"/>
            <family val="2"/>
          </rPr>
          <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user</author>
    <author>내 문서</author>
    <author>Microsoft</author>
    <author>주황규</author>
  </authors>
  <commentList>
    <comment ref="AE5" authorId="0" shapeId="0" xr:uid="{7D608EED-EB78-486A-8A86-08573D966B25}">
      <text>
        <r>
          <rPr>
            <b/>
            <sz val="9"/>
            <color indexed="81"/>
            <rFont val="Tahoma"/>
            <family val="2"/>
          </rPr>
          <t xml:space="preserve"> 1. </t>
        </r>
        <r>
          <rPr>
            <b/>
            <sz val="9"/>
            <color indexed="81"/>
            <rFont val="돋움"/>
            <family val="3"/>
            <charset val="129"/>
          </rPr>
          <t>거주지국과</t>
        </r>
        <r>
          <rPr>
            <b/>
            <sz val="9"/>
            <color indexed="81"/>
            <rFont val="Tahoma"/>
            <family val="2"/>
          </rPr>
          <t xml:space="preserve"> </t>
        </r>
        <r>
          <rPr>
            <b/>
            <sz val="9"/>
            <color indexed="81"/>
            <rFont val="돋움"/>
            <family val="3"/>
            <charset val="129"/>
          </rPr>
          <t>거주지국코드는</t>
        </r>
        <r>
          <rPr>
            <b/>
            <sz val="9"/>
            <color indexed="81"/>
            <rFont val="Tahoma"/>
            <family val="2"/>
          </rPr>
          <t xml:space="preserve"> </t>
        </r>
        <r>
          <rPr>
            <b/>
            <sz val="9"/>
            <color indexed="81"/>
            <rFont val="돋움"/>
            <family val="3"/>
            <charset val="129"/>
          </rPr>
          <t>근로소득자가</t>
        </r>
        <r>
          <rPr>
            <b/>
            <sz val="9"/>
            <color indexed="81"/>
            <rFont val="Tahoma"/>
            <family val="2"/>
          </rPr>
          <t xml:space="preserve"> </t>
        </r>
        <r>
          <rPr>
            <b/>
            <sz val="9"/>
            <color indexed="81"/>
            <rFont val="돋움"/>
            <family val="3"/>
            <charset val="129"/>
          </rPr>
          <t>비거주자에</t>
        </r>
        <r>
          <rPr>
            <b/>
            <sz val="9"/>
            <color indexed="81"/>
            <rFont val="Tahoma"/>
            <family val="2"/>
          </rPr>
          <t xml:space="preserve"> </t>
        </r>
        <r>
          <rPr>
            <b/>
            <sz val="9"/>
            <color indexed="81"/>
            <rFont val="돋움"/>
            <family val="3"/>
            <charset val="129"/>
          </rPr>
          <t>해당하는</t>
        </r>
        <r>
          <rPr>
            <b/>
            <sz val="9"/>
            <color indexed="81"/>
            <rFont val="Tahoma"/>
            <family val="2"/>
          </rPr>
          <t xml:space="preserve"> </t>
        </r>
        <r>
          <rPr>
            <b/>
            <sz val="9"/>
            <color indexed="81"/>
            <rFont val="돋움"/>
            <family val="3"/>
            <charset val="129"/>
          </rPr>
          <t>경우에만</t>
        </r>
        <r>
          <rPr>
            <b/>
            <sz val="9"/>
            <color indexed="81"/>
            <rFont val="Tahoma"/>
            <family val="2"/>
          </rPr>
          <t xml:space="preserve"> </t>
        </r>
        <r>
          <rPr>
            <b/>
            <sz val="9"/>
            <color indexed="81"/>
            <rFont val="돋움"/>
            <family val="3"/>
            <charset val="129"/>
          </rPr>
          <t>적으며</t>
        </r>
        <r>
          <rPr>
            <b/>
            <sz val="9"/>
            <color indexed="81"/>
            <rFont val="Tahoma"/>
            <family val="2"/>
          </rPr>
          <t xml:space="preserve">, </t>
        </r>
        <r>
          <rPr>
            <b/>
            <sz val="9"/>
            <color indexed="81"/>
            <rFont val="돋움"/>
            <family val="3"/>
            <charset val="129"/>
          </rPr>
          <t>국제표준화기구</t>
        </r>
        <r>
          <rPr>
            <b/>
            <sz val="9"/>
            <color indexed="81"/>
            <rFont val="Tahoma"/>
            <family val="2"/>
          </rPr>
          <t>(ISO)</t>
        </r>
        <r>
          <rPr>
            <b/>
            <sz val="9"/>
            <color indexed="81"/>
            <rFont val="돋움"/>
            <family val="3"/>
            <charset val="129"/>
          </rPr>
          <t>가</t>
        </r>
        <r>
          <rPr>
            <b/>
            <sz val="9"/>
            <color indexed="81"/>
            <rFont val="Tahoma"/>
            <family val="2"/>
          </rPr>
          <t xml:space="preserve"> </t>
        </r>
        <r>
          <rPr>
            <b/>
            <sz val="9"/>
            <color indexed="81"/>
            <rFont val="돋움"/>
            <family val="3"/>
            <charset val="129"/>
          </rPr>
          <t>정한</t>
        </r>
        <r>
          <rPr>
            <b/>
            <sz val="9"/>
            <color indexed="81"/>
            <rFont val="Tahoma"/>
            <family val="2"/>
          </rPr>
          <t xml:space="preserve"> ISO</t>
        </r>
        <r>
          <rPr>
            <b/>
            <sz val="9"/>
            <color indexed="81"/>
            <rFont val="돋움"/>
            <family val="3"/>
            <charset val="129"/>
          </rPr>
          <t>코드</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국명약어</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국가코드를</t>
        </r>
        <r>
          <rPr>
            <b/>
            <sz val="9"/>
            <color indexed="81"/>
            <rFont val="Tahoma"/>
            <family val="2"/>
          </rPr>
          <t xml:space="preserve"> </t>
        </r>
        <r>
          <rPr>
            <b/>
            <sz val="9"/>
            <color indexed="81"/>
            <rFont val="돋움"/>
            <family val="3"/>
            <charset val="129"/>
          </rPr>
          <t>적습니다</t>
        </r>
        <r>
          <rPr>
            <b/>
            <sz val="9"/>
            <color indexed="81"/>
            <rFont val="Tahoma"/>
            <family val="2"/>
          </rPr>
          <t>(</t>
        </r>
        <r>
          <rPr>
            <b/>
            <sz val="9"/>
            <color indexed="81"/>
            <rFont val="돋움"/>
            <family val="3"/>
            <charset val="129"/>
          </rPr>
          <t>※</t>
        </r>
        <r>
          <rPr>
            <b/>
            <sz val="9"/>
            <color indexed="81"/>
            <rFont val="Tahoma"/>
            <family val="2"/>
          </rPr>
          <t xml:space="preserve"> ISO</t>
        </r>
        <r>
          <rPr>
            <b/>
            <sz val="9"/>
            <color indexed="81"/>
            <rFont val="돋움"/>
            <family val="3"/>
            <charset val="129"/>
          </rPr>
          <t>국가코드</t>
        </r>
        <r>
          <rPr>
            <b/>
            <sz val="9"/>
            <color indexed="81"/>
            <rFont val="Tahoma"/>
            <family val="2"/>
          </rPr>
          <t xml:space="preserve">: </t>
        </r>
        <r>
          <rPr>
            <b/>
            <sz val="9"/>
            <color indexed="81"/>
            <rFont val="돋움"/>
            <family val="3"/>
            <charset val="129"/>
          </rPr>
          <t>국세청홈페이지→국세정보→국제조세정보→국세조세자료실에서</t>
        </r>
        <r>
          <rPr>
            <b/>
            <sz val="9"/>
            <color indexed="81"/>
            <rFont val="Tahoma"/>
            <family val="2"/>
          </rPr>
          <t xml:space="preserve"> </t>
        </r>
        <r>
          <rPr>
            <b/>
            <sz val="9"/>
            <color indexed="81"/>
            <rFont val="돋움"/>
            <family val="3"/>
            <charset val="129"/>
          </rPr>
          <t>조회할</t>
        </r>
        <r>
          <rPr>
            <b/>
            <sz val="9"/>
            <color indexed="81"/>
            <rFont val="Tahoma"/>
            <family val="2"/>
          </rPr>
          <t xml:space="preserve"> </t>
        </r>
        <r>
          <rPr>
            <b/>
            <sz val="9"/>
            <color indexed="81"/>
            <rFont val="돋움"/>
            <family val="3"/>
            <charset val="129"/>
          </rPr>
          <t>수</t>
        </r>
        <r>
          <rPr>
            <b/>
            <sz val="9"/>
            <color indexed="81"/>
            <rFont val="Tahoma"/>
            <family val="2"/>
          </rPr>
          <t xml:space="preserve"> </t>
        </r>
        <r>
          <rPr>
            <b/>
            <sz val="9"/>
            <color indexed="81"/>
            <rFont val="돋움"/>
            <family val="3"/>
            <charset val="129"/>
          </rPr>
          <t>있습니다</t>
        </r>
        <r>
          <rPr>
            <b/>
            <sz val="9"/>
            <color indexed="81"/>
            <rFont val="Tahoma"/>
            <family val="2"/>
          </rPr>
          <t xml:space="preserve">).
 </t>
        </r>
        <r>
          <rPr>
            <b/>
            <sz val="9"/>
            <color indexed="81"/>
            <rFont val="돋움"/>
            <family val="3"/>
            <charset val="129"/>
          </rPr>
          <t>예</t>
        </r>
        <r>
          <rPr>
            <b/>
            <sz val="9"/>
            <color indexed="81"/>
            <rFont val="Tahoma"/>
            <family val="2"/>
          </rPr>
          <t xml:space="preserve">) </t>
        </r>
        <r>
          <rPr>
            <b/>
            <sz val="9"/>
            <color indexed="81"/>
            <rFont val="돋움"/>
            <family val="3"/>
            <charset val="129"/>
          </rPr>
          <t>대한민국</t>
        </r>
        <r>
          <rPr>
            <b/>
            <sz val="9"/>
            <color indexed="81"/>
            <rFont val="Tahoma"/>
            <family val="2"/>
          </rPr>
          <t xml:space="preserve">:KR, </t>
        </r>
        <r>
          <rPr>
            <b/>
            <sz val="9"/>
            <color indexed="81"/>
            <rFont val="돋움"/>
            <family val="3"/>
            <charset val="129"/>
          </rPr>
          <t>미국</t>
        </r>
        <r>
          <rPr>
            <b/>
            <sz val="9"/>
            <color indexed="81"/>
            <rFont val="Tahoma"/>
            <family val="2"/>
          </rPr>
          <t xml:space="preserve">:US
</t>
        </r>
      </text>
    </comment>
    <comment ref="AE6" authorId="0" shapeId="0" xr:uid="{DDB9A457-CD24-4EE4-820C-D9FF1B76E61E}">
      <text>
        <r>
          <rPr>
            <b/>
            <sz val="9"/>
            <color indexed="81"/>
            <rFont val="Tahoma"/>
            <family val="2"/>
          </rPr>
          <t xml:space="preserve"> 2. </t>
        </r>
        <r>
          <rPr>
            <b/>
            <sz val="9"/>
            <color indexed="81"/>
            <rFont val="돋움"/>
            <family val="3"/>
            <charset val="129"/>
          </rPr>
          <t>근로소득자가</t>
        </r>
        <r>
          <rPr>
            <b/>
            <sz val="9"/>
            <color indexed="81"/>
            <rFont val="Tahoma"/>
            <family val="2"/>
          </rPr>
          <t xml:space="preserve"> </t>
        </r>
        <r>
          <rPr>
            <b/>
            <sz val="9"/>
            <color indexed="81"/>
            <rFont val="돋움"/>
            <family val="3"/>
            <charset val="129"/>
          </rPr>
          <t>외국인에</t>
        </r>
        <r>
          <rPr>
            <b/>
            <sz val="9"/>
            <color indexed="81"/>
            <rFont val="Tahoma"/>
            <family val="2"/>
          </rPr>
          <t xml:space="preserve"> </t>
        </r>
        <r>
          <rPr>
            <b/>
            <sz val="9"/>
            <color indexed="81"/>
            <rFont val="돋움"/>
            <family val="3"/>
            <charset val="129"/>
          </rPr>
          <t>해당하는</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내ㆍ외국인란에</t>
        </r>
        <r>
          <rPr>
            <b/>
            <sz val="9"/>
            <color indexed="81"/>
            <rFont val="Tahoma"/>
            <family val="2"/>
          </rPr>
          <t xml:space="preserve"> “</t>
        </r>
        <r>
          <rPr>
            <b/>
            <sz val="9"/>
            <color indexed="81"/>
            <rFont val="돋움"/>
            <family val="3"/>
            <charset val="129"/>
          </rPr>
          <t>외국인</t>
        </r>
        <r>
          <rPr>
            <b/>
            <sz val="9"/>
            <color indexed="81"/>
            <rFont val="Tahoma"/>
            <family val="2"/>
          </rPr>
          <t xml:space="preserve"> 9”</t>
        </r>
        <r>
          <rPr>
            <b/>
            <sz val="9"/>
            <color indexed="81"/>
            <rFont val="돋움"/>
            <family val="3"/>
            <charset val="129"/>
          </rPr>
          <t>를</t>
        </r>
        <r>
          <rPr>
            <b/>
            <sz val="9"/>
            <color indexed="81"/>
            <rFont val="Tahoma"/>
            <family val="2"/>
          </rPr>
          <t xml:space="preserve"> </t>
        </r>
        <r>
          <rPr>
            <b/>
            <sz val="9"/>
            <color indexed="81"/>
            <rFont val="돋움"/>
            <family val="3"/>
            <charset val="129"/>
          </rPr>
          <t>선택하고</t>
        </r>
        <r>
          <rPr>
            <b/>
            <sz val="9"/>
            <color indexed="81"/>
            <rFont val="Tahoma"/>
            <family val="2"/>
          </rPr>
          <t xml:space="preserve"> </t>
        </r>
        <r>
          <rPr>
            <b/>
            <sz val="9"/>
            <color indexed="81"/>
            <rFont val="돋움"/>
            <family val="3"/>
            <charset val="129"/>
          </rPr>
          <t>국적</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국적코드란에</t>
        </r>
        <r>
          <rPr>
            <b/>
            <sz val="9"/>
            <color indexed="81"/>
            <rFont val="Tahoma"/>
            <family val="2"/>
          </rPr>
          <t xml:space="preserve"> </t>
        </r>
        <r>
          <rPr>
            <b/>
            <sz val="9"/>
            <color indexed="81"/>
            <rFont val="돋움"/>
            <family val="3"/>
            <charset val="129"/>
          </rPr>
          <t>국제표준화기구</t>
        </r>
        <r>
          <rPr>
            <b/>
            <sz val="9"/>
            <color indexed="81"/>
            <rFont val="Tahoma"/>
            <family val="2"/>
          </rPr>
          <t>(ISO)</t>
        </r>
        <r>
          <rPr>
            <b/>
            <sz val="9"/>
            <color indexed="81"/>
            <rFont val="돋움"/>
            <family val="3"/>
            <charset val="129"/>
          </rPr>
          <t>가</t>
        </r>
        <r>
          <rPr>
            <b/>
            <sz val="9"/>
            <color indexed="81"/>
            <rFont val="Tahoma"/>
            <family val="2"/>
          </rPr>
          <t xml:space="preserve"> </t>
        </r>
        <r>
          <rPr>
            <b/>
            <sz val="9"/>
            <color indexed="81"/>
            <rFont val="돋움"/>
            <family val="3"/>
            <charset val="129"/>
          </rPr>
          <t>정한</t>
        </r>
        <r>
          <rPr>
            <b/>
            <sz val="9"/>
            <color indexed="81"/>
            <rFont val="Tahoma"/>
            <family val="2"/>
          </rPr>
          <t xml:space="preserve"> ISO</t>
        </r>
        <r>
          <rPr>
            <b/>
            <sz val="9"/>
            <color indexed="81"/>
            <rFont val="돋움"/>
            <family val="3"/>
            <charset val="129"/>
          </rPr>
          <t>코드</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국명약어</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국가코드를</t>
        </r>
        <r>
          <rPr>
            <b/>
            <sz val="9"/>
            <color indexed="81"/>
            <rFont val="Tahoma"/>
            <family val="2"/>
          </rPr>
          <t xml:space="preserve"> </t>
        </r>
        <r>
          <rPr>
            <b/>
            <sz val="9"/>
            <color indexed="81"/>
            <rFont val="돋움"/>
            <family val="3"/>
            <charset val="129"/>
          </rPr>
          <t>적습니다</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근로소득자가</t>
        </r>
        <r>
          <rPr>
            <b/>
            <sz val="9"/>
            <color indexed="81"/>
            <rFont val="Tahoma"/>
            <family val="2"/>
          </rPr>
          <t xml:space="preserve"> </t>
        </r>
        <r>
          <rPr>
            <b/>
            <sz val="9"/>
            <color indexed="81"/>
            <rFont val="돋움"/>
            <family val="3"/>
            <charset val="129"/>
          </rPr>
          <t>외국인근로자</t>
        </r>
        <r>
          <rPr>
            <b/>
            <sz val="9"/>
            <color indexed="81"/>
            <rFont val="Tahoma"/>
            <family val="2"/>
          </rPr>
          <t xml:space="preserve"> </t>
        </r>
        <r>
          <rPr>
            <b/>
            <sz val="9"/>
            <color indexed="81"/>
            <rFont val="돋움"/>
            <family val="3"/>
            <charset val="129"/>
          </rPr>
          <t>단일세율적용신청서를</t>
        </r>
        <r>
          <rPr>
            <b/>
            <sz val="9"/>
            <color indexed="81"/>
            <rFont val="Tahoma"/>
            <family val="2"/>
          </rPr>
          <t xml:space="preserve"> </t>
        </r>
        <r>
          <rPr>
            <b/>
            <sz val="9"/>
            <color indexed="81"/>
            <rFont val="돋움"/>
            <family val="3"/>
            <charset val="129"/>
          </rPr>
          <t>제출한</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외국인단일세율</t>
        </r>
        <r>
          <rPr>
            <b/>
            <sz val="9"/>
            <color indexed="81"/>
            <rFont val="Tahoma"/>
            <family val="2"/>
          </rPr>
          <t xml:space="preserve"> </t>
        </r>
        <r>
          <rPr>
            <b/>
            <sz val="9"/>
            <color indexed="81"/>
            <rFont val="돋움"/>
            <family val="3"/>
            <charset val="129"/>
          </rPr>
          <t>적용</t>
        </r>
        <r>
          <rPr>
            <b/>
            <sz val="9"/>
            <color indexed="81"/>
            <rFont val="Tahoma"/>
            <family val="2"/>
          </rPr>
          <t>’</t>
        </r>
        <r>
          <rPr>
            <b/>
            <sz val="9"/>
            <color indexed="81"/>
            <rFont val="돋움"/>
            <family val="3"/>
            <charset val="129"/>
          </rPr>
          <t>란에</t>
        </r>
        <r>
          <rPr>
            <b/>
            <sz val="9"/>
            <color indexed="81"/>
            <rFont val="Tahoma"/>
            <family val="2"/>
          </rPr>
          <t xml:space="preserve"> </t>
        </r>
        <r>
          <rPr>
            <b/>
            <sz val="9"/>
            <color indexed="81"/>
            <rFont val="돋움"/>
            <family val="3"/>
            <charset val="129"/>
          </rPr>
          <t>여</t>
        </r>
        <r>
          <rPr>
            <b/>
            <sz val="9"/>
            <color indexed="81"/>
            <rFont val="Tahoma"/>
            <family val="2"/>
          </rPr>
          <t>1</t>
        </r>
        <r>
          <rPr>
            <b/>
            <sz val="9"/>
            <color indexed="81"/>
            <rFont val="돋움"/>
            <family val="3"/>
            <charset val="129"/>
          </rPr>
          <t>를</t>
        </r>
        <r>
          <rPr>
            <b/>
            <sz val="9"/>
            <color indexed="81"/>
            <rFont val="Tahoma"/>
            <family val="2"/>
          </rPr>
          <t xml:space="preserve"> </t>
        </r>
        <r>
          <rPr>
            <b/>
            <sz val="9"/>
            <color indexed="81"/>
            <rFont val="돋움"/>
            <family val="3"/>
            <charset val="129"/>
          </rPr>
          <t>선택합니다</t>
        </r>
        <r>
          <rPr>
            <b/>
            <sz val="9"/>
            <color indexed="81"/>
            <rFont val="Tahoma"/>
            <family val="2"/>
          </rPr>
          <t xml:space="preserve">.
</t>
        </r>
      </text>
    </comment>
    <comment ref="A15" authorId="0" shapeId="0" xr:uid="{889CBC8C-C285-42BD-9AE2-B950D346A544}">
      <text>
        <r>
          <rPr>
            <b/>
            <sz val="9"/>
            <color indexed="81"/>
            <rFont val="돋움"/>
            <family val="3"/>
            <charset val="129"/>
          </rPr>
          <t>「소득세법」</t>
        </r>
        <r>
          <rPr>
            <b/>
            <sz val="9"/>
            <color indexed="81"/>
            <rFont val="Tahoma"/>
            <family val="2"/>
          </rPr>
          <t xml:space="preserve"> </t>
        </r>
        <r>
          <rPr>
            <b/>
            <sz val="9"/>
            <color indexed="81"/>
            <rFont val="돋움"/>
            <family val="3"/>
            <charset val="129"/>
          </rPr>
          <t>제</t>
        </r>
        <r>
          <rPr>
            <b/>
            <sz val="9"/>
            <color indexed="81"/>
            <rFont val="Tahoma"/>
            <family val="2"/>
          </rPr>
          <t>149</t>
        </r>
        <r>
          <rPr>
            <b/>
            <sz val="9"/>
            <color indexed="81"/>
            <rFont val="돋움"/>
            <family val="3"/>
            <charset val="129"/>
          </rPr>
          <t>조제</t>
        </r>
        <r>
          <rPr>
            <b/>
            <sz val="9"/>
            <color indexed="81"/>
            <rFont val="Tahoma"/>
            <family val="2"/>
          </rPr>
          <t>1</t>
        </r>
        <r>
          <rPr>
            <b/>
            <sz val="9"/>
            <color indexed="81"/>
            <rFont val="돋움"/>
            <family val="3"/>
            <charset val="129"/>
          </rPr>
          <t>호에</t>
        </r>
        <r>
          <rPr>
            <b/>
            <sz val="9"/>
            <color indexed="81"/>
            <rFont val="Tahoma"/>
            <family val="2"/>
          </rPr>
          <t xml:space="preserve"> </t>
        </r>
        <r>
          <rPr>
            <b/>
            <sz val="9"/>
            <color indexed="81"/>
            <rFont val="돋움"/>
            <family val="3"/>
            <charset val="129"/>
          </rPr>
          <t>해당하는</t>
        </r>
        <r>
          <rPr>
            <b/>
            <sz val="9"/>
            <color indexed="81"/>
            <rFont val="Tahoma"/>
            <family val="2"/>
          </rPr>
          <t xml:space="preserve"> </t>
        </r>
        <r>
          <rPr>
            <b/>
            <sz val="9"/>
            <color indexed="81"/>
            <rFont val="돋움"/>
            <family val="3"/>
            <charset val="129"/>
          </rPr>
          <t>납세조합이</t>
        </r>
        <r>
          <rPr>
            <b/>
            <sz val="9"/>
            <color indexed="81"/>
            <rFont val="Tahoma"/>
            <family val="2"/>
          </rPr>
          <t xml:space="preserve"> </t>
        </r>
        <r>
          <rPr>
            <b/>
            <sz val="9"/>
            <color indexed="81"/>
            <rFont val="돋움"/>
            <family val="3"/>
            <charset val="129"/>
          </rPr>
          <t>「소득세법」</t>
        </r>
        <r>
          <rPr>
            <b/>
            <sz val="9"/>
            <color indexed="81"/>
            <rFont val="Tahoma"/>
            <family val="2"/>
          </rPr>
          <t xml:space="preserve"> </t>
        </r>
        <r>
          <rPr>
            <b/>
            <sz val="9"/>
            <color indexed="81"/>
            <rFont val="돋움"/>
            <family val="3"/>
            <charset val="129"/>
          </rPr>
          <t>제</t>
        </r>
        <r>
          <rPr>
            <b/>
            <sz val="9"/>
            <color indexed="81"/>
            <rFont val="Tahoma"/>
            <family val="2"/>
          </rPr>
          <t>127</t>
        </r>
        <r>
          <rPr>
            <b/>
            <sz val="9"/>
            <color indexed="81"/>
            <rFont val="돋움"/>
            <family val="3"/>
            <charset val="129"/>
          </rPr>
          <t>조제</t>
        </r>
        <r>
          <rPr>
            <b/>
            <sz val="9"/>
            <color indexed="81"/>
            <rFont val="Tahoma"/>
            <family val="2"/>
          </rPr>
          <t>1</t>
        </r>
        <r>
          <rPr>
            <b/>
            <sz val="9"/>
            <color indexed="81"/>
            <rFont val="돋움"/>
            <family val="3"/>
            <charset val="129"/>
          </rPr>
          <t>항제</t>
        </r>
        <r>
          <rPr>
            <b/>
            <sz val="9"/>
            <color indexed="81"/>
            <rFont val="Tahoma"/>
            <family val="2"/>
          </rPr>
          <t>4</t>
        </r>
        <r>
          <rPr>
            <b/>
            <sz val="9"/>
            <color indexed="81"/>
            <rFont val="돋움"/>
            <family val="3"/>
            <charset val="129"/>
          </rPr>
          <t>호</t>
        </r>
        <r>
          <rPr>
            <b/>
            <sz val="9"/>
            <color indexed="81"/>
            <rFont val="Tahoma"/>
            <family val="2"/>
          </rPr>
          <t xml:space="preserve"> </t>
        </r>
        <r>
          <rPr>
            <b/>
            <sz val="9"/>
            <color indexed="81"/>
            <rFont val="돋움"/>
            <family val="3"/>
            <charset val="129"/>
          </rPr>
          <t>각</t>
        </r>
        <r>
          <rPr>
            <b/>
            <sz val="9"/>
            <color indexed="81"/>
            <rFont val="Tahoma"/>
            <family val="2"/>
          </rPr>
          <t xml:space="preserve"> </t>
        </r>
        <r>
          <rPr>
            <b/>
            <sz val="9"/>
            <color indexed="81"/>
            <rFont val="돋움"/>
            <family val="3"/>
            <charset val="129"/>
          </rPr>
          <t>목에</t>
        </r>
        <r>
          <rPr>
            <b/>
            <sz val="9"/>
            <color indexed="81"/>
            <rFont val="Tahoma"/>
            <family val="2"/>
          </rPr>
          <t xml:space="preserve"> </t>
        </r>
        <r>
          <rPr>
            <b/>
            <sz val="9"/>
            <color indexed="81"/>
            <rFont val="돋움"/>
            <family val="3"/>
            <charset val="129"/>
          </rPr>
          <t>해당하는</t>
        </r>
        <r>
          <rPr>
            <b/>
            <sz val="9"/>
            <color indexed="81"/>
            <rFont val="Tahoma"/>
            <family val="2"/>
          </rPr>
          <t xml:space="preserve"> </t>
        </r>
        <r>
          <rPr>
            <b/>
            <sz val="9"/>
            <color indexed="81"/>
            <rFont val="돋움"/>
            <family val="3"/>
            <charset val="129"/>
          </rPr>
          <t>근로소득을</t>
        </r>
        <r>
          <rPr>
            <b/>
            <sz val="9"/>
            <color indexed="81"/>
            <rFont val="Tahoma"/>
            <family val="2"/>
          </rPr>
          <t xml:space="preserve"> </t>
        </r>
        <r>
          <rPr>
            <b/>
            <sz val="9"/>
            <color indexed="81"/>
            <rFont val="돋움"/>
            <family val="3"/>
            <charset val="129"/>
          </rPr>
          <t>연말정산하는</t>
        </r>
        <r>
          <rPr>
            <b/>
            <sz val="9"/>
            <color indexed="81"/>
            <rFont val="Tahoma"/>
            <family val="2"/>
          </rPr>
          <t xml:space="preserve"> </t>
        </r>
        <r>
          <rPr>
            <b/>
            <sz val="9"/>
            <color indexed="81"/>
            <rFont val="돋움"/>
            <family val="3"/>
            <charset val="129"/>
          </rPr>
          <t>경우에도</t>
        </r>
        <r>
          <rPr>
            <b/>
            <sz val="9"/>
            <color indexed="81"/>
            <rFont val="Tahoma"/>
            <family val="2"/>
          </rPr>
          <t xml:space="preserve"> </t>
        </r>
        <r>
          <rPr>
            <b/>
            <sz val="9"/>
            <color indexed="81"/>
            <rFont val="돋움"/>
            <family val="3"/>
            <charset val="129"/>
          </rPr>
          <t>사용하며</t>
        </r>
        <r>
          <rPr>
            <b/>
            <sz val="9"/>
            <color indexed="81"/>
            <rFont val="Tahoma"/>
            <family val="2"/>
          </rPr>
          <t xml:space="preserve">, </t>
        </r>
        <r>
          <rPr>
            <b/>
            <sz val="9"/>
            <color indexed="81"/>
            <rFont val="돋움"/>
            <family val="3"/>
            <charset val="129"/>
          </rPr>
          <t>이</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⑨</t>
        </r>
        <r>
          <rPr>
            <b/>
            <sz val="9"/>
            <color indexed="81"/>
            <rFont val="Tahoma"/>
            <family val="2"/>
          </rPr>
          <t xml:space="preserve"> </t>
        </r>
        <r>
          <rPr>
            <b/>
            <sz val="9"/>
            <color indexed="81"/>
            <rFont val="돋움"/>
            <family val="3"/>
            <charset val="129"/>
          </rPr>
          <t>근무처명</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⑩사업자등록번호에는</t>
        </r>
        <r>
          <rPr>
            <b/>
            <sz val="9"/>
            <color indexed="81"/>
            <rFont val="Tahoma"/>
            <family val="2"/>
          </rPr>
          <t xml:space="preserve"> </t>
        </r>
        <r>
          <rPr>
            <b/>
            <sz val="9"/>
            <color indexed="81"/>
            <rFont val="돋움"/>
            <family val="3"/>
            <charset val="129"/>
          </rPr>
          <t>실제</t>
        </r>
        <r>
          <rPr>
            <b/>
            <sz val="9"/>
            <color indexed="81"/>
            <rFont val="Tahoma"/>
            <family val="2"/>
          </rPr>
          <t xml:space="preserve"> </t>
        </r>
        <r>
          <rPr>
            <b/>
            <sz val="9"/>
            <color indexed="81"/>
            <rFont val="돋움"/>
            <family val="3"/>
            <charset val="129"/>
          </rPr>
          <t>근무처의</t>
        </r>
        <r>
          <rPr>
            <b/>
            <sz val="9"/>
            <color indexed="81"/>
            <rFont val="Tahoma"/>
            <family val="2"/>
          </rPr>
          <t xml:space="preserve"> </t>
        </r>
        <r>
          <rPr>
            <b/>
            <sz val="9"/>
            <color indexed="81"/>
            <rFont val="돋움"/>
            <family val="3"/>
            <charset val="129"/>
          </rPr>
          <t>상호</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사업자번호를</t>
        </r>
        <r>
          <rPr>
            <b/>
            <sz val="9"/>
            <color indexed="81"/>
            <rFont val="Tahoma"/>
            <family val="2"/>
          </rPr>
          <t xml:space="preserve"> </t>
        </r>
        <r>
          <rPr>
            <b/>
            <sz val="9"/>
            <color indexed="81"/>
            <rFont val="돋움"/>
            <family val="3"/>
            <charset val="129"/>
          </rPr>
          <t>적습니다</t>
        </r>
        <r>
          <rPr>
            <b/>
            <sz val="9"/>
            <color indexed="81"/>
            <rFont val="Tahoma"/>
            <family val="2"/>
          </rPr>
          <t xml:space="preserve">. </t>
        </r>
        <r>
          <rPr>
            <b/>
            <sz val="9"/>
            <color indexed="81"/>
            <rFont val="돋움"/>
            <family val="3"/>
            <charset val="129"/>
          </rPr>
          <t>다만</t>
        </r>
        <r>
          <rPr>
            <b/>
            <sz val="9"/>
            <color indexed="81"/>
            <rFont val="Tahoma"/>
            <family val="2"/>
          </rPr>
          <t xml:space="preserve">, </t>
        </r>
        <r>
          <rPr>
            <b/>
            <sz val="9"/>
            <color indexed="81"/>
            <rFont val="돋움"/>
            <family val="3"/>
            <charset val="129"/>
          </rPr>
          <t>근무처의</t>
        </r>
        <r>
          <rPr>
            <b/>
            <sz val="9"/>
            <color indexed="81"/>
            <rFont val="Tahoma"/>
            <family val="2"/>
          </rPr>
          <t xml:space="preserve"> </t>
        </r>
        <r>
          <rPr>
            <b/>
            <sz val="9"/>
            <color indexed="81"/>
            <rFont val="돋움"/>
            <family val="3"/>
            <charset val="129"/>
          </rPr>
          <t>사업자등록이</t>
        </r>
        <r>
          <rPr>
            <b/>
            <sz val="9"/>
            <color indexed="81"/>
            <rFont val="Tahoma"/>
            <family val="2"/>
          </rPr>
          <t xml:space="preserve"> </t>
        </r>
        <r>
          <rPr>
            <b/>
            <sz val="9"/>
            <color indexed="81"/>
            <rFont val="돋움"/>
            <family val="3"/>
            <charset val="129"/>
          </rPr>
          <t>없는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납세조합의</t>
        </r>
        <r>
          <rPr>
            <b/>
            <sz val="9"/>
            <color indexed="81"/>
            <rFont val="Tahoma"/>
            <family val="2"/>
          </rPr>
          <t xml:space="preserve"> </t>
        </r>
        <r>
          <rPr>
            <b/>
            <sz val="9"/>
            <color indexed="81"/>
            <rFont val="돋움"/>
            <family val="3"/>
            <charset val="129"/>
          </rPr>
          <t>사업자등록번호를</t>
        </r>
        <r>
          <rPr>
            <b/>
            <sz val="9"/>
            <color indexed="81"/>
            <rFont val="Tahoma"/>
            <family val="2"/>
          </rPr>
          <t xml:space="preserve"> </t>
        </r>
        <r>
          <rPr>
            <b/>
            <sz val="9"/>
            <color indexed="81"/>
            <rFont val="돋움"/>
            <family val="3"/>
            <charset val="129"/>
          </rPr>
          <t>적습니다</t>
        </r>
        <r>
          <rPr>
            <b/>
            <sz val="9"/>
            <color indexed="81"/>
            <rFont val="Tahoma"/>
            <family val="2"/>
          </rPr>
          <t xml:space="preserve">.
</t>
        </r>
      </text>
    </comment>
    <comment ref="B21" authorId="0" shapeId="0" xr:uid="{0CE1E3FF-583A-4C06-BAB4-83851278BE87}">
      <text>
        <r>
          <rPr>
            <b/>
            <sz val="9"/>
            <color indexed="81"/>
            <rFont val="Tahoma"/>
            <family val="2"/>
          </rPr>
          <t xml:space="preserve"> 4. </t>
        </r>
        <r>
          <rPr>
            <b/>
            <sz val="9"/>
            <color indexed="81"/>
            <rFont val="돋움"/>
            <family val="3"/>
            <charset val="129"/>
          </rPr>
          <t>Ⅰ</t>
        </r>
        <r>
          <rPr>
            <b/>
            <sz val="9"/>
            <color indexed="81"/>
            <rFont val="Tahoma"/>
            <family val="2"/>
          </rPr>
          <t>.</t>
        </r>
        <r>
          <rPr>
            <b/>
            <sz val="9"/>
            <color indexed="81"/>
            <rFont val="돋움"/>
            <family val="3"/>
            <charset val="129"/>
          </rPr>
          <t>근무처별소득명세란은</t>
        </r>
        <r>
          <rPr>
            <b/>
            <sz val="9"/>
            <color indexed="81"/>
            <rFont val="Tahoma"/>
            <family val="2"/>
          </rPr>
          <t xml:space="preserve"> </t>
        </r>
        <r>
          <rPr>
            <b/>
            <sz val="9"/>
            <color indexed="81"/>
            <rFont val="돋움"/>
            <family val="3"/>
            <charset val="129"/>
          </rPr>
          <t>비과세소득를</t>
        </r>
        <r>
          <rPr>
            <b/>
            <sz val="9"/>
            <color indexed="81"/>
            <rFont val="Tahoma"/>
            <family val="2"/>
          </rPr>
          <t xml:space="preserve"> </t>
        </r>
        <r>
          <rPr>
            <b/>
            <sz val="9"/>
            <color indexed="81"/>
            <rFont val="돋움"/>
            <family val="3"/>
            <charset val="129"/>
          </rPr>
          <t>제외한</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항목별로</t>
        </r>
        <r>
          <rPr>
            <b/>
            <sz val="9"/>
            <color indexed="81"/>
            <rFont val="Tahoma"/>
            <family val="2"/>
          </rPr>
          <t xml:space="preserve"> </t>
        </r>
        <r>
          <rPr>
            <b/>
            <sz val="9"/>
            <color indexed="81"/>
            <rFont val="돋움"/>
            <family val="3"/>
            <charset val="129"/>
          </rPr>
          <t>적고</t>
        </r>
        <r>
          <rPr>
            <b/>
            <sz val="9"/>
            <color indexed="81"/>
            <rFont val="Tahoma"/>
            <family val="2"/>
          </rPr>
          <t xml:space="preserve">, </t>
        </r>
        <r>
          <rPr>
            <b/>
            <sz val="9"/>
            <color indexed="81"/>
            <rFont val="돋움"/>
            <family val="3"/>
            <charset val="129"/>
          </rPr>
          <t>Ⅱ</t>
        </r>
        <r>
          <rPr>
            <b/>
            <sz val="9"/>
            <color indexed="81"/>
            <rFont val="Tahoma"/>
            <family val="2"/>
          </rPr>
          <t>.</t>
        </r>
        <r>
          <rPr>
            <b/>
            <sz val="9"/>
            <color indexed="81"/>
            <rFont val="돋움"/>
            <family val="3"/>
            <charset val="129"/>
          </rPr>
          <t>비과세</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감면소득</t>
        </r>
        <r>
          <rPr>
            <b/>
            <sz val="9"/>
            <color indexed="81"/>
            <rFont val="Tahoma"/>
            <family val="2"/>
          </rPr>
          <t xml:space="preserve"> </t>
        </r>
        <r>
          <rPr>
            <b/>
            <sz val="9"/>
            <color indexed="81"/>
            <rFont val="돋움"/>
            <family val="3"/>
            <charset val="129"/>
          </rPr>
          <t>명세서란에는</t>
        </r>
        <r>
          <rPr>
            <b/>
            <sz val="9"/>
            <color indexed="81"/>
            <rFont val="Tahoma"/>
            <family val="2"/>
          </rPr>
          <t xml:space="preserve"> </t>
        </r>
        <r>
          <rPr>
            <b/>
            <sz val="9"/>
            <color indexed="81"/>
            <rFont val="돋움"/>
            <family val="3"/>
            <charset val="129"/>
          </rPr>
          <t>지급명세서</t>
        </r>
        <r>
          <rPr>
            <b/>
            <sz val="9"/>
            <color indexed="81"/>
            <rFont val="Tahoma"/>
            <family val="2"/>
          </rPr>
          <t xml:space="preserve"> </t>
        </r>
        <r>
          <rPr>
            <b/>
            <sz val="9"/>
            <color indexed="81"/>
            <rFont val="돋움"/>
            <family val="3"/>
            <charset val="129"/>
          </rPr>
          <t>작성대상</t>
        </r>
        <r>
          <rPr>
            <b/>
            <sz val="9"/>
            <color indexed="81"/>
            <rFont val="Tahoma"/>
            <family val="2"/>
          </rPr>
          <t xml:space="preserve"> </t>
        </r>
        <r>
          <rPr>
            <b/>
            <sz val="9"/>
            <color indexed="81"/>
            <rFont val="돋움"/>
            <family val="3"/>
            <charset val="129"/>
          </rPr>
          <t>비과세소득</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감면대상을</t>
        </r>
        <r>
          <rPr>
            <b/>
            <sz val="9"/>
            <color indexed="81"/>
            <rFont val="Tahoma"/>
            <family val="2"/>
          </rPr>
          <t xml:space="preserve"> </t>
        </r>
        <r>
          <rPr>
            <b/>
            <sz val="9"/>
            <color indexed="81"/>
            <rFont val="돋움"/>
            <family val="3"/>
            <charset val="129"/>
          </rPr>
          <t>해당코드별로</t>
        </r>
        <r>
          <rPr>
            <b/>
            <sz val="9"/>
            <color indexed="81"/>
            <rFont val="Tahoma"/>
            <family val="2"/>
          </rPr>
          <t xml:space="preserve"> </t>
        </r>
        <r>
          <rPr>
            <b/>
            <sz val="9"/>
            <color indexed="81"/>
            <rFont val="돋움"/>
            <family val="3"/>
            <charset val="129"/>
          </rPr>
          <t>구분하여</t>
        </r>
        <r>
          <rPr>
            <b/>
            <sz val="9"/>
            <color indexed="81"/>
            <rFont val="Tahoma"/>
            <family val="2"/>
          </rPr>
          <t xml:space="preserve"> </t>
        </r>
        <r>
          <rPr>
            <b/>
            <sz val="9"/>
            <color indexed="81"/>
            <rFont val="돋움"/>
            <family val="3"/>
            <charset val="129"/>
          </rPr>
          <t>적습니다</t>
        </r>
        <r>
          <rPr>
            <b/>
            <sz val="9"/>
            <color indexed="81"/>
            <rFont val="Tahoma"/>
            <family val="2"/>
          </rPr>
          <t>. (</t>
        </r>
        <r>
          <rPr>
            <b/>
            <sz val="9"/>
            <color indexed="81"/>
            <rFont val="돋움"/>
            <family val="3"/>
            <charset val="129"/>
          </rPr>
          <t>기재할</t>
        </r>
        <r>
          <rPr>
            <b/>
            <sz val="9"/>
            <color indexed="81"/>
            <rFont val="Tahoma"/>
            <family val="2"/>
          </rPr>
          <t xml:space="preserve"> </t>
        </r>
        <r>
          <rPr>
            <b/>
            <sz val="9"/>
            <color indexed="81"/>
            <rFont val="돋움"/>
            <family val="3"/>
            <charset val="129"/>
          </rPr>
          <t>항목이</t>
        </r>
        <r>
          <rPr>
            <b/>
            <sz val="9"/>
            <color indexed="81"/>
            <rFont val="Tahoma"/>
            <family val="2"/>
          </rPr>
          <t xml:space="preserve"> </t>
        </r>
        <r>
          <rPr>
            <b/>
            <sz val="9"/>
            <color indexed="81"/>
            <rFont val="돋움"/>
            <family val="3"/>
            <charset val="129"/>
          </rPr>
          <t>많은</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Ⅱ</t>
        </r>
        <r>
          <rPr>
            <b/>
            <sz val="9"/>
            <color indexed="81"/>
            <rFont val="Tahoma"/>
            <family val="2"/>
          </rPr>
          <t>.</t>
        </r>
        <r>
          <rPr>
            <b/>
            <sz val="9"/>
            <color indexed="81"/>
            <rFont val="돋움"/>
            <family val="3"/>
            <charset val="129"/>
          </rPr>
          <t>비과세</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감면소득</t>
        </r>
        <r>
          <rPr>
            <b/>
            <sz val="9"/>
            <color indexed="81"/>
            <rFont val="Tahoma"/>
            <family val="2"/>
          </rPr>
          <t xml:space="preserve"> </t>
        </r>
        <r>
          <rPr>
            <b/>
            <sz val="9"/>
            <color indexed="81"/>
            <rFont val="돋움"/>
            <family val="3"/>
            <charset val="129"/>
          </rPr>
          <t>명세서란의</t>
        </r>
        <r>
          <rPr>
            <b/>
            <sz val="9"/>
            <color indexed="81"/>
            <rFont val="Tahoma"/>
            <family val="2"/>
          </rPr>
          <t xml:space="preserve">  </t>
        </r>
        <r>
          <rPr>
            <b/>
            <sz val="9"/>
            <color indexed="81"/>
            <rFont val="돋움"/>
            <family val="3"/>
            <charset val="129"/>
          </rPr>
          <t>비과세소득</t>
        </r>
        <r>
          <rPr>
            <b/>
            <sz val="9"/>
            <color indexed="81"/>
            <rFont val="Tahoma"/>
            <family val="2"/>
          </rPr>
          <t xml:space="preserve"> </t>
        </r>
        <r>
          <rPr>
            <b/>
            <sz val="9"/>
            <color indexed="81"/>
            <rFont val="돋움"/>
            <family val="3"/>
            <charset val="129"/>
          </rPr>
          <t>계란</t>
        </r>
        <r>
          <rPr>
            <b/>
            <sz val="9"/>
            <color indexed="81"/>
            <rFont val="Tahoma"/>
            <family val="2"/>
          </rPr>
          <t xml:space="preserve"> </t>
        </r>
        <r>
          <rPr>
            <b/>
            <sz val="9"/>
            <color indexed="81"/>
            <rFont val="돋움"/>
            <family val="3"/>
            <charset val="129"/>
          </rPr>
          <t>및</t>
        </r>
        <r>
          <rPr>
            <b/>
            <sz val="9"/>
            <color indexed="81"/>
            <rFont val="Tahoma"/>
            <family val="2"/>
          </rPr>
          <t xml:space="preserve"> -1 </t>
        </r>
        <r>
          <rPr>
            <b/>
            <sz val="9"/>
            <color indexed="81"/>
            <rFont val="돋움"/>
            <family val="3"/>
            <charset val="129"/>
          </rPr>
          <t>감면세액</t>
        </r>
        <r>
          <rPr>
            <b/>
            <sz val="9"/>
            <color indexed="81"/>
            <rFont val="Tahoma"/>
            <family val="2"/>
          </rPr>
          <t xml:space="preserve"> </t>
        </r>
        <r>
          <rPr>
            <b/>
            <sz val="9"/>
            <color indexed="81"/>
            <rFont val="돋움"/>
            <family val="3"/>
            <charset val="129"/>
          </rPr>
          <t>계에</t>
        </r>
        <r>
          <rPr>
            <b/>
            <sz val="9"/>
            <color indexed="81"/>
            <rFont val="Tahoma"/>
            <family val="2"/>
          </rPr>
          <t xml:space="preserve"> </t>
        </r>
        <r>
          <rPr>
            <b/>
            <sz val="9"/>
            <color indexed="81"/>
            <rFont val="돋움"/>
            <family val="3"/>
            <charset val="129"/>
          </rPr>
          <t>총액만</t>
        </r>
        <r>
          <rPr>
            <b/>
            <sz val="9"/>
            <color indexed="81"/>
            <rFont val="Tahoma"/>
            <family val="2"/>
          </rPr>
          <t xml:space="preserve"> </t>
        </r>
        <r>
          <rPr>
            <b/>
            <sz val="9"/>
            <color indexed="81"/>
            <rFont val="돋움"/>
            <family val="3"/>
            <charset val="129"/>
          </rPr>
          <t>적고</t>
        </r>
        <r>
          <rPr>
            <b/>
            <sz val="9"/>
            <color indexed="81"/>
            <rFont val="Tahoma"/>
            <family val="2"/>
          </rPr>
          <t xml:space="preserve">, </t>
        </r>
        <r>
          <rPr>
            <b/>
            <sz val="9"/>
            <color indexed="81"/>
            <rFont val="돋움"/>
            <family val="3"/>
            <charset val="129"/>
          </rPr>
          <t>Ⅱ</t>
        </r>
        <r>
          <rPr>
            <b/>
            <sz val="9"/>
            <color indexed="81"/>
            <rFont val="Tahoma"/>
            <family val="2"/>
          </rPr>
          <t>.</t>
        </r>
        <r>
          <rPr>
            <b/>
            <sz val="9"/>
            <color indexed="81"/>
            <rFont val="돋움"/>
            <family val="3"/>
            <charset val="129"/>
          </rPr>
          <t>비과세</t>
        </r>
        <r>
          <rPr>
            <b/>
            <sz val="9"/>
            <color indexed="81"/>
            <rFont val="Tahoma"/>
            <family val="2"/>
          </rPr>
          <t xml:space="preserve"> </t>
        </r>
        <r>
          <rPr>
            <b/>
            <sz val="9"/>
            <color indexed="81"/>
            <rFont val="돋움"/>
            <family val="3"/>
            <charset val="129"/>
          </rPr>
          <t>소득란을</t>
        </r>
        <r>
          <rPr>
            <b/>
            <sz val="9"/>
            <color indexed="81"/>
            <rFont val="Tahoma"/>
            <family val="2"/>
          </rPr>
          <t xml:space="preserve"> </t>
        </r>
        <r>
          <rPr>
            <b/>
            <sz val="9"/>
            <color indexed="81"/>
            <rFont val="돋움"/>
            <family val="3"/>
            <charset val="129"/>
          </rPr>
          <t>별지로</t>
        </r>
        <r>
          <rPr>
            <b/>
            <sz val="9"/>
            <color indexed="81"/>
            <rFont val="Tahoma"/>
            <family val="2"/>
          </rPr>
          <t xml:space="preserve"> </t>
        </r>
        <r>
          <rPr>
            <b/>
            <sz val="9"/>
            <color indexed="81"/>
            <rFont val="돋움"/>
            <family val="3"/>
            <charset val="129"/>
          </rPr>
          <t>작성</t>
        </r>
        <r>
          <rPr>
            <b/>
            <sz val="9"/>
            <color indexed="81"/>
            <rFont val="Tahoma"/>
            <family val="2"/>
          </rPr>
          <t xml:space="preserve"> </t>
        </r>
        <r>
          <rPr>
            <b/>
            <sz val="9"/>
            <color indexed="81"/>
            <rFont val="돋움"/>
            <family val="3"/>
            <charset val="129"/>
          </rPr>
          <t>가능합니다</t>
        </r>
        <r>
          <rPr>
            <b/>
            <sz val="9"/>
            <color indexed="81"/>
            <rFont val="Tahoma"/>
            <family val="2"/>
          </rPr>
          <t xml:space="preserve">.) 
</t>
        </r>
      </text>
    </comment>
    <comment ref="AE21" authorId="0" shapeId="0" xr:uid="{5238A851-085F-4C5C-8FC9-64D3464A1927}">
      <text>
        <r>
          <rPr>
            <b/>
            <sz val="9"/>
            <color indexed="81"/>
            <rFont val="Tahoma"/>
            <family val="2"/>
          </rPr>
          <t xml:space="preserve"> 5. </t>
        </r>
        <r>
          <rPr>
            <b/>
            <sz val="9"/>
            <color indexed="81"/>
            <rFont val="돋움"/>
            <family val="3"/>
            <charset val="129"/>
          </rPr>
          <t>「소득세법」</t>
        </r>
        <r>
          <rPr>
            <b/>
            <sz val="9"/>
            <color indexed="81"/>
            <rFont val="Tahoma"/>
            <family val="2"/>
          </rPr>
          <t xml:space="preserve"> </t>
        </r>
        <r>
          <rPr>
            <b/>
            <sz val="9"/>
            <color indexed="81"/>
            <rFont val="돋움"/>
            <family val="3"/>
            <charset val="129"/>
          </rPr>
          <t>제</t>
        </r>
        <r>
          <rPr>
            <b/>
            <sz val="9"/>
            <color indexed="81"/>
            <rFont val="Tahoma"/>
            <family val="2"/>
          </rPr>
          <t>127</t>
        </r>
        <r>
          <rPr>
            <b/>
            <sz val="9"/>
            <color indexed="81"/>
            <rFont val="돋움"/>
            <family val="3"/>
            <charset val="129"/>
          </rPr>
          <t>조제</t>
        </r>
        <r>
          <rPr>
            <b/>
            <sz val="9"/>
            <color indexed="81"/>
            <rFont val="Tahoma"/>
            <family val="2"/>
          </rPr>
          <t>1</t>
        </r>
        <r>
          <rPr>
            <b/>
            <sz val="9"/>
            <color indexed="81"/>
            <rFont val="돋움"/>
            <family val="3"/>
            <charset val="129"/>
          </rPr>
          <t>항제</t>
        </r>
        <r>
          <rPr>
            <b/>
            <sz val="9"/>
            <color indexed="81"/>
            <rFont val="Tahoma"/>
            <family val="2"/>
          </rPr>
          <t>4</t>
        </r>
        <r>
          <rPr>
            <b/>
            <sz val="9"/>
            <color indexed="81"/>
            <rFont val="돋움"/>
            <family val="3"/>
            <charset val="129"/>
          </rPr>
          <t>호의</t>
        </r>
        <r>
          <rPr>
            <b/>
            <sz val="9"/>
            <color indexed="81"/>
            <rFont val="Tahoma"/>
            <family val="2"/>
          </rPr>
          <t xml:space="preserve"> </t>
        </r>
        <r>
          <rPr>
            <b/>
            <sz val="9"/>
            <color indexed="81"/>
            <rFont val="돋움"/>
            <family val="3"/>
            <charset val="129"/>
          </rPr>
          <t>각</t>
        </r>
        <r>
          <rPr>
            <b/>
            <sz val="9"/>
            <color indexed="81"/>
            <rFont val="Tahoma"/>
            <family val="2"/>
          </rPr>
          <t xml:space="preserve"> </t>
        </r>
        <r>
          <rPr>
            <b/>
            <sz val="9"/>
            <color indexed="81"/>
            <rFont val="돋움"/>
            <family val="3"/>
            <charset val="129"/>
          </rPr>
          <t>목에</t>
        </r>
        <r>
          <rPr>
            <b/>
            <sz val="9"/>
            <color indexed="81"/>
            <rFont val="Tahoma"/>
            <family val="2"/>
          </rPr>
          <t xml:space="preserve"> </t>
        </r>
        <r>
          <rPr>
            <b/>
            <sz val="9"/>
            <color indexed="81"/>
            <rFont val="돋움"/>
            <family val="3"/>
            <charset val="129"/>
          </rPr>
          <t>해당하는</t>
        </r>
        <r>
          <rPr>
            <b/>
            <sz val="9"/>
            <color indexed="81"/>
            <rFont val="Tahoma"/>
            <family val="2"/>
          </rPr>
          <t xml:space="preserve"> </t>
        </r>
        <r>
          <rPr>
            <b/>
            <sz val="9"/>
            <color indexed="81"/>
            <rFont val="돋움"/>
            <family val="3"/>
            <charset val="129"/>
          </rPr>
          <t>근로소득과</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외</t>
        </r>
        <r>
          <rPr>
            <b/>
            <sz val="9"/>
            <color indexed="81"/>
            <rFont val="Tahoma"/>
            <family val="2"/>
          </rPr>
          <t xml:space="preserve"> </t>
        </r>
        <r>
          <rPr>
            <b/>
            <sz val="9"/>
            <color indexed="81"/>
            <rFont val="돋움"/>
            <family val="3"/>
            <charset val="129"/>
          </rPr>
          <t>근로소득을</t>
        </r>
        <r>
          <rPr>
            <b/>
            <sz val="9"/>
            <color indexed="81"/>
            <rFont val="Tahoma"/>
            <family val="2"/>
          </rPr>
          <t xml:space="preserve"> </t>
        </r>
        <r>
          <rPr>
            <b/>
            <sz val="9"/>
            <color indexed="81"/>
            <rFont val="돋움"/>
            <family val="3"/>
            <charset val="129"/>
          </rPr>
          <t>더하여</t>
        </r>
        <r>
          <rPr>
            <b/>
            <sz val="9"/>
            <color indexed="81"/>
            <rFont val="Tahoma"/>
            <family val="2"/>
          </rPr>
          <t xml:space="preserve"> </t>
        </r>
        <r>
          <rPr>
            <b/>
            <sz val="9"/>
            <color indexed="81"/>
            <rFont val="돋움"/>
            <family val="3"/>
            <charset val="129"/>
          </rPr>
          <t>연말정산하는</t>
        </r>
        <r>
          <rPr>
            <b/>
            <sz val="9"/>
            <color indexed="81"/>
            <rFont val="Tahoma"/>
            <family val="2"/>
          </rPr>
          <t xml:space="preserve"> </t>
        </r>
        <r>
          <rPr>
            <b/>
            <sz val="9"/>
            <color indexed="81"/>
            <rFont val="돋움"/>
            <family val="3"/>
            <charset val="129"/>
          </rPr>
          <t>때에는</t>
        </r>
        <r>
          <rPr>
            <b/>
            <sz val="9"/>
            <color indexed="81"/>
            <rFont val="Tahoma"/>
            <family val="2"/>
          </rPr>
          <t xml:space="preserve"> -1</t>
        </r>
        <r>
          <rPr>
            <b/>
            <sz val="9"/>
            <color indexed="81"/>
            <rFont val="돋움"/>
            <family val="3"/>
            <charset val="129"/>
          </rPr>
          <t>납세조합란에</t>
        </r>
        <r>
          <rPr>
            <b/>
            <sz val="9"/>
            <color indexed="81"/>
            <rFont val="Tahoma"/>
            <family val="2"/>
          </rPr>
          <t xml:space="preserve"> </t>
        </r>
        <r>
          <rPr>
            <b/>
            <sz val="9"/>
            <color indexed="81"/>
            <rFont val="돋움"/>
            <family val="3"/>
            <charset val="129"/>
          </rPr>
          <t>각각</t>
        </r>
        <r>
          <rPr>
            <b/>
            <sz val="9"/>
            <color indexed="81"/>
            <rFont val="Tahoma"/>
            <family val="2"/>
          </rPr>
          <t xml:space="preserve"> </t>
        </r>
        <r>
          <rPr>
            <b/>
            <sz val="9"/>
            <color indexed="81"/>
            <rFont val="돋움"/>
            <family val="3"/>
            <charset val="129"/>
          </rPr>
          <t>근로소득납세조합과</t>
        </r>
        <r>
          <rPr>
            <b/>
            <sz val="9"/>
            <color indexed="81"/>
            <rFont val="Tahoma"/>
            <family val="2"/>
          </rPr>
          <t xml:space="preserve"> </t>
        </r>
        <r>
          <rPr>
            <b/>
            <sz val="9"/>
            <color indexed="81"/>
            <rFont val="돋움"/>
            <family val="3"/>
            <charset val="129"/>
          </rPr>
          <t>「소득세법」</t>
        </r>
        <r>
          <rPr>
            <b/>
            <sz val="9"/>
            <color indexed="81"/>
            <rFont val="Tahoma"/>
            <family val="2"/>
          </rPr>
          <t xml:space="preserve"> </t>
        </r>
        <r>
          <rPr>
            <b/>
            <sz val="9"/>
            <color indexed="81"/>
            <rFont val="돋움"/>
            <family val="3"/>
            <charset val="129"/>
          </rPr>
          <t>제</t>
        </r>
        <r>
          <rPr>
            <b/>
            <sz val="9"/>
            <color indexed="81"/>
            <rFont val="Tahoma"/>
            <family val="2"/>
          </rPr>
          <t>127</t>
        </r>
        <r>
          <rPr>
            <b/>
            <sz val="9"/>
            <color indexed="81"/>
            <rFont val="돋움"/>
            <family val="3"/>
            <charset val="129"/>
          </rPr>
          <t>조제</t>
        </r>
        <r>
          <rPr>
            <b/>
            <sz val="9"/>
            <color indexed="81"/>
            <rFont val="Tahoma"/>
            <family val="2"/>
          </rPr>
          <t>1</t>
        </r>
        <r>
          <rPr>
            <b/>
            <sz val="9"/>
            <color indexed="81"/>
            <rFont val="돋움"/>
            <family val="3"/>
            <charset val="129"/>
          </rPr>
          <t>항제</t>
        </r>
        <r>
          <rPr>
            <b/>
            <sz val="9"/>
            <color indexed="81"/>
            <rFont val="Tahoma"/>
            <family val="2"/>
          </rPr>
          <t>4</t>
        </r>
        <r>
          <rPr>
            <b/>
            <sz val="9"/>
            <color indexed="81"/>
            <rFont val="돋움"/>
            <family val="3"/>
            <charset val="129"/>
          </rPr>
          <t>호</t>
        </r>
        <r>
          <rPr>
            <b/>
            <sz val="9"/>
            <color indexed="81"/>
            <rFont val="Tahoma"/>
            <family val="2"/>
          </rPr>
          <t xml:space="preserve"> </t>
        </r>
        <r>
          <rPr>
            <b/>
            <sz val="9"/>
            <color indexed="81"/>
            <rFont val="돋움"/>
            <family val="3"/>
            <charset val="129"/>
          </rPr>
          <t>각</t>
        </r>
        <r>
          <rPr>
            <b/>
            <sz val="9"/>
            <color indexed="81"/>
            <rFont val="Tahoma"/>
            <family val="2"/>
          </rPr>
          <t xml:space="preserve"> </t>
        </r>
        <r>
          <rPr>
            <b/>
            <sz val="9"/>
            <color indexed="81"/>
            <rFont val="돋움"/>
            <family val="3"/>
            <charset val="129"/>
          </rPr>
          <t>목에</t>
        </r>
        <r>
          <rPr>
            <b/>
            <sz val="9"/>
            <color indexed="81"/>
            <rFont val="Tahoma"/>
            <family val="2"/>
          </rPr>
          <t xml:space="preserve"> </t>
        </r>
        <r>
          <rPr>
            <b/>
            <sz val="9"/>
            <color indexed="81"/>
            <rFont val="돋움"/>
            <family val="3"/>
            <charset val="129"/>
          </rPr>
          <t>해당하는</t>
        </r>
        <r>
          <rPr>
            <b/>
            <sz val="9"/>
            <color indexed="81"/>
            <rFont val="Tahoma"/>
            <family val="2"/>
          </rPr>
          <t xml:space="preserve"> </t>
        </r>
        <r>
          <rPr>
            <b/>
            <sz val="9"/>
            <color indexed="81"/>
            <rFont val="돋움"/>
            <family val="3"/>
            <charset val="129"/>
          </rPr>
          <t>근로소득을</t>
        </r>
        <r>
          <rPr>
            <b/>
            <sz val="9"/>
            <color indexed="81"/>
            <rFont val="Tahoma"/>
            <family val="2"/>
          </rPr>
          <t xml:space="preserve"> </t>
        </r>
        <r>
          <rPr>
            <b/>
            <sz val="9"/>
            <color indexed="81"/>
            <rFont val="돋움"/>
            <family val="3"/>
            <charset val="129"/>
          </rPr>
          <t>적고</t>
        </r>
        <r>
          <rPr>
            <b/>
            <sz val="9"/>
            <color indexed="81"/>
            <rFont val="Tahoma"/>
            <family val="2"/>
          </rPr>
          <t>,</t>
        </r>
        <r>
          <rPr>
            <b/>
            <sz val="9"/>
            <color indexed="81"/>
            <rFont val="돋움"/>
            <family val="3"/>
            <charset val="129"/>
          </rPr>
          <t>「소득세법」제</t>
        </r>
        <r>
          <rPr>
            <b/>
            <sz val="9"/>
            <color indexed="81"/>
            <rFont val="Tahoma"/>
            <family val="2"/>
          </rPr>
          <t>150</t>
        </r>
        <r>
          <rPr>
            <b/>
            <sz val="9"/>
            <color indexed="81"/>
            <rFont val="돋움"/>
            <family val="3"/>
            <charset val="129"/>
          </rPr>
          <t>조에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납세조합공제금액을</t>
        </r>
        <r>
          <rPr>
            <b/>
            <sz val="9"/>
            <color indexed="81"/>
            <rFont val="Tahoma"/>
            <family val="2"/>
          </rPr>
          <t xml:space="preserve"> </t>
        </r>
        <r>
          <rPr>
            <b/>
            <sz val="9"/>
            <color indexed="81"/>
            <rFont val="돋움"/>
            <family val="3"/>
            <charset val="129"/>
          </rPr>
          <t>납세조합공제란에</t>
        </r>
        <r>
          <rPr>
            <b/>
            <sz val="9"/>
            <color indexed="81"/>
            <rFont val="Tahoma"/>
            <family val="2"/>
          </rPr>
          <t xml:space="preserve"> </t>
        </r>
        <r>
          <rPr>
            <b/>
            <sz val="9"/>
            <color indexed="81"/>
            <rFont val="돋움"/>
            <family val="3"/>
            <charset val="129"/>
          </rPr>
          <t>적습니다</t>
        </r>
        <r>
          <rPr>
            <b/>
            <sz val="9"/>
            <color indexed="81"/>
            <rFont val="Tahoma"/>
            <family val="2"/>
          </rPr>
          <t xml:space="preserve">. </t>
        </r>
        <r>
          <rPr>
            <b/>
            <sz val="9"/>
            <color indexed="81"/>
            <rFont val="돋움"/>
            <family val="3"/>
            <charset val="129"/>
          </rPr>
          <t>합병</t>
        </r>
        <r>
          <rPr>
            <b/>
            <sz val="9"/>
            <color indexed="81"/>
            <rFont val="Tahoma"/>
            <family val="2"/>
          </rPr>
          <t xml:space="preserve">, </t>
        </r>
        <r>
          <rPr>
            <b/>
            <sz val="9"/>
            <color indexed="81"/>
            <rFont val="돋움"/>
            <family val="3"/>
            <charset val="129"/>
          </rPr>
          <t>기업형태</t>
        </r>
        <r>
          <rPr>
            <b/>
            <sz val="9"/>
            <color indexed="81"/>
            <rFont val="Tahoma"/>
            <family val="2"/>
          </rPr>
          <t xml:space="preserve"> </t>
        </r>
        <r>
          <rPr>
            <b/>
            <sz val="9"/>
            <color indexed="81"/>
            <rFont val="돋움"/>
            <family val="3"/>
            <charset val="129"/>
          </rPr>
          <t>변경</t>
        </r>
        <r>
          <rPr>
            <b/>
            <sz val="9"/>
            <color indexed="81"/>
            <rFont val="Tahoma"/>
            <family val="2"/>
          </rPr>
          <t xml:space="preserve"> </t>
        </r>
        <r>
          <rPr>
            <b/>
            <sz val="9"/>
            <color indexed="81"/>
            <rFont val="돋움"/>
            <family val="3"/>
            <charset val="129"/>
          </rPr>
          <t>등으로</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법인이</t>
        </r>
        <r>
          <rPr>
            <b/>
            <sz val="9"/>
            <color indexed="81"/>
            <rFont val="Tahoma"/>
            <family val="2"/>
          </rPr>
          <t xml:space="preserve"> </t>
        </r>
        <r>
          <rPr>
            <b/>
            <sz val="9"/>
            <color indexed="81"/>
            <rFont val="돋움"/>
            <family val="3"/>
            <charset val="129"/>
          </rPr>
          <t>연말정산을</t>
        </r>
        <r>
          <rPr>
            <b/>
            <sz val="9"/>
            <color indexed="81"/>
            <rFont val="Tahoma"/>
            <family val="2"/>
          </rPr>
          <t xml:space="preserve"> </t>
        </r>
        <r>
          <rPr>
            <b/>
            <sz val="9"/>
            <color indexed="81"/>
            <rFont val="돋움"/>
            <family val="3"/>
            <charset val="129"/>
          </rPr>
          <t>하는</t>
        </r>
        <r>
          <rPr>
            <b/>
            <sz val="9"/>
            <color indexed="81"/>
            <rFont val="Tahoma"/>
            <family val="2"/>
          </rPr>
          <t xml:space="preserve"> </t>
        </r>
        <r>
          <rPr>
            <b/>
            <sz val="9"/>
            <color indexed="81"/>
            <rFont val="돋움"/>
            <family val="3"/>
            <charset val="129"/>
          </rPr>
          <t>경우에</t>
        </r>
        <r>
          <rPr>
            <b/>
            <sz val="9"/>
            <color indexed="81"/>
            <rFont val="Tahoma"/>
            <family val="2"/>
          </rPr>
          <t xml:space="preserve"> </t>
        </r>
        <r>
          <rPr>
            <b/>
            <sz val="9"/>
            <color indexed="81"/>
            <rFont val="돋움"/>
            <family val="3"/>
            <charset val="129"/>
          </rPr>
          <t>피합병법인과</t>
        </r>
        <r>
          <rPr>
            <b/>
            <sz val="9"/>
            <color indexed="81"/>
            <rFont val="Tahoma"/>
            <family val="2"/>
          </rPr>
          <t xml:space="preserve"> </t>
        </r>
        <r>
          <rPr>
            <b/>
            <sz val="9"/>
            <color indexed="81"/>
            <rFont val="돋움"/>
            <family val="3"/>
            <charset val="129"/>
          </rPr>
          <t>기업형태변경전의</t>
        </r>
        <r>
          <rPr>
            <b/>
            <sz val="9"/>
            <color indexed="81"/>
            <rFont val="Tahoma"/>
            <family val="2"/>
          </rPr>
          <t xml:space="preserve"> </t>
        </r>
        <r>
          <rPr>
            <b/>
            <sz val="9"/>
            <color indexed="81"/>
            <rFont val="돋움"/>
            <family val="3"/>
            <charset val="129"/>
          </rPr>
          <t>소득은</t>
        </r>
        <r>
          <rPr>
            <b/>
            <sz val="9"/>
            <color indexed="81"/>
            <rFont val="Tahoma"/>
            <family val="2"/>
          </rPr>
          <t xml:space="preserve"> </t>
        </r>
        <r>
          <rPr>
            <b/>
            <sz val="9"/>
            <color indexed="81"/>
            <rFont val="돋움"/>
            <family val="3"/>
            <charset val="129"/>
          </rPr>
          <t>근무처별소득명세</t>
        </r>
        <r>
          <rPr>
            <b/>
            <sz val="9"/>
            <color indexed="81"/>
            <rFont val="Tahoma"/>
            <family val="2"/>
          </rPr>
          <t xml:space="preserve"> </t>
        </r>
        <r>
          <rPr>
            <b/>
            <sz val="9"/>
            <color indexed="81"/>
            <rFont val="돋움"/>
            <family val="3"/>
            <charset val="129"/>
          </rPr>
          <t>종</t>
        </r>
        <r>
          <rPr>
            <b/>
            <sz val="9"/>
            <color indexed="81"/>
            <rFont val="Tahoma"/>
            <family val="2"/>
          </rPr>
          <t>(</t>
        </r>
        <r>
          <rPr>
            <b/>
            <sz val="9"/>
            <color indexed="81"/>
            <rFont val="돋움"/>
            <family val="3"/>
            <charset val="129"/>
          </rPr>
          <t>전</t>
        </r>
        <r>
          <rPr>
            <b/>
            <sz val="9"/>
            <color indexed="81"/>
            <rFont val="Tahoma"/>
            <family val="2"/>
          </rPr>
          <t>)</t>
        </r>
        <r>
          <rPr>
            <b/>
            <sz val="9"/>
            <color indexed="81"/>
            <rFont val="돋움"/>
            <family val="3"/>
            <charset val="129"/>
          </rPr>
          <t>란에</t>
        </r>
        <r>
          <rPr>
            <b/>
            <sz val="9"/>
            <color indexed="81"/>
            <rFont val="Tahoma"/>
            <family val="2"/>
          </rPr>
          <t xml:space="preserve"> </t>
        </r>
        <r>
          <rPr>
            <b/>
            <sz val="9"/>
            <color indexed="81"/>
            <rFont val="돋움"/>
            <family val="3"/>
            <charset val="129"/>
          </rPr>
          <t>별도로</t>
        </r>
        <r>
          <rPr>
            <b/>
            <sz val="9"/>
            <color indexed="81"/>
            <rFont val="Tahoma"/>
            <family val="2"/>
          </rPr>
          <t xml:space="preserve"> </t>
        </r>
        <r>
          <rPr>
            <b/>
            <sz val="9"/>
            <color indexed="81"/>
            <rFont val="돋움"/>
            <family val="3"/>
            <charset val="129"/>
          </rPr>
          <t>적습니다</t>
        </r>
        <r>
          <rPr>
            <b/>
            <sz val="9"/>
            <color indexed="81"/>
            <rFont val="Tahoma"/>
            <family val="2"/>
          </rPr>
          <t xml:space="preserve">.
    </t>
        </r>
        <r>
          <rPr>
            <b/>
            <sz val="9"/>
            <color indexed="81"/>
            <rFont val="돋움"/>
            <family val="3"/>
            <charset val="129"/>
          </rPr>
          <t>또한</t>
        </r>
        <r>
          <rPr>
            <b/>
            <sz val="9"/>
            <color indexed="81"/>
            <rFont val="Tahoma"/>
            <family val="2"/>
          </rPr>
          <t xml:space="preserve">, </t>
        </r>
        <r>
          <rPr>
            <b/>
            <sz val="9"/>
            <color indexed="81"/>
            <rFont val="돋움"/>
            <family val="3"/>
            <charset val="129"/>
          </rPr>
          <t>동일회사</t>
        </r>
        <r>
          <rPr>
            <b/>
            <sz val="9"/>
            <color indexed="81"/>
            <rFont val="Tahoma"/>
            <family val="2"/>
          </rPr>
          <t xml:space="preserve"> </t>
        </r>
        <r>
          <rPr>
            <b/>
            <sz val="9"/>
            <color indexed="81"/>
            <rFont val="돋움"/>
            <family val="3"/>
            <charset val="129"/>
          </rPr>
          <t>내에서</t>
        </r>
        <r>
          <rPr>
            <b/>
            <sz val="9"/>
            <color indexed="81"/>
            <rFont val="Tahoma"/>
            <family val="2"/>
          </rPr>
          <t xml:space="preserve"> </t>
        </r>
        <r>
          <rPr>
            <b/>
            <sz val="9"/>
            <color indexed="81"/>
            <rFont val="돋움"/>
            <family val="3"/>
            <charset val="129"/>
          </rPr>
          <t>사업자등록번호가</t>
        </r>
        <r>
          <rPr>
            <b/>
            <sz val="9"/>
            <color indexed="81"/>
            <rFont val="Tahoma"/>
            <family val="2"/>
          </rPr>
          <t xml:space="preserve"> </t>
        </r>
        <r>
          <rPr>
            <b/>
            <sz val="9"/>
            <color indexed="81"/>
            <rFont val="돋움"/>
            <family val="3"/>
            <charset val="129"/>
          </rPr>
          <t>다른</t>
        </r>
        <r>
          <rPr>
            <b/>
            <sz val="9"/>
            <color indexed="81"/>
            <rFont val="Tahoma"/>
            <family val="2"/>
          </rPr>
          <t xml:space="preserve"> </t>
        </r>
        <r>
          <rPr>
            <b/>
            <sz val="9"/>
            <color indexed="81"/>
            <rFont val="돋움"/>
            <family val="3"/>
            <charset val="129"/>
          </rPr>
          <t>곳에서</t>
        </r>
        <r>
          <rPr>
            <b/>
            <sz val="9"/>
            <color indexed="81"/>
            <rFont val="Tahoma"/>
            <family val="2"/>
          </rPr>
          <t xml:space="preserve"> </t>
        </r>
        <r>
          <rPr>
            <b/>
            <sz val="9"/>
            <color indexed="81"/>
            <rFont val="돋움"/>
            <family val="3"/>
            <charset val="129"/>
          </rPr>
          <t>전입</t>
        </r>
        <r>
          <rPr>
            <b/>
            <sz val="9"/>
            <color indexed="81"/>
            <rFont val="Tahoma"/>
            <family val="2"/>
          </rPr>
          <t xml:space="preserve"> </t>
        </r>
        <r>
          <rPr>
            <b/>
            <sz val="9"/>
            <color indexed="81"/>
            <rFont val="돋움"/>
            <family val="3"/>
            <charset val="129"/>
          </rPr>
          <t>등을</t>
        </r>
        <r>
          <rPr>
            <b/>
            <sz val="9"/>
            <color indexed="81"/>
            <rFont val="Tahoma"/>
            <family val="2"/>
          </rPr>
          <t xml:space="preserve"> </t>
        </r>
        <r>
          <rPr>
            <b/>
            <sz val="9"/>
            <color indexed="81"/>
            <rFont val="돋움"/>
            <family val="3"/>
            <charset val="129"/>
          </rPr>
          <t>한</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법인이</t>
        </r>
        <r>
          <rPr>
            <b/>
            <sz val="9"/>
            <color indexed="81"/>
            <rFont val="Tahoma"/>
            <family val="2"/>
          </rPr>
          <t xml:space="preserve"> </t>
        </r>
        <r>
          <rPr>
            <b/>
            <sz val="9"/>
            <color indexed="81"/>
            <rFont val="돋움"/>
            <family val="3"/>
            <charset val="129"/>
          </rPr>
          <t>연말정산을</t>
        </r>
        <r>
          <rPr>
            <b/>
            <sz val="9"/>
            <color indexed="81"/>
            <rFont val="Tahoma"/>
            <family val="2"/>
          </rPr>
          <t xml:space="preserve"> </t>
        </r>
        <r>
          <rPr>
            <b/>
            <sz val="9"/>
            <color indexed="81"/>
            <rFont val="돋움"/>
            <family val="3"/>
            <charset val="129"/>
          </rPr>
          <t>하는</t>
        </r>
        <r>
          <rPr>
            <b/>
            <sz val="9"/>
            <color indexed="81"/>
            <rFont val="Tahoma"/>
            <family val="2"/>
          </rPr>
          <t xml:space="preserve"> </t>
        </r>
        <r>
          <rPr>
            <b/>
            <sz val="9"/>
            <color indexed="81"/>
            <rFont val="돋움"/>
            <family val="3"/>
            <charset val="129"/>
          </rPr>
          <t>경우에</t>
        </r>
        <r>
          <rPr>
            <b/>
            <sz val="9"/>
            <color indexed="81"/>
            <rFont val="Tahoma"/>
            <family val="2"/>
          </rPr>
          <t xml:space="preserve"> </t>
        </r>
        <r>
          <rPr>
            <b/>
            <sz val="9"/>
            <color indexed="81"/>
            <rFont val="돋움"/>
            <family val="3"/>
            <charset val="129"/>
          </rPr>
          <t>전입하기</t>
        </r>
        <r>
          <rPr>
            <b/>
            <sz val="9"/>
            <color indexed="81"/>
            <rFont val="Tahoma"/>
            <family val="2"/>
          </rPr>
          <t xml:space="preserve"> </t>
        </r>
        <r>
          <rPr>
            <b/>
            <sz val="9"/>
            <color indexed="81"/>
            <rFont val="돋움"/>
            <family val="3"/>
            <charset val="129"/>
          </rPr>
          <t>전</t>
        </r>
        <r>
          <rPr>
            <b/>
            <sz val="9"/>
            <color indexed="81"/>
            <rFont val="Tahoma"/>
            <family val="2"/>
          </rPr>
          <t xml:space="preserve"> </t>
        </r>
        <r>
          <rPr>
            <b/>
            <sz val="9"/>
            <color indexed="81"/>
            <rFont val="돋움"/>
            <family val="3"/>
            <charset val="129"/>
          </rPr>
          <t>지점</t>
        </r>
        <r>
          <rPr>
            <b/>
            <sz val="9"/>
            <color indexed="81"/>
            <rFont val="Tahoma"/>
            <family val="2"/>
          </rPr>
          <t xml:space="preserve"> </t>
        </r>
        <r>
          <rPr>
            <b/>
            <sz val="9"/>
            <color indexed="81"/>
            <rFont val="돋움"/>
            <family val="3"/>
            <charset val="129"/>
          </rPr>
          <t>등에서</t>
        </r>
        <r>
          <rPr>
            <b/>
            <sz val="9"/>
            <color indexed="81"/>
            <rFont val="Tahoma"/>
            <family val="2"/>
          </rPr>
          <t xml:space="preserve"> </t>
        </r>
        <r>
          <rPr>
            <b/>
            <sz val="9"/>
            <color indexed="81"/>
            <rFont val="돋움"/>
            <family val="3"/>
            <charset val="129"/>
          </rPr>
          <t>발생한</t>
        </r>
        <r>
          <rPr>
            <b/>
            <sz val="9"/>
            <color indexed="81"/>
            <rFont val="Tahoma"/>
            <family val="2"/>
          </rPr>
          <t xml:space="preserve"> </t>
        </r>
        <r>
          <rPr>
            <b/>
            <sz val="9"/>
            <color indexed="81"/>
            <rFont val="돋움"/>
            <family val="3"/>
            <charset val="129"/>
          </rPr>
          <t>소득은</t>
        </r>
        <r>
          <rPr>
            <b/>
            <sz val="9"/>
            <color indexed="81"/>
            <rFont val="Tahoma"/>
            <family val="2"/>
          </rPr>
          <t xml:space="preserve"> </t>
        </r>
        <r>
          <rPr>
            <b/>
            <sz val="9"/>
            <color indexed="81"/>
            <rFont val="돋움"/>
            <family val="3"/>
            <charset val="129"/>
          </rPr>
          <t>근무처별소득명세</t>
        </r>
        <r>
          <rPr>
            <b/>
            <sz val="9"/>
            <color indexed="81"/>
            <rFont val="Tahoma"/>
            <family val="2"/>
          </rPr>
          <t xml:space="preserve"> </t>
        </r>
        <r>
          <rPr>
            <b/>
            <sz val="9"/>
            <color indexed="81"/>
            <rFont val="돋움"/>
            <family val="3"/>
            <charset val="129"/>
          </rPr>
          <t>종</t>
        </r>
        <r>
          <rPr>
            <b/>
            <sz val="9"/>
            <color indexed="81"/>
            <rFont val="Tahoma"/>
            <family val="2"/>
          </rPr>
          <t>(</t>
        </r>
        <r>
          <rPr>
            <b/>
            <sz val="9"/>
            <color indexed="81"/>
            <rFont val="돋움"/>
            <family val="3"/>
            <charset val="129"/>
          </rPr>
          <t>전</t>
        </r>
        <r>
          <rPr>
            <b/>
            <sz val="9"/>
            <color indexed="81"/>
            <rFont val="Tahoma"/>
            <family val="2"/>
          </rPr>
          <t>)</t>
        </r>
        <r>
          <rPr>
            <b/>
            <sz val="9"/>
            <color indexed="81"/>
            <rFont val="돋움"/>
            <family val="3"/>
            <charset val="129"/>
          </rPr>
          <t>란에</t>
        </r>
        <r>
          <rPr>
            <b/>
            <sz val="9"/>
            <color indexed="81"/>
            <rFont val="Tahoma"/>
            <family val="2"/>
          </rPr>
          <t xml:space="preserve"> </t>
        </r>
        <r>
          <rPr>
            <b/>
            <sz val="9"/>
            <color indexed="81"/>
            <rFont val="돋움"/>
            <family val="3"/>
            <charset val="129"/>
          </rPr>
          <t>별도로</t>
        </r>
        <r>
          <rPr>
            <b/>
            <sz val="9"/>
            <color indexed="81"/>
            <rFont val="Tahoma"/>
            <family val="2"/>
          </rPr>
          <t xml:space="preserve"> </t>
        </r>
        <r>
          <rPr>
            <b/>
            <sz val="9"/>
            <color indexed="81"/>
            <rFont val="돋움"/>
            <family val="3"/>
            <charset val="129"/>
          </rPr>
          <t>적습니다</t>
        </r>
        <r>
          <rPr>
            <b/>
            <sz val="9"/>
            <color indexed="81"/>
            <rFont val="Tahoma"/>
            <family val="2"/>
          </rPr>
          <t xml:space="preserve">.
</t>
        </r>
      </text>
    </comment>
    <comment ref="D31" authorId="1" shapeId="0" xr:uid="{B3666FD2-A573-4D28-9049-440B2B20A25D}">
      <text>
        <r>
          <rPr>
            <b/>
            <sz val="9"/>
            <color indexed="81"/>
            <rFont val="돋움"/>
            <family val="3"/>
            <charset val="129"/>
          </rPr>
          <t>소득세법</t>
        </r>
        <r>
          <rPr>
            <b/>
            <sz val="9"/>
            <color indexed="81"/>
            <rFont val="Tahoma"/>
            <family val="2"/>
          </rPr>
          <t xml:space="preserve"> </t>
        </r>
        <r>
          <rPr>
            <b/>
            <sz val="9"/>
            <color indexed="81"/>
            <rFont val="돋움"/>
            <family val="3"/>
            <charset val="129"/>
          </rPr>
          <t>제</t>
        </r>
        <r>
          <rPr>
            <b/>
            <sz val="9"/>
            <color indexed="81"/>
            <rFont val="Tahoma"/>
            <family val="2"/>
          </rPr>
          <t>22</t>
        </r>
        <r>
          <rPr>
            <b/>
            <sz val="9"/>
            <color indexed="81"/>
            <rFont val="돋움"/>
            <family val="3"/>
            <charset val="129"/>
          </rPr>
          <t>조
퇴직금은</t>
        </r>
        <r>
          <rPr>
            <b/>
            <sz val="9"/>
            <color indexed="81"/>
            <rFont val="Tahoma"/>
            <family val="2"/>
          </rPr>
          <t xml:space="preserve"> </t>
        </r>
        <r>
          <rPr>
            <b/>
            <sz val="9"/>
            <color indexed="81"/>
            <rFont val="돋움"/>
            <family val="3"/>
            <charset val="129"/>
          </rPr>
          <t>법인세법</t>
        </r>
        <r>
          <rPr>
            <b/>
            <sz val="9"/>
            <color indexed="81"/>
            <rFont val="Tahoma"/>
            <family val="2"/>
          </rPr>
          <t xml:space="preserve"> </t>
        </r>
        <r>
          <rPr>
            <b/>
            <sz val="9"/>
            <color indexed="81"/>
            <rFont val="돋움"/>
            <family val="3"/>
            <charset val="129"/>
          </rPr>
          <t>시행령</t>
        </r>
        <r>
          <rPr>
            <b/>
            <sz val="9"/>
            <color indexed="81"/>
            <rFont val="Tahoma"/>
            <family val="2"/>
          </rPr>
          <t xml:space="preserve"> </t>
        </r>
        <r>
          <rPr>
            <b/>
            <sz val="9"/>
            <color indexed="81"/>
            <rFont val="돋움"/>
            <family val="3"/>
            <charset val="129"/>
          </rPr>
          <t>제</t>
        </r>
        <r>
          <rPr>
            <b/>
            <sz val="9"/>
            <color indexed="81"/>
            <rFont val="Tahoma"/>
            <family val="2"/>
          </rPr>
          <t>34</t>
        </r>
        <r>
          <rPr>
            <b/>
            <sz val="9"/>
            <color indexed="81"/>
            <rFont val="돋움"/>
            <family val="3"/>
            <charset val="129"/>
          </rPr>
          <t>조</t>
        </r>
        <r>
          <rPr>
            <b/>
            <sz val="9"/>
            <color indexed="81"/>
            <rFont val="Tahoma"/>
            <family val="2"/>
          </rPr>
          <t xml:space="preserve"> </t>
        </r>
        <r>
          <rPr>
            <b/>
            <sz val="9"/>
            <color indexed="81"/>
            <rFont val="돋움"/>
            <family val="3"/>
            <charset val="129"/>
          </rPr>
          <t>제</t>
        </r>
        <r>
          <rPr>
            <b/>
            <sz val="9"/>
            <color indexed="81"/>
            <rFont val="Tahoma"/>
            <family val="2"/>
          </rPr>
          <t>2</t>
        </r>
        <r>
          <rPr>
            <b/>
            <sz val="9"/>
            <color indexed="81"/>
            <rFont val="돋움"/>
            <family val="3"/>
            <charset val="129"/>
          </rPr>
          <t>항</t>
        </r>
        <r>
          <rPr>
            <b/>
            <sz val="9"/>
            <color indexed="81"/>
            <rFont val="Tahoma"/>
            <family val="2"/>
          </rPr>
          <t xml:space="preserve"> </t>
        </r>
        <r>
          <rPr>
            <b/>
            <sz val="9"/>
            <color indexed="81"/>
            <rFont val="돋움"/>
            <family val="3"/>
            <charset val="129"/>
          </rPr>
          <t>제</t>
        </r>
        <r>
          <rPr>
            <b/>
            <sz val="9"/>
            <color indexed="81"/>
            <rFont val="Tahoma"/>
            <family val="2"/>
          </rPr>
          <t>2</t>
        </r>
        <r>
          <rPr>
            <b/>
            <sz val="9"/>
            <color indexed="81"/>
            <rFont val="돋움"/>
            <family val="3"/>
            <charset val="129"/>
          </rPr>
          <t>호</t>
        </r>
        <r>
          <rPr>
            <b/>
            <sz val="9"/>
            <color indexed="81"/>
            <rFont val="Tahoma"/>
            <family val="2"/>
          </rPr>
          <t xml:space="preserve"> </t>
        </r>
        <r>
          <rPr>
            <b/>
            <sz val="9"/>
            <color indexed="81"/>
            <rFont val="돋움"/>
            <family val="3"/>
            <charset val="129"/>
          </rPr>
          <t>규정에</t>
        </r>
        <r>
          <rPr>
            <b/>
            <sz val="9"/>
            <color indexed="81"/>
            <rFont val="Tahoma"/>
            <family val="2"/>
          </rPr>
          <t xml:space="preserve"> </t>
        </r>
        <r>
          <rPr>
            <b/>
            <sz val="9"/>
            <color indexed="81"/>
            <rFont val="돋움"/>
            <family val="3"/>
            <charset val="129"/>
          </rPr>
          <t>의하여</t>
        </r>
        <r>
          <rPr>
            <b/>
            <sz val="9"/>
            <color indexed="81"/>
            <rFont val="Tahoma"/>
            <family val="2"/>
          </rPr>
          <t xml:space="preserve"> </t>
        </r>
        <r>
          <rPr>
            <b/>
            <sz val="9"/>
            <color indexed="81"/>
            <rFont val="돋움"/>
            <family val="3"/>
            <charset val="129"/>
          </rPr>
          <t>계산하는</t>
        </r>
        <r>
          <rPr>
            <b/>
            <sz val="9"/>
            <color indexed="81"/>
            <rFont val="Tahoma"/>
            <family val="2"/>
          </rPr>
          <t xml:space="preserve"> </t>
        </r>
        <r>
          <rPr>
            <b/>
            <sz val="9"/>
            <color indexed="81"/>
            <rFont val="돋움"/>
            <family val="3"/>
            <charset val="129"/>
          </rPr>
          <t>것이며</t>
        </r>
        <r>
          <rPr>
            <b/>
            <sz val="9"/>
            <color indexed="81"/>
            <rFont val="Tahoma"/>
            <family val="2"/>
          </rPr>
          <t xml:space="preserve">, </t>
        </r>
        <r>
          <rPr>
            <b/>
            <sz val="9"/>
            <color indexed="81"/>
            <rFont val="돋움"/>
            <family val="3"/>
            <charset val="129"/>
          </rPr>
          <t>이</t>
        </r>
        <r>
          <rPr>
            <b/>
            <sz val="9"/>
            <color indexed="81"/>
            <rFont val="Tahoma"/>
            <family val="2"/>
          </rPr>
          <t xml:space="preserve"> </t>
        </r>
        <r>
          <rPr>
            <b/>
            <sz val="9"/>
            <color indexed="81"/>
            <rFont val="돋움"/>
            <family val="3"/>
            <charset val="129"/>
          </rPr>
          <t>때의</t>
        </r>
        <r>
          <rPr>
            <b/>
            <sz val="9"/>
            <color indexed="81"/>
            <rFont val="Tahoma"/>
            <family val="2"/>
          </rPr>
          <t xml:space="preserve"> </t>
        </r>
        <r>
          <rPr>
            <b/>
            <sz val="9"/>
            <color indexed="81"/>
            <rFont val="돋움"/>
            <family val="3"/>
            <charset val="129"/>
          </rPr>
          <t>총급여액은</t>
        </r>
        <r>
          <rPr>
            <b/>
            <sz val="9"/>
            <color indexed="81"/>
            <rFont val="Tahoma"/>
            <family val="2"/>
          </rPr>
          <t xml:space="preserve"> </t>
        </r>
        <r>
          <rPr>
            <b/>
            <sz val="9"/>
            <color indexed="81"/>
            <rFont val="돋움"/>
            <family val="3"/>
            <charset val="129"/>
          </rPr>
          <t>당해</t>
        </r>
        <r>
          <rPr>
            <b/>
            <sz val="9"/>
            <color indexed="81"/>
            <rFont val="Tahoma"/>
            <family val="2"/>
          </rPr>
          <t xml:space="preserve"> </t>
        </r>
        <r>
          <rPr>
            <b/>
            <sz val="9"/>
            <color indexed="81"/>
            <rFont val="돋움"/>
            <family val="3"/>
            <charset val="129"/>
          </rPr>
          <t>임원에게</t>
        </r>
        <r>
          <rPr>
            <b/>
            <sz val="9"/>
            <color indexed="81"/>
            <rFont val="Tahoma"/>
            <family val="2"/>
          </rPr>
          <t xml:space="preserve"> </t>
        </r>
        <r>
          <rPr>
            <b/>
            <sz val="9"/>
            <color indexed="81"/>
            <rFont val="돋움"/>
            <family val="3"/>
            <charset val="129"/>
          </rPr>
          <t>실제로</t>
        </r>
        <r>
          <rPr>
            <b/>
            <sz val="9"/>
            <color indexed="81"/>
            <rFont val="Tahoma"/>
            <family val="2"/>
          </rPr>
          <t xml:space="preserve"> </t>
        </r>
        <r>
          <rPr>
            <b/>
            <sz val="9"/>
            <color indexed="81"/>
            <rFont val="돋움"/>
            <family val="3"/>
            <charset val="129"/>
          </rPr>
          <t>지급한</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말하는</t>
        </r>
        <r>
          <rPr>
            <b/>
            <sz val="9"/>
            <color indexed="81"/>
            <rFont val="Tahoma"/>
            <family val="2"/>
          </rPr>
          <t xml:space="preserve"> </t>
        </r>
        <r>
          <rPr>
            <b/>
            <sz val="9"/>
            <color indexed="81"/>
            <rFont val="돋움"/>
            <family val="3"/>
            <charset val="129"/>
          </rPr>
          <t>것이며</t>
        </r>
        <r>
          <rPr>
            <b/>
            <sz val="9"/>
            <color indexed="81"/>
            <rFont val="Tahoma"/>
            <family val="2"/>
          </rPr>
          <t xml:space="preserve"> </t>
        </r>
        <r>
          <rPr>
            <b/>
            <sz val="9"/>
            <color indexed="81"/>
            <rFont val="돋움"/>
            <family val="3"/>
            <charset val="129"/>
          </rPr>
          <t>임원에게</t>
        </r>
        <r>
          <rPr>
            <b/>
            <sz val="9"/>
            <color indexed="81"/>
            <rFont val="Tahoma"/>
            <family val="2"/>
          </rPr>
          <t xml:space="preserve"> </t>
        </r>
        <r>
          <rPr>
            <b/>
            <sz val="9"/>
            <color indexed="81"/>
            <rFont val="돋움"/>
            <family val="3"/>
            <charset val="129"/>
          </rPr>
          <t>지급한</t>
        </r>
        <r>
          <rPr>
            <b/>
            <sz val="9"/>
            <color indexed="81"/>
            <rFont val="Tahoma"/>
            <family val="2"/>
          </rPr>
          <t xml:space="preserve"> </t>
        </r>
        <r>
          <rPr>
            <b/>
            <sz val="9"/>
            <color indexed="81"/>
            <rFont val="돋움"/>
            <family val="3"/>
            <charset val="129"/>
          </rPr>
          <t>퇴직금</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한도를</t>
        </r>
        <r>
          <rPr>
            <b/>
            <sz val="9"/>
            <color indexed="81"/>
            <rFont val="Tahoma"/>
            <family val="2"/>
          </rPr>
          <t xml:space="preserve"> </t>
        </r>
        <r>
          <rPr>
            <b/>
            <sz val="9"/>
            <color indexed="81"/>
            <rFont val="돋움"/>
            <family val="3"/>
            <charset val="129"/>
          </rPr>
          <t>초과함으로써</t>
        </r>
        <r>
          <rPr>
            <b/>
            <sz val="9"/>
            <color indexed="81"/>
            <rFont val="Tahoma"/>
            <family val="2"/>
          </rPr>
          <t xml:space="preserve"> </t>
        </r>
        <r>
          <rPr>
            <b/>
            <sz val="9"/>
            <color indexed="81"/>
            <rFont val="돋움"/>
            <family val="3"/>
            <charset val="129"/>
          </rPr>
          <t>익금에</t>
        </r>
        <r>
          <rPr>
            <b/>
            <sz val="9"/>
            <color indexed="81"/>
            <rFont val="Tahoma"/>
            <family val="2"/>
          </rPr>
          <t xml:space="preserve"> </t>
        </r>
        <r>
          <rPr>
            <b/>
            <sz val="9"/>
            <color indexed="81"/>
            <rFont val="돋움"/>
            <family val="3"/>
            <charset val="129"/>
          </rPr>
          <t>산입한</t>
        </r>
        <r>
          <rPr>
            <b/>
            <sz val="9"/>
            <color indexed="81"/>
            <rFont val="Tahoma"/>
            <family val="2"/>
          </rPr>
          <t xml:space="preserve"> </t>
        </r>
        <r>
          <rPr>
            <b/>
            <sz val="9"/>
            <color indexed="81"/>
            <rFont val="돋움"/>
            <family val="3"/>
            <charset val="129"/>
          </rPr>
          <t>금액은</t>
        </r>
        <r>
          <rPr>
            <b/>
            <sz val="9"/>
            <color indexed="81"/>
            <rFont val="Tahoma"/>
            <family val="2"/>
          </rPr>
          <t xml:space="preserve"> </t>
        </r>
        <r>
          <rPr>
            <b/>
            <sz val="9"/>
            <color indexed="81"/>
            <rFont val="돋움"/>
            <family val="3"/>
            <charset val="129"/>
          </rPr>
          <t>이를</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임원에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상여로</t>
        </r>
        <r>
          <rPr>
            <b/>
            <sz val="9"/>
            <color indexed="81"/>
            <rFont val="Tahoma"/>
            <family val="2"/>
          </rPr>
          <t xml:space="preserve"> </t>
        </r>
        <r>
          <rPr>
            <b/>
            <sz val="9"/>
            <color indexed="81"/>
            <rFont val="돋움"/>
            <family val="3"/>
            <charset val="129"/>
          </rPr>
          <t>처분하는</t>
        </r>
        <r>
          <rPr>
            <b/>
            <sz val="9"/>
            <color indexed="81"/>
            <rFont val="Tahoma"/>
            <family val="2"/>
          </rPr>
          <t xml:space="preserve"> </t>
        </r>
        <r>
          <rPr>
            <b/>
            <sz val="9"/>
            <color indexed="81"/>
            <rFont val="돋움"/>
            <family val="3"/>
            <charset val="129"/>
          </rPr>
          <t>것임</t>
        </r>
        <r>
          <rPr>
            <b/>
            <sz val="9"/>
            <color indexed="81"/>
            <rFont val="Tahoma"/>
            <family val="2"/>
          </rPr>
          <t xml:space="preserve">. </t>
        </r>
      </text>
    </comment>
    <comment ref="A35" authorId="1" shapeId="0" xr:uid="{5026C724-C4C3-4FBC-898C-F3F5822B84F5}">
      <text>
        <r>
          <rPr>
            <b/>
            <sz val="9"/>
            <color indexed="81"/>
            <rFont val="돋움"/>
            <family val="3"/>
            <charset val="129"/>
          </rPr>
          <t>4. 비과세 소득 
(1) 실비변상적 성질의 급여
근로소득자가 회사의 업무를 수행하는 과정에서 발생하는 실제경비를 회사가 변상해주는 성격이므로 과세하지 않는 것이다. 다음은 비과세되는 실비변상적 성질의 급여이다. 
①법령</t>
        </r>
        <r>
          <rPr>
            <b/>
            <sz val="9"/>
            <color indexed="81"/>
            <rFont val="MingLiU"/>
            <family val="3"/>
            <charset val="136"/>
          </rPr>
          <t>‧</t>
        </r>
        <r>
          <rPr>
            <b/>
            <sz val="9"/>
            <color indexed="81"/>
            <rFont val="돋움"/>
            <family val="3"/>
            <charset val="129"/>
          </rPr>
          <t>조례에 의한 위원회 등의 보수를 받지 아니하는 위원(학술원 및 예술원의 회원 포함)이 받는 수당
②선원법에 의하여 받는 식료
　※ 승선중인 선원이 선원법에 의하여 제공받는 식료품은 비과세 되지만, 식료품비 등 명목으로 일정액의 현금을 지급받는 경우에는 과세대상 근로소득에 해당하는 것임(서면1팀-1064, 2005.09.07) ③ 일직</t>
        </r>
        <r>
          <rPr>
            <b/>
            <sz val="9"/>
            <color indexed="81"/>
            <rFont val="MingLiU"/>
            <family val="3"/>
            <charset val="136"/>
          </rPr>
          <t>‧</t>
        </r>
        <r>
          <rPr>
            <b/>
            <sz val="9"/>
            <color indexed="81"/>
            <rFont val="돋움"/>
            <family val="3"/>
            <charset val="129"/>
          </rPr>
          <t xml:space="preserve">숙직료 또는 여비로서 실비변상정도의 금액
　※ 회사의 업무수행 중에 실제 소요되는 주차비, 교통비 등을 회사규정에 의한 지급기준으로 지급함에 있어, 근로자에게 증빙 없이 단순히 운행보조비를 지급하는 경우에는 실비변상적인 급여에 해당하지 않는 것임(서면1팀-1391, 2006.10.09)
　※ "해외출장비 지급기준"에 따라 지급 받는 출장비로 출장목적, 출장지, 출장기간 등을 감안하여 실지 소요되는 비용을 충당할 정도의 범위 내에서 지급하는 경우 실비변상적인 성질의 급여에 해당되어 비과세 함(원천세과-602, 2009.07.13.)
　※ 소득세법 기본통칙 12-12…3【해외근무에 따른 귀국휴가여비】
국외에 근무하는 내국인근로자 또는 국내에 근무하는 외국인근로자의 본국휴가에 따른 여비는 다음의 조건과 범위내에서 </t>
        </r>
        <r>
          <rPr>
            <b/>
            <sz val="9"/>
            <color indexed="81"/>
            <rFont val="MS Gothic"/>
            <family val="3"/>
            <charset val="128"/>
          </rPr>
          <t>｢</t>
        </r>
        <r>
          <rPr>
            <b/>
            <sz val="9"/>
            <color indexed="81"/>
            <rFont val="돋움"/>
            <family val="3"/>
            <charset val="129"/>
          </rPr>
          <t>소득세법시행령</t>
        </r>
        <r>
          <rPr>
            <b/>
            <sz val="9"/>
            <color indexed="81"/>
            <rFont val="MS Gothic"/>
            <family val="3"/>
            <charset val="128"/>
          </rPr>
          <t>｣</t>
        </r>
        <r>
          <rPr>
            <b/>
            <sz val="9"/>
            <color indexed="81"/>
            <rFont val="돋움"/>
            <family val="3"/>
            <charset val="129"/>
          </rPr>
          <t xml:space="preserve"> 제12조 제3호에서 규정하는 실비변상적 급여로 본다.
　1. 조 건 
　가. 회사의 사규 또는 고용계약서 등에 본국 이외의 지역에서 1년 이상(1년 이상 근무하기로 규정된 경우를 포함한다) 근무한 근로자에게 귀국여비를 회사가 부담하도록 되어 있을 것 
　나. 해외근무라고 하는 근무환경의 특수성에 따라 직무수행상 필수적이라고 인정되는 휴가일 것 
　2. 실비변상적 급여로 보는 범위 왕복교통비(항공기의 운행관계상 부득이한 사정으로 경유지에서 숙박한 경우 그 숙박료를 포함한다)로서 가장 합리적 또는 경제적이라고 인정되는 범위내의 금액에 한하며, 관광여행이라고 인정되는 부분의 금액은 제외된다.
④ 종업원 소유차량을 종업원이 직접 운전하여 사용자의 업무수행에 이용하고 시내출장 등에 소요된 실제여비를 지급받는 대신에 그 소요경비를 해당 사업체의 규칙 등에 의하여 정하여진 지급기준에 따라 지급받는 금액 중 월 20만원 이내의 금액 
　※ 단지 직원의 출ㆍ퇴근 편의를 위하여 지급하는 교통보조금은 자가운전보조금이 아님. 즉, 근로소득으로 과세대상임(서면1팀-293, 2008.03.06) 
　※ 타인(배우자등)명의로 등록된 차량에 대하여는 자가운전보조금 비과세 규정을 적용할 수 없는 것임(서일46011-10263, 2003.03.06) 
　※ 본인과 배우자 공동명의로 등록된 차량에 대하여는 자가운전보조금 규정을 적용할 수 있으나(재소득-591, 2006.9.20), 부모, 자녀 등 배우자 외의 자와 공동명의인 차량에 대하여는 동 규정을 적용할 수 없음(서면1팀-372, 2008.3.20, 서면1팀-327, 2008.03.13) 
　※ 자가운전보조금 비과세규정을 적용함에 있어 종업원의 범위에는 법인세법 시행령 제43조의 규정에 해당하는 임원도 포함하는 것임 (법인46013-1123, 1996.04.12) 
⑤ 법령</t>
        </r>
        <r>
          <rPr>
            <b/>
            <sz val="9"/>
            <color indexed="81"/>
            <rFont val="MingLiU"/>
            <family val="3"/>
            <charset val="136"/>
          </rPr>
          <t>‧</t>
        </r>
        <r>
          <rPr>
            <b/>
            <sz val="9"/>
            <color indexed="81"/>
            <rFont val="돋움"/>
            <family val="3"/>
            <charset val="129"/>
          </rPr>
          <t>조례에 의하여 제복을 착용하여야 하는 자가 받는 제복</t>
        </r>
        <r>
          <rPr>
            <b/>
            <sz val="9"/>
            <color indexed="81"/>
            <rFont val="MingLiU"/>
            <family val="3"/>
            <charset val="136"/>
          </rPr>
          <t>‧</t>
        </r>
        <r>
          <rPr>
            <b/>
            <sz val="9"/>
            <color indexed="81"/>
            <rFont val="돋움"/>
            <family val="3"/>
            <charset val="129"/>
          </rPr>
          <t>제모 및 제화 
⑥ 병원</t>
        </r>
        <r>
          <rPr>
            <b/>
            <sz val="9"/>
            <color indexed="81"/>
            <rFont val="MingLiU"/>
            <family val="3"/>
            <charset val="136"/>
          </rPr>
          <t>‧</t>
        </r>
        <r>
          <rPr>
            <b/>
            <sz val="9"/>
            <color indexed="81"/>
            <rFont val="돋움"/>
            <family val="3"/>
            <charset val="129"/>
          </rPr>
          <t>실험실</t>
        </r>
        <r>
          <rPr>
            <b/>
            <sz val="9"/>
            <color indexed="81"/>
            <rFont val="MingLiU"/>
            <family val="3"/>
            <charset val="136"/>
          </rPr>
          <t>‧</t>
        </r>
        <r>
          <rPr>
            <b/>
            <sz val="9"/>
            <color indexed="81"/>
            <rFont val="돋움"/>
            <family val="3"/>
            <charset val="129"/>
          </rPr>
          <t>금융기관</t>
        </r>
        <r>
          <rPr>
            <b/>
            <sz val="9"/>
            <color indexed="81"/>
            <rFont val="MingLiU"/>
            <family val="3"/>
            <charset val="136"/>
          </rPr>
          <t>‧</t>
        </r>
        <r>
          <rPr>
            <b/>
            <sz val="9"/>
            <color indexed="81"/>
            <rFont val="돋움"/>
            <family val="3"/>
            <charset val="129"/>
          </rPr>
          <t>공장</t>
        </r>
        <r>
          <rPr>
            <b/>
            <sz val="9"/>
            <color indexed="81"/>
            <rFont val="MingLiU"/>
            <family val="3"/>
            <charset val="136"/>
          </rPr>
          <t>‧</t>
        </r>
        <r>
          <rPr>
            <b/>
            <sz val="9"/>
            <color indexed="81"/>
            <rFont val="돋움"/>
            <family val="3"/>
            <charset val="129"/>
          </rPr>
          <t>광산에서 근무하는 자 또는 특수한 작업이나 역무에 종사하는 자가 받는 작업복이나 그 직장에서만 착용하는 피복 
⑦ 특수분야에 종사하는 군인이 받는 낙하산강하위험수당</t>
        </r>
        <r>
          <rPr>
            <b/>
            <sz val="9"/>
            <color indexed="81"/>
            <rFont val="MingLiU"/>
            <family val="3"/>
            <charset val="136"/>
          </rPr>
          <t>‧</t>
        </r>
        <r>
          <rPr>
            <b/>
            <sz val="9"/>
            <color indexed="81"/>
            <rFont val="돋움"/>
            <family val="3"/>
            <charset val="129"/>
          </rPr>
          <t>수중파괴작업위험수당</t>
        </r>
        <r>
          <rPr>
            <b/>
            <sz val="9"/>
            <color indexed="81"/>
            <rFont val="MingLiU"/>
            <family val="3"/>
            <charset val="136"/>
          </rPr>
          <t>‧</t>
        </r>
        <r>
          <rPr>
            <b/>
            <sz val="9"/>
            <color indexed="81"/>
            <rFont val="돋움"/>
            <family val="3"/>
            <charset val="129"/>
          </rPr>
          <t>잠수부위험수당</t>
        </r>
        <r>
          <rPr>
            <b/>
            <sz val="9"/>
            <color indexed="81"/>
            <rFont val="MingLiU"/>
            <family val="3"/>
            <charset val="136"/>
          </rPr>
          <t>‧</t>
        </r>
        <r>
          <rPr>
            <b/>
            <sz val="9"/>
            <color indexed="81"/>
            <rFont val="돋움"/>
            <family val="3"/>
            <charset val="129"/>
          </rPr>
          <t>고전압위험수당</t>
        </r>
        <r>
          <rPr>
            <b/>
            <sz val="9"/>
            <color indexed="81"/>
            <rFont val="MingLiU"/>
            <family val="3"/>
            <charset val="136"/>
          </rPr>
          <t>‧</t>
        </r>
        <r>
          <rPr>
            <b/>
            <sz val="9"/>
            <color indexed="81"/>
            <rFont val="돋움"/>
            <family val="3"/>
            <charset val="129"/>
          </rPr>
          <t>폭발물위험수당</t>
        </r>
        <r>
          <rPr>
            <b/>
            <sz val="9"/>
            <color indexed="81"/>
            <rFont val="MingLiU"/>
            <family val="3"/>
            <charset val="136"/>
          </rPr>
          <t>‧</t>
        </r>
        <r>
          <rPr>
            <b/>
            <sz val="9"/>
            <color indexed="81"/>
            <rFont val="돋움"/>
            <family val="3"/>
            <charset val="129"/>
          </rPr>
          <t>비행수당</t>
        </r>
        <r>
          <rPr>
            <b/>
            <sz val="9"/>
            <color indexed="81"/>
            <rFont val="MingLiU"/>
            <family val="3"/>
            <charset val="136"/>
          </rPr>
          <t>‧</t>
        </r>
        <r>
          <rPr>
            <b/>
            <sz val="9"/>
            <color indexed="81"/>
            <rFont val="돋움"/>
            <family val="3"/>
            <charset val="129"/>
          </rPr>
          <t>비무장지대근무수당</t>
        </r>
        <r>
          <rPr>
            <b/>
            <sz val="9"/>
            <color indexed="81"/>
            <rFont val="MingLiU"/>
            <family val="3"/>
            <charset val="136"/>
          </rPr>
          <t>‧</t>
        </r>
        <r>
          <rPr>
            <b/>
            <sz val="9"/>
            <color indexed="81"/>
            <rFont val="돋움"/>
            <family val="3"/>
            <charset val="129"/>
          </rPr>
          <t>전방초소근무수당</t>
        </r>
        <r>
          <rPr>
            <b/>
            <sz val="9"/>
            <color indexed="81"/>
            <rFont val="MingLiU"/>
            <family val="3"/>
            <charset val="136"/>
          </rPr>
          <t>‧</t>
        </r>
        <r>
          <rPr>
            <b/>
            <sz val="9"/>
            <color indexed="81"/>
            <rFont val="돋움"/>
            <family val="3"/>
            <charset val="129"/>
          </rPr>
          <t>함정근무수당 및 수륙양용궤도차량승무수당 
⑧선원법에 의한 선원(연 240만원 이내의 초과근로수당에 대한 비과세규정을 적용받는 자는 제외)이 받는 월 20만원 이내의 승선 수당. 경찰공무원이 받는 함정근무수당</t>
        </r>
        <r>
          <rPr>
            <b/>
            <sz val="9"/>
            <color indexed="81"/>
            <rFont val="MingLiU"/>
            <family val="3"/>
            <charset val="136"/>
          </rPr>
          <t>‧</t>
        </r>
        <r>
          <rPr>
            <b/>
            <sz val="9"/>
            <color indexed="81"/>
            <rFont val="돋움"/>
            <family val="3"/>
            <charset val="129"/>
          </rPr>
          <t>항공수당 및 소방공무원이 받는 함정근무수당․항공수당․화재진화수당 
⑨ 광산근로자가 지급받는 입갱수당 또는 발파수당 
⑩ 다음에 해당하는 학교의 교원이나 연구활동에 직접 종사하는 자 등이 받는 연구보조비 또는 연구활동비 중 월 20만원 이내의 금액 
　㉠ 유아교육법, 초ㆍ중등교육법 및 고등교육법에 따른 학교 및 이에 준하는 학교(특별법에 따른 교육기관을 포함)의 교원
　㉡ 특정연구기관육성법의 적용을 받는 연구기관, 정부출연연구기관, 지방자치단체출연연구원에서 연구활동에 직접 종사하는 자(대학교원에 준하는 자격을 가진 자에 한함) 및 기타 직접적으로 연구활동을 지원하는 자 
　㉢ 중소기업 또는 벤처기업의 연구개발전담부서와 기업부설연구소에서 연구활동에 직접 종사하는 자(연구전담요원) 
　※ 초․중등교육법에 따른 교육기관이 학생들로부터 받은 방과후학교 수업료를 교원에게 수업시간당 일정금액으로 지급하는 금액은 연구보조비 비과세 대상에 해당하지 아니하는 것임(재정경제부 소득세제과-484, 2007.08.31.)
⑪방송·뉴스통신·신문(일간신문·인터넷신문) 등의 기자가 취재활동과 관련하여 받는 취재수당 중 월 20만원 이내의 금액. 이 경우 취재수당을 급여에 포함하여 받는 경우에는 월 20만원에 상당하는 금액을 취재수당으로 본다.
⑫ 일정한 벽지에 근무함으로 인하여 받는 월 20만원 이내의 벽지수당
　※ 비과세되는 벽지수당은 내규로 정한 지급규정이 있어야 하며 동 수당이 본점(주된 사업소 소재지, 또는 기타 당해 벽지수당지급 대상지역이 아닌 곳)에서 근무하는 자의 동일 직급 일반급여에 추가하여 지급하는 것일 경우에 한하여 동법에 규정하는 벽지수당으로 보는 것임(서일46011-11610, 2003.11.12) 
　※ 영종도에 근무함으로 인하여 급여에 추가하여 지급받은 벽지수당은 비과세(서일46011-11759, 2002.12.27)되나, 종업원이 벽지수당 대신 지급받는 출퇴근보조비는 근로소득에 포함되는 것임(서이46013-10719, 2001.12.11.) 
　※ 벽지</t>
        </r>
        <r>
          <rPr>
            <b/>
            <sz val="9"/>
            <color indexed="81"/>
            <rFont val="MS Gothic"/>
            <family val="3"/>
            <charset val="128"/>
          </rPr>
          <t>｣</t>
        </r>
        <r>
          <rPr>
            <b/>
            <sz val="9"/>
            <color indexed="81"/>
            <rFont val="돋움"/>
            <family val="3"/>
            <charset val="129"/>
          </rPr>
          <t>의 범위(소득세법 시행규칙 제7조) 
　-</t>
        </r>
        <r>
          <rPr>
            <b/>
            <sz val="9"/>
            <color indexed="81"/>
            <rFont val="MS Gothic"/>
            <family val="3"/>
            <charset val="128"/>
          </rPr>
          <t>｢</t>
        </r>
        <r>
          <rPr>
            <b/>
            <sz val="9"/>
            <color indexed="81"/>
            <rFont val="돋움"/>
            <family val="3"/>
            <charset val="129"/>
          </rPr>
          <t>공무원 특수지근무수당 지급대상지역 및 기관과 그 등급별 구분에 관한 규칙</t>
        </r>
        <r>
          <rPr>
            <b/>
            <sz val="9"/>
            <color indexed="81"/>
            <rFont val="MS Gothic"/>
            <family val="3"/>
            <charset val="128"/>
          </rPr>
          <t>｣</t>
        </r>
        <r>
          <rPr>
            <b/>
            <sz val="9"/>
            <color indexed="81"/>
            <rFont val="돋움"/>
            <family val="3"/>
            <charset val="129"/>
          </rPr>
          <t xml:space="preserve"> 별표 1의 지역 
　-</t>
        </r>
        <r>
          <rPr>
            <b/>
            <sz val="9"/>
            <color indexed="81"/>
            <rFont val="MS Gothic"/>
            <family val="3"/>
            <charset val="128"/>
          </rPr>
          <t>｢</t>
        </r>
        <r>
          <rPr>
            <b/>
            <sz val="9"/>
            <color indexed="81"/>
            <rFont val="돋움"/>
            <family val="3"/>
            <charset val="129"/>
          </rPr>
          <t>지방공무원 특수지 근무수당 지급대상지역 및 기관과 그 등급별 구분에 관한 규칙</t>
        </r>
        <r>
          <rPr>
            <b/>
            <sz val="9"/>
            <color indexed="81"/>
            <rFont val="MS Gothic"/>
            <family val="3"/>
            <charset val="128"/>
          </rPr>
          <t>｣</t>
        </r>
        <r>
          <rPr>
            <b/>
            <sz val="9"/>
            <color indexed="81"/>
            <rFont val="돋움"/>
            <family val="3"/>
            <charset val="129"/>
          </rPr>
          <t xml:space="preserve"> 별표 1의 지역 
　-</t>
        </r>
        <r>
          <rPr>
            <b/>
            <sz val="9"/>
            <color indexed="81"/>
            <rFont val="MS Gothic"/>
            <family val="3"/>
            <charset val="128"/>
          </rPr>
          <t>｢</t>
        </r>
        <r>
          <rPr>
            <b/>
            <sz val="9"/>
            <color indexed="81"/>
            <rFont val="돋움"/>
            <family val="3"/>
            <charset val="129"/>
          </rPr>
          <t>도서․벽지 교육진흥법 시행규칙</t>
        </r>
        <r>
          <rPr>
            <b/>
            <sz val="9"/>
            <color indexed="81"/>
            <rFont val="MS Gothic"/>
            <family val="3"/>
            <charset val="128"/>
          </rPr>
          <t>｣</t>
        </r>
        <r>
          <rPr>
            <b/>
            <sz val="9"/>
            <color indexed="81"/>
            <rFont val="돋움"/>
            <family val="3"/>
            <charset val="129"/>
          </rPr>
          <t xml:space="preserve"> 별표의 지역 
　-</t>
        </r>
        <r>
          <rPr>
            <b/>
            <sz val="9"/>
            <color indexed="81"/>
            <rFont val="MS Gothic"/>
            <family val="3"/>
            <charset val="128"/>
          </rPr>
          <t>｢</t>
        </r>
        <r>
          <rPr>
            <b/>
            <sz val="9"/>
            <color indexed="81"/>
            <rFont val="돋움"/>
            <family val="3"/>
            <charset val="129"/>
          </rPr>
          <t>광업법</t>
        </r>
        <r>
          <rPr>
            <b/>
            <sz val="9"/>
            <color indexed="81"/>
            <rFont val="MS Gothic"/>
            <family val="3"/>
            <charset val="128"/>
          </rPr>
          <t>｣</t>
        </r>
        <r>
          <rPr>
            <b/>
            <sz val="9"/>
            <color indexed="81"/>
            <rFont val="돋움"/>
            <family val="3"/>
            <charset val="129"/>
          </rPr>
          <t>에 의하여 광업권을 지정받아 광구로 등록된 지역 
　-</t>
        </r>
        <r>
          <rPr>
            <b/>
            <sz val="9"/>
            <color indexed="81"/>
            <rFont val="MS Gothic"/>
            <family val="3"/>
            <charset val="128"/>
          </rPr>
          <t>｢</t>
        </r>
        <r>
          <rPr>
            <b/>
            <sz val="9"/>
            <color indexed="81"/>
            <rFont val="돋움"/>
            <family val="3"/>
            <charset val="129"/>
          </rPr>
          <t>소득세법 시행규칙</t>
        </r>
        <r>
          <rPr>
            <b/>
            <sz val="9"/>
            <color indexed="81"/>
            <rFont val="MS Gothic"/>
            <family val="3"/>
            <charset val="128"/>
          </rPr>
          <t>｣</t>
        </r>
        <r>
          <rPr>
            <b/>
            <sz val="9"/>
            <color indexed="81"/>
            <rFont val="돋움"/>
            <family val="3"/>
            <charset val="129"/>
          </rPr>
          <t xml:space="preserve"> 별표 1의 의료취약지역(의료법 제2조에 규정하는 의료인*의 경우로 한정) 
　＊의료인：보건복지부장관의 면허를 받은 의사․치과의사․한의사․조산사․간호사 
⑬ 천재지변이나 그 밖의 재해로 인하여 받는 급여 
⑭ </t>
        </r>
        <r>
          <rPr>
            <b/>
            <sz val="9"/>
            <color indexed="81"/>
            <rFont val="MS Gothic"/>
            <family val="3"/>
            <charset val="128"/>
          </rPr>
          <t>｢</t>
        </r>
        <r>
          <rPr>
            <b/>
            <sz val="9"/>
            <color indexed="81"/>
            <rFont val="돋움"/>
            <family val="3"/>
            <charset val="129"/>
          </rPr>
          <t>수도권정비계획법</t>
        </r>
        <r>
          <rPr>
            <b/>
            <sz val="9"/>
            <color indexed="81"/>
            <rFont val="MS Gothic"/>
            <family val="3"/>
            <charset val="128"/>
          </rPr>
          <t>｣</t>
        </r>
        <r>
          <rPr>
            <b/>
            <sz val="9"/>
            <color indexed="81"/>
            <rFont val="돋움"/>
            <family val="3"/>
            <charset val="129"/>
          </rPr>
          <t xml:space="preserve"> 제2조 제1호에 따른 수도권 외의 지역으로 이전하는 </t>
        </r>
        <r>
          <rPr>
            <b/>
            <sz val="9"/>
            <color indexed="81"/>
            <rFont val="MS Gothic"/>
            <family val="3"/>
            <charset val="128"/>
          </rPr>
          <t>｢</t>
        </r>
        <r>
          <rPr>
            <b/>
            <sz val="9"/>
            <color indexed="81"/>
            <rFont val="돋움"/>
            <family val="3"/>
            <charset val="129"/>
          </rPr>
          <t>국가균형발전 특별법</t>
        </r>
        <r>
          <rPr>
            <b/>
            <sz val="9"/>
            <color indexed="81"/>
            <rFont val="MS Gothic"/>
            <family val="3"/>
            <charset val="128"/>
          </rPr>
          <t>｣</t>
        </r>
        <r>
          <rPr>
            <b/>
            <sz val="9"/>
            <color indexed="81"/>
            <rFont val="돋움"/>
            <family val="3"/>
            <charset val="129"/>
          </rPr>
          <t xml:space="preserve"> 제2조 제10호에 따른 공공기관의 소속 공무원이나 직원에게 한시적으로 지급하는 월 20만원 이내의 이전지원금 </t>
        </r>
      </text>
    </comment>
    <comment ref="C35" authorId="1" shapeId="0" xr:uid="{D712BC0A-A514-42C1-BC8B-4C7824EE6E19}">
      <text>
        <r>
          <rPr>
            <b/>
            <sz val="9"/>
            <color indexed="81"/>
            <rFont val="돋움"/>
            <family val="3"/>
            <charset val="129"/>
          </rPr>
          <t>국외에</t>
        </r>
        <r>
          <rPr>
            <b/>
            <sz val="9"/>
            <color indexed="81"/>
            <rFont val="Tahoma"/>
            <family val="2"/>
          </rPr>
          <t xml:space="preserve"> </t>
        </r>
        <r>
          <rPr>
            <b/>
            <sz val="9"/>
            <color indexed="81"/>
            <rFont val="돋움"/>
            <family val="3"/>
            <charset val="129"/>
          </rPr>
          <t>주재하며</t>
        </r>
        <r>
          <rPr>
            <b/>
            <sz val="9"/>
            <color indexed="81"/>
            <rFont val="Tahoma"/>
            <family val="2"/>
          </rPr>
          <t xml:space="preserve"> </t>
        </r>
        <r>
          <rPr>
            <b/>
            <sz val="9"/>
            <color indexed="81"/>
            <rFont val="돋움"/>
            <family val="3"/>
            <charset val="129"/>
          </rPr>
          <t>근로를</t>
        </r>
        <r>
          <rPr>
            <b/>
            <sz val="9"/>
            <color indexed="81"/>
            <rFont val="Tahoma"/>
            <family val="2"/>
          </rPr>
          <t xml:space="preserve"> </t>
        </r>
        <r>
          <rPr>
            <b/>
            <sz val="9"/>
            <color indexed="81"/>
            <rFont val="돋움"/>
            <family val="3"/>
            <charset val="129"/>
          </rPr>
          <t>제공하고</t>
        </r>
        <r>
          <rPr>
            <b/>
            <sz val="9"/>
            <color indexed="81"/>
            <rFont val="Tahoma"/>
            <family val="2"/>
          </rPr>
          <t xml:space="preserve"> </t>
        </r>
        <r>
          <rPr>
            <b/>
            <sz val="9"/>
            <color indexed="81"/>
            <rFont val="돋움"/>
            <family val="3"/>
            <charset val="129"/>
          </rPr>
          <t>받는</t>
        </r>
        <r>
          <rPr>
            <b/>
            <sz val="9"/>
            <color indexed="81"/>
            <rFont val="Tahoma"/>
            <family val="2"/>
          </rPr>
          <t xml:space="preserve"> </t>
        </r>
        <r>
          <rPr>
            <b/>
            <sz val="9"/>
            <color indexed="81"/>
            <rFont val="돋움"/>
            <family val="3"/>
            <charset val="129"/>
          </rPr>
          <t xml:space="preserve">보수
</t>
        </r>
        <r>
          <rPr>
            <b/>
            <sz val="9"/>
            <color indexed="81"/>
            <rFont val="Tahoma"/>
            <family val="2"/>
          </rPr>
          <t>[</t>
        </r>
        <r>
          <rPr>
            <b/>
            <sz val="9"/>
            <color indexed="81"/>
            <rFont val="돋움"/>
            <family val="3"/>
            <charset val="129"/>
          </rPr>
          <t>한도：월</t>
        </r>
        <r>
          <rPr>
            <b/>
            <sz val="9"/>
            <color indexed="81"/>
            <rFont val="Tahoma"/>
            <family val="2"/>
          </rPr>
          <t xml:space="preserve"> 100</t>
        </r>
        <r>
          <rPr>
            <b/>
            <sz val="9"/>
            <color indexed="81"/>
            <rFont val="돋움"/>
            <family val="3"/>
            <charset val="129"/>
          </rPr>
          <t>만원</t>
        </r>
        <r>
          <rPr>
            <b/>
            <sz val="9"/>
            <color indexed="81"/>
            <rFont val="Tahoma"/>
            <family val="2"/>
          </rPr>
          <t>(</t>
        </r>
        <r>
          <rPr>
            <b/>
            <sz val="9"/>
            <color indexed="81"/>
            <rFont val="돋움"/>
            <family val="3"/>
            <charset val="129"/>
          </rPr>
          <t>외항</t>
        </r>
        <r>
          <rPr>
            <b/>
            <sz val="9"/>
            <color indexed="81"/>
            <rFont val="Tahoma"/>
            <family val="2"/>
          </rPr>
          <t xml:space="preserve"> </t>
        </r>
        <r>
          <rPr>
            <b/>
            <sz val="9"/>
            <color indexed="81"/>
            <rFont val="돋움"/>
            <family val="3"/>
            <charset val="129"/>
          </rPr>
          <t>선박ㆍ국외</t>
        </r>
        <r>
          <rPr>
            <b/>
            <sz val="9"/>
            <color indexed="81"/>
            <rFont val="Tahoma"/>
            <family val="2"/>
          </rPr>
          <t xml:space="preserve"> </t>
        </r>
        <r>
          <rPr>
            <b/>
            <sz val="9"/>
            <color indexed="81"/>
            <rFont val="돋움"/>
            <family val="3"/>
            <charset val="129"/>
          </rPr>
          <t>건설현장</t>
        </r>
        <r>
          <rPr>
            <b/>
            <sz val="9"/>
            <color indexed="81"/>
            <rFont val="Tahoma"/>
            <family val="2"/>
          </rPr>
          <t xml:space="preserve"> </t>
        </r>
        <r>
          <rPr>
            <b/>
            <sz val="9"/>
            <color indexed="81"/>
            <rFont val="돋움"/>
            <family val="3"/>
            <charset val="129"/>
          </rPr>
          <t>월</t>
        </r>
        <r>
          <rPr>
            <b/>
            <sz val="9"/>
            <color indexed="81"/>
            <rFont val="Tahoma"/>
            <family val="2"/>
          </rPr>
          <t xml:space="preserve"> 300</t>
        </r>
        <r>
          <rPr>
            <b/>
            <sz val="9"/>
            <color indexed="81"/>
            <rFont val="돋움"/>
            <family val="3"/>
            <charset val="129"/>
          </rPr>
          <t>만원</t>
        </r>
        <r>
          <rPr>
            <b/>
            <sz val="9"/>
            <color indexed="81"/>
            <rFont val="Tahoma"/>
            <family val="2"/>
          </rPr>
          <t xml:space="preserve">)] </t>
        </r>
      </text>
    </comment>
    <comment ref="I36" authorId="0" shapeId="0" xr:uid="{5BC1E0A5-0A06-4364-AFF6-F05922167698}">
      <text>
        <r>
          <rPr>
            <b/>
            <sz val="9"/>
            <color indexed="81"/>
            <rFont val="Tahoma"/>
            <family val="2"/>
          </rPr>
          <t xml:space="preserve">M02 </t>
        </r>
        <r>
          <rPr>
            <b/>
            <sz val="9"/>
            <color indexed="81"/>
            <rFont val="돋움"/>
            <family val="3"/>
            <charset val="129"/>
          </rPr>
          <t>국외근로</t>
        </r>
        <r>
          <rPr>
            <b/>
            <sz val="9"/>
            <color indexed="81"/>
            <rFont val="Tahoma"/>
            <family val="2"/>
          </rPr>
          <t>(</t>
        </r>
        <r>
          <rPr>
            <b/>
            <sz val="9"/>
            <color indexed="81"/>
            <rFont val="돋움"/>
            <family val="3"/>
            <charset val="129"/>
          </rPr>
          <t>원양</t>
        </r>
        <r>
          <rPr>
            <b/>
            <sz val="9"/>
            <color indexed="81"/>
            <rFont val="Tahoma"/>
            <family val="2"/>
          </rPr>
          <t>,</t>
        </r>
        <r>
          <rPr>
            <b/>
            <sz val="9"/>
            <color indexed="81"/>
            <rFont val="돋움"/>
            <family val="3"/>
            <charset val="129"/>
          </rPr>
          <t>해외건설</t>
        </r>
        <r>
          <rPr>
            <b/>
            <sz val="9"/>
            <color indexed="81"/>
            <rFont val="Tahoma"/>
            <family val="2"/>
          </rPr>
          <t>) : 200</t>
        </r>
        <r>
          <rPr>
            <b/>
            <sz val="9"/>
            <color indexed="81"/>
            <rFont val="돋움"/>
            <family val="3"/>
            <charset val="129"/>
          </rPr>
          <t>만원</t>
        </r>
        <r>
          <rPr>
            <b/>
            <sz val="9"/>
            <color indexed="81"/>
            <rFont val="Tahoma"/>
            <family val="2"/>
          </rPr>
          <t xml:space="preserve"> -&gt;300</t>
        </r>
        <r>
          <rPr>
            <b/>
            <sz val="9"/>
            <color indexed="81"/>
            <rFont val="돋움"/>
            <family val="3"/>
            <charset val="129"/>
          </rPr>
          <t>만원으로</t>
        </r>
        <r>
          <rPr>
            <b/>
            <sz val="9"/>
            <color indexed="81"/>
            <rFont val="Tahoma"/>
            <family val="2"/>
          </rPr>
          <t xml:space="preserve"> </t>
        </r>
        <r>
          <rPr>
            <b/>
            <sz val="9"/>
            <color indexed="81"/>
            <rFont val="돋움"/>
            <family val="3"/>
            <charset val="129"/>
          </rPr>
          <t>개정됨</t>
        </r>
      </text>
    </comment>
    <comment ref="I37" authorId="0" shapeId="0" xr:uid="{604A2D00-43C2-4153-ACC5-8EE2928D4812}">
      <text>
        <r>
          <rPr>
            <b/>
            <sz val="9"/>
            <color indexed="81"/>
            <rFont val="돋움"/>
            <family val="3"/>
            <charset val="129"/>
          </rPr>
          <t>국외에</t>
        </r>
        <r>
          <rPr>
            <b/>
            <sz val="9"/>
            <color indexed="81"/>
            <rFont val="Tahoma"/>
            <family val="2"/>
          </rPr>
          <t xml:space="preserve"> </t>
        </r>
        <r>
          <rPr>
            <b/>
            <sz val="9"/>
            <color indexed="81"/>
            <rFont val="돋움"/>
            <family val="3"/>
            <charset val="129"/>
          </rPr>
          <t>주재하며</t>
        </r>
        <r>
          <rPr>
            <b/>
            <sz val="9"/>
            <color indexed="81"/>
            <rFont val="Tahoma"/>
            <family val="2"/>
          </rPr>
          <t xml:space="preserve"> </t>
        </r>
        <r>
          <rPr>
            <b/>
            <sz val="9"/>
            <color indexed="81"/>
            <rFont val="돋움"/>
            <family val="3"/>
            <charset val="129"/>
          </rPr>
          <t>근로를</t>
        </r>
        <r>
          <rPr>
            <b/>
            <sz val="9"/>
            <color indexed="81"/>
            <rFont val="Tahoma"/>
            <family val="2"/>
          </rPr>
          <t xml:space="preserve"> </t>
        </r>
        <r>
          <rPr>
            <b/>
            <sz val="9"/>
            <color indexed="81"/>
            <rFont val="돋움"/>
            <family val="3"/>
            <charset val="129"/>
          </rPr>
          <t>제공하고</t>
        </r>
        <r>
          <rPr>
            <b/>
            <sz val="9"/>
            <color indexed="81"/>
            <rFont val="Tahoma"/>
            <family val="2"/>
          </rPr>
          <t xml:space="preserve"> </t>
        </r>
        <r>
          <rPr>
            <b/>
            <sz val="9"/>
            <color indexed="81"/>
            <rFont val="돋움"/>
            <family val="3"/>
            <charset val="129"/>
          </rPr>
          <t>받는</t>
        </r>
        <r>
          <rPr>
            <b/>
            <sz val="9"/>
            <color indexed="81"/>
            <rFont val="Tahoma"/>
            <family val="2"/>
          </rPr>
          <t xml:space="preserve"> </t>
        </r>
        <r>
          <rPr>
            <b/>
            <sz val="9"/>
            <color indexed="81"/>
            <rFont val="돋움"/>
            <family val="3"/>
            <charset val="129"/>
          </rPr>
          <t xml:space="preserve">보수
</t>
        </r>
        <r>
          <rPr>
            <b/>
            <sz val="9"/>
            <color indexed="81"/>
            <rFont val="Tahoma"/>
            <family val="2"/>
          </rPr>
          <t>[</t>
        </r>
        <r>
          <rPr>
            <b/>
            <sz val="9"/>
            <color indexed="81"/>
            <rFont val="돋움"/>
            <family val="3"/>
            <charset val="129"/>
          </rPr>
          <t>한도：월</t>
        </r>
        <r>
          <rPr>
            <b/>
            <sz val="9"/>
            <color indexed="81"/>
            <rFont val="Tahoma"/>
            <family val="2"/>
          </rPr>
          <t xml:space="preserve"> 100</t>
        </r>
        <r>
          <rPr>
            <b/>
            <sz val="9"/>
            <color indexed="81"/>
            <rFont val="돋움"/>
            <family val="3"/>
            <charset val="129"/>
          </rPr>
          <t>만원</t>
        </r>
        <r>
          <rPr>
            <b/>
            <sz val="9"/>
            <color indexed="81"/>
            <rFont val="Tahoma"/>
            <family val="2"/>
          </rPr>
          <t>(</t>
        </r>
        <r>
          <rPr>
            <b/>
            <sz val="9"/>
            <color indexed="81"/>
            <rFont val="돋움"/>
            <family val="3"/>
            <charset val="129"/>
          </rPr>
          <t>외항</t>
        </r>
        <r>
          <rPr>
            <b/>
            <sz val="9"/>
            <color indexed="81"/>
            <rFont val="Tahoma"/>
            <family val="2"/>
          </rPr>
          <t xml:space="preserve"> </t>
        </r>
        <r>
          <rPr>
            <b/>
            <sz val="9"/>
            <color indexed="81"/>
            <rFont val="돋움"/>
            <family val="3"/>
            <charset val="129"/>
          </rPr>
          <t>선박</t>
        </r>
        <r>
          <rPr>
            <b/>
            <sz val="9"/>
            <color indexed="81"/>
            <rFont val="Tahoma"/>
            <family val="2"/>
          </rPr>
          <t xml:space="preserve"> </t>
        </r>
        <r>
          <rPr>
            <b/>
            <sz val="9"/>
            <color indexed="81"/>
            <rFont val="돋움"/>
            <family val="3"/>
            <charset val="129"/>
          </rPr>
          <t>월</t>
        </r>
        <r>
          <rPr>
            <b/>
            <sz val="9"/>
            <color indexed="81"/>
            <rFont val="Tahoma"/>
            <family val="2"/>
          </rPr>
          <t xml:space="preserve"> 200</t>
        </r>
        <r>
          <rPr>
            <b/>
            <sz val="9"/>
            <color indexed="81"/>
            <rFont val="돋움"/>
            <family val="3"/>
            <charset val="129"/>
          </rPr>
          <t>만원</t>
        </r>
        <r>
          <rPr>
            <b/>
            <sz val="9"/>
            <color indexed="81"/>
            <rFont val="Tahoma"/>
            <family val="2"/>
          </rPr>
          <t xml:space="preserve">, </t>
        </r>
        <r>
          <rPr>
            <b/>
            <sz val="9"/>
            <color indexed="81"/>
            <rFont val="돋움"/>
            <family val="3"/>
            <charset val="129"/>
          </rPr>
          <t>국외</t>
        </r>
        <r>
          <rPr>
            <b/>
            <sz val="9"/>
            <color indexed="81"/>
            <rFont val="Tahoma"/>
            <family val="2"/>
          </rPr>
          <t xml:space="preserve"> </t>
        </r>
        <r>
          <rPr>
            <b/>
            <sz val="9"/>
            <color indexed="81"/>
            <rFont val="돋움"/>
            <family val="3"/>
            <charset val="129"/>
          </rPr>
          <t>건설현장</t>
        </r>
        <r>
          <rPr>
            <b/>
            <sz val="9"/>
            <color indexed="81"/>
            <rFont val="Tahoma"/>
            <family val="2"/>
          </rPr>
          <t xml:space="preserve"> </t>
        </r>
        <r>
          <rPr>
            <b/>
            <sz val="9"/>
            <color indexed="81"/>
            <rFont val="돋움"/>
            <family val="3"/>
            <charset val="129"/>
          </rPr>
          <t>월</t>
        </r>
        <r>
          <rPr>
            <b/>
            <sz val="9"/>
            <color indexed="81"/>
            <rFont val="Tahoma"/>
            <family val="2"/>
          </rPr>
          <t xml:space="preserve"> 300</t>
        </r>
        <r>
          <rPr>
            <b/>
            <sz val="9"/>
            <color indexed="81"/>
            <rFont val="돋움"/>
            <family val="3"/>
            <charset val="129"/>
          </rPr>
          <t>만원</t>
        </r>
        <r>
          <rPr>
            <b/>
            <sz val="9"/>
            <color indexed="81"/>
            <rFont val="Tahoma"/>
            <family val="2"/>
          </rPr>
          <t xml:space="preserve">)]
</t>
        </r>
      </text>
    </comment>
    <comment ref="C38" authorId="1" shapeId="0" xr:uid="{6C00CB07-4213-4D6A-BC6F-DE5DC4111FA7}">
      <text>
        <r>
          <rPr>
            <b/>
            <sz val="9"/>
            <color indexed="81"/>
            <rFont val="돋움"/>
            <family val="3"/>
            <charset val="129"/>
          </rPr>
          <t>소법§</t>
        </r>
        <r>
          <rPr>
            <b/>
            <sz val="9"/>
            <color indexed="81"/>
            <rFont val="Tahoma"/>
            <family val="2"/>
          </rPr>
          <t xml:space="preserve"> 12 3 </t>
        </r>
        <r>
          <rPr>
            <b/>
            <sz val="9"/>
            <color indexed="81"/>
            <rFont val="돋움"/>
            <family val="3"/>
            <charset val="129"/>
          </rPr>
          <t>더
생산직</t>
        </r>
        <r>
          <rPr>
            <b/>
            <sz val="9"/>
            <color indexed="81"/>
            <rFont val="Tahoma"/>
            <family val="2"/>
          </rPr>
          <t xml:space="preserve"> </t>
        </r>
        <r>
          <rPr>
            <b/>
            <sz val="9"/>
            <color indexed="81"/>
            <rFont val="돋움"/>
            <family val="3"/>
            <charset val="129"/>
          </rPr>
          <t>등에</t>
        </r>
        <r>
          <rPr>
            <b/>
            <sz val="9"/>
            <color indexed="81"/>
            <rFont val="Tahoma"/>
            <family val="2"/>
          </rPr>
          <t xml:space="preserve"> </t>
        </r>
        <r>
          <rPr>
            <b/>
            <sz val="9"/>
            <color indexed="81"/>
            <rFont val="돋움"/>
            <family val="3"/>
            <charset val="129"/>
          </rPr>
          <t>종사하는</t>
        </r>
        <r>
          <rPr>
            <b/>
            <sz val="9"/>
            <color indexed="81"/>
            <rFont val="Tahoma"/>
            <family val="2"/>
          </rPr>
          <t xml:space="preserve"> </t>
        </r>
        <r>
          <rPr>
            <b/>
            <sz val="9"/>
            <color indexed="81"/>
            <rFont val="돋움"/>
            <family val="3"/>
            <charset val="129"/>
          </rPr>
          <t>근로자의</t>
        </r>
        <r>
          <rPr>
            <b/>
            <sz val="9"/>
            <color indexed="81"/>
            <rFont val="Tahoma"/>
            <family val="2"/>
          </rPr>
          <t xml:space="preserve"> </t>
        </r>
        <r>
          <rPr>
            <b/>
            <sz val="9"/>
            <color indexed="81"/>
            <rFont val="돋움"/>
            <family val="3"/>
            <charset val="129"/>
          </rPr>
          <t>야간수당</t>
        </r>
        <r>
          <rPr>
            <b/>
            <sz val="9"/>
            <color indexed="81"/>
            <rFont val="Tahoma"/>
            <family val="2"/>
          </rPr>
          <t xml:space="preserve"> </t>
        </r>
        <r>
          <rPr>
            <b/>
            <sz val="9"/>
            <color indexed="81"/>
            <rFont val="돋움"/>
            <family val="3"/>
            <charset val="129"/>
          </rPr>
          <t>등
생산직근로자</t>
        </r>
        <r>
          <rPr>
            <b/>
            <sz val="9"/>
            <color indexed="81"/>
            <rFont val="Tahoma"/>
            <family val="2"/>
          </rPr>
          <t xml:space="preserve"> </t>
        </r>
        <r>
          <rPr>
            <b/>
            <sz val="9"/>
            <color indexed="81"/>
            <rFont val="돋움"/>
            <family val="3"/>
            <charset val="129"/>
          </rPr>
          <t>야간근무수당
공장</t>
        </r>
        <r>
          <rPr>
            <b/>
            <sz val="9"/>
            <color indexed="81"/>
            <rFont val="Tahoma"/>
            <family val="2"/>
          </rPr>
          <t xml:space="preserve">, </t>
        </r>
        <r>
          <rPr>
            <b/>
            <sz val="9"/>
            <color indexed="81"/>
            <rFont val="돋움"/>
            <family val="3"/>
            <charset val="129"/>
          </rPr>
          <t>광산</t>
        </r>
        <r>
          <rPr>
            <b/>
            <sz val="9"/>
            <color indexed="81"/>
            <rFont val="Tahoma"/>
            <family val="2"/>
          </rPr>
          <t xml:space="preserve"> </t>
        </r>
        <r>
          <rPr>
            <b/>
            <sz val="9"/>
            <color indexed="81"/>
            <rFont val="돋움"/>
            <family val="3"/>
            <charset val="129"/>
          </rPr>
          <t>등</t>
        </r>
        <r>
          <rPr>
            <b/>
            <sz val="9"/>
            <color indexed="81"/>
            <rFont val="Tahoma"/>
            <family val="2"/>
          </rPr>
          <t xml:space="preserve"> </t>
        </r>
        <r>
          <rPr>
            <b/>
            <sz val="9"/>
            <color indexed="81"/>
            <rFont val="돋움"/>
            <family val="3"/>
            <charset val="129"/>
          </rPr>
          <t>생산직에</t>
        </r>
        <r>
          <rPr>
            <b/>
            <sz val="9"/>
            <color indexed="81"/>
            <rFont val="Tahoma"/>
            <family val="2"/>
          </rPr>
          <t xml:space="preserve"> </t>
        </r>
        <r>
          <rPr>
            <b/>
            <sz val="9"/>
            <color indexed="81"/>
            <rFont val="돋움"/>
            <family val="3"/>
            <charset val="129"/>
          </rPr>
          <t>종사하며</t>
        </r>
        <r>
          <rPr>
            <b/>
            <sz val="9"/>
            <color indexed="81"/>
            <rFont val="Tahoma"/>
            <family val="2"/>
          </rPr>
          <t xml:space="preserve"> </t>
        </r>
        <r>
          <rPr>
            <b/>
            <sz val="9"/>
            <color indexed="81"/>
            <rFont val="돋움"/>
            <family val="3"/>
            <charset val="129"/>
          </rPr>
          <t>월정액급여</t>
        </r>
        <r>
          <rPr>
            <b/>
            <sz val="9"/>
            <color indexed="81"/>
            <rFont val="Tahoma"/>
            <family val="2"/>
          </rPr>
          <t xml:space="preserve"> 150</t>
        </r>
        <r>
          <rPr>
            <b/>
            <sz val="9"/>
            <color indexed="81"/>
            <rFont val="돋움"/>
            <family val="3"/>
            <charset val="129"/>
          </rPr>
          <t>만원</t>
        </r>
        <r>
          <rPr>
            <b/>
            <sz val="9"/>
            <color indexed="81"/>
            <rFont val="Tahoma"/>
            <family val="2"/>
          </rPr>
          <t xml:space="preserve"> </t>
        </r>
        <r>
          <rPr>
            <b/>
            <sz val="9"/>
            <color indexed="81"/>
            <rFont val="돋움"/>
            <family val="3"/>
            <charset val="129"/>
          </rPr>
          <t>이하로서</t>
        </r>
        <r>
          <rPr>
            <b/>
            <sz val="9"/>
            <color indexed="81"/>
            <rFont val="Tahoma"/>
            <family val="2"/>
          </rPr>
          <t xml:space="preserve"> 
</t>
        </r>
        <r>
          <rPr>
            <b/>
            <sz val="9"/>
            <color indexed="81"/>
            <rFont val="돋움"/>
            <family val="3"/>
            <charset val="129"/>
          </rPr>
          <t>직전</t>
        </r>
        <r>
          <rPr>
            <b/>
            <sz val="9"/>
            <color indexed="81"/>
            <rFont val="Tahoma"/>
            <family val="2"/>
          </rPr>
          <t xml:space="preserve"> </t>
        </r>
        <r>
          <rPr>
            <b/>
            <sz val="9"/>
            <color indexed="81"/>
            <rFont val="돋움"/>
            <family val="3"/>
            <charset val="129"/>
          </rPr>
          <t>과세기간</t>
        </r>
        <r>
          <rPr>
            <b/>
            <sz val="9"/>
            <color indexed="81"/>
            <rFont val="Tahoma"/>
            <family val="2"/>
          </rPr>
          <t xml:space="preserve"> </t>
        </r>
        <r>
          <rPr>
            <b/>
            <sz val="9"/>
            <color indexed="81"/>
            <rFont val="돋움"/>
            <family val="3"/>
            <charset val="129"/>
          </rPr>
          <t>총급여액이</t>
        </r>
        <r>
          <rPr>
            <b/>
            <sz val="9"/>
            <color indexed="81"/>
            <rFont val="Tahoma"/>
            <family val="2"/>
          </rPr>
          <t xml:space="preserve"> 2</t>
        </r>
        <r>
          <rPr>
            <b/>
            <sz val="9"/>
            <color indexed="81"/>
            <rFont val="돋움"/>
            <family val="3"/>
            <charset val="129"/>
          </rPr>
          <t>천</t>
        </r>
        <r>
          <rPr>
            <b/>
            <sz val="9"/>
            <color indexed="81"/>
            <rFont val="Tahoma"/>
            <family val="2"/>
          </rPr>
          <t>5</t>
        </r>
        <r>
          <rPr>
            <b/>
            <sz val="9"/>
            <color indexed="81"/>
            <rFont val="돋움"/>
            <family val="3"/>
            <charset val="129"/>
          </rPr>
          <t>백만원</t>
        </r>
        <r>
          <rPr>
            <b/>
            <sz val="9"/>
            <color indexed="81"/>
            <rFont val="Tahoma"/>
            <family val="2"/>
          </rPr>
          <t xml:space="preserve"> </t>
        </r>
        <r>
          <rPr>
            <b/>
            <sz val="9"/>
            <color indexed="81"/>
            <rFont val="돋움"/>
            <family val="3"/>
            <charset val="129"/>
          </rPr>
          <t>이하인</t>
        </r>
        <r>
          <rPr>
            <b/>
            <sz val="9"/>
            <color indexed="81"/>
            <rFont val="Tahoma"/>
            <family val="2"/>
          </rPr>
          <t xml:space="preserve"> </t>
        </r>
        <r>
          <rPr>
            <b/>
            <sz val="9"/>
            <color indexed="81"/>
            <rFont val="돋움"/>
            <family val="3"/>
            <charset val="129"/>
          </rPr>
          <t>근로자가</t>
        </r>
        <r>
          <rPr>
            <b/>
            <sz val="9"/>
            <color indexed="81"/>
            <rFont val="Tahoma"/>
            <family val="2"/>
          </rPr>
          <t xml:space="preserve"> </t>
        </r>
        <r>
          <rPr>
            <b/>
            <sz val="9"/>
            <color indexed="81"/>
            <rFont val="돋움"/>
            <family val="3"/>
            <charset val="129"/>
          </rPr>
          <t>받는</t>
        </r>
        <r>
          <rPr>
            <b/>
            <sz val="9"/>
            <color indexed="81"/>
            <rFont val="Tahoma"/>
            <family val="2"/>
          </rPr>
          <t xml:space="preserve"> </t>
        </r>
        <r>
          <rPr>
            <b/>
            <sz val="9"/>
            <color indexed="81"/>
            <rFont val="돋움"/>
            <family val="3"/>
            <charset val="129"/>
          </rPr>
          <t>야간근무수당</t>
        </r>
        <r>
          <rPr>
            <b/>
            <sz val="9"/>
            <color indexed="81"/>
            <rFont val="Tahoma"/>
            <family val="2"/>
          </rPr>
          <t xml:space="preserve"> </t>
        </r>
        <r>
          <rPr>
            <b/>
            <sz val="9"/>
            <color indexed="81"/>
            <rFont val="돋움"/>
            <family val="3"/>
            <charset val="129"/>
          </rPr>
          <t>등</t>
        </r>
        <r>
          <rPr>
            <b/>
            <sz val="9"/>
            <color indexed="81"/>
            <rFont val="Tahoma"/>
            <family val="2"/>
          </rPr>
          <t xml:space="preserve"> (240</t>
        </r>
        <r>
          <rPr>
            <b/>
            <sz val="9"/>
            <color indexed="81"/>
            <rFont val="돋움"/>
            <family val="3"/>
            <charset val="129"/>
          </rPr>
          <t>만원</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전액</t>
        </r>
        <r>
          <rPr>
            <b/>
            <sz val="9"/>
            <color indexed="81"/>
            <rFont val="Tahoma"/>
            <family val="2"/>
          </rPr>
          <t>)</t>
        </r>
      </text>
    </comment>
    <comment ref="I38" authorId="0" shapeId="0" xr:uid="{29606766-E194-4014-A71A-4BD0D6EF79DE}">
      <text>
        <r>
          <rPr>
            <b/>
            <sz val="9"/>
            <color indexed="81"/>
            <rFont val="돋움"/>
            <family val="3"/>
            <charset val="129"/>
          </rPr>
          <t>공장</t>
        </r>
        <r>
          <rPr>
            <b/>
            <sz val="9"/>
            <color indexed="81"/>
            <rFont val="Tahoma"/>
            <family val="2"/>
          </rPr>
          <t xml:space="preserve">, </t>
        </r>
        <r>
          <rPr>
            <b/>
            <sz val="9"/>
            <color indexed="81"/>
            <rFont val="돋움"/>
            <family val="3"/>
            <charset val="129"/>
          </rPr>
          <t>광산</t>
        </r>
        <r>
          <rPr>
            <b/>
            <sz val="9"/>
            <color indexed="81"/>
            <rFont val="Tahoma"/>
            <family val="2"/>
          </rPr>
          <t xml:space="preserve"> </t>
        </r>
        <r>
          <rPr>
            <b/>
            <sz val="9"/>
            <color indexed="81"/>
            <rFont val="돋움"/>
            <family val="3"/>
            <charset val="129"/>
          </rPr>
          <t>등</t>
        </r>
        <r>
          <rPr>
            <b/>
            <sz val="9"/>
            <color indexed="81"/>
            <rFont val="Tahoma"/>
            <family val="2"/>
          </rPr>
          <t xml:space="preserve"> </t>
        </r>
        <r>
          <rPr>
            <b/>
            <sz val="9"/>
            <color indexed="81"/>
            <rFont val="돋움"/>
            <family val="3"/>
            <charset val="129"/>
          </rPr>
          <t>생산직에</t>
        </r>
        <r>
          <rPr>
            <b/>
            <sz val="9"/>
            <color indexed="81"/>
            <rFont val="Tahoma"/>
            <family val="2"/>
          </rPr>
          <t xml:space="preserve"> </t>
        </r>
        <r>
          <rPr>
            <b/>
            <sz val="9"/>
            <color indexed="81"/>
            <rFont val="돋움"/>
            <family val="3"/>
            <charset val="129"/>
          </rPr>
          <t>종사하며</t>
        </r>
        <r>
          <rPr>
            <b/>
            <sz val="9"/>
            <color indexed="81"/>
            <rFont val="Tahoma"/>
            <family val="2"/>
          </rPr>
          <t xml:space="preserve"> </t>
        </r>
        <r>
          <rPr>
            <b/>
            <sz val="9"/>
            <color indexed="81"/>
            <rFont val="돋움"/>
            <family val="3"/>
            <charset val="129"/>
          </rPr>
          <t>월정액급여</t>
        </r>
        <r>
          <rPr>
            <b/>
            <sz val="9"/>
            <color indexed="81"/>
            <rFont val="Tahoma"/>
            <family val="2"/>
          </rPr>
          <t xml:space="preserve"> 100</t>
        </r>
        <r>
          <rPr>
            <b/>
            <sz val="9"/>
            <color indexed="81"/>
            <rFont val="돋움"/>
            <family val="3"/>
            <charset val="129"/>
          </rPr>
          <t>만원</t>
        </r>
        <r>
          <rPr>
            <b/>
            <sz val="9"/>
            <color indexed="81"/>
            <rFont val="Tahoma"/>
            <family val="2"/>
          </rPr>
          <t xml:space="preserve"> </t>
        </r>
        <r>
          <rPr>
            <b/>
            <sz val="9"/>
            <color indexed="81"/>
            <rFont val="돋움"/>
            <family val="3"/>
            <charset val="129"/>
          </rPr>
          <t>이하로서</t>
        </r>
        <r>
          <rPr>
            <b/>
            <sz val="9"/>
            <color indexed="81"/>
            <rFont val="Tahoma"/>
            <family val="2"/>
          </rPr>
          <t xml:space="preserve"> </t>
        </r>
        <r>
          <rPr>
            <b/>
            <sz val="9"/>
            <color indexed="81"/>
            <rFont val="돋움"/>
            <family val="3"/>
            <charset val="129"/>
          </rPr>
          <t>직전과세기간</t>
        </r>
        <r>
          <rPr>
            <b/>
            <sz val="9"/>
            <color indexed="81"/>
            <rFont val="Tahoma"/>
            <family val="2"/>
          </rPr>
          <t xml:space="preserve"> </t>
        </r>
        <r>
          <rPr>
            <b/>
            <sz val="9"/>
            <color indexed="81"/>
            <rFont val="돋움"/>
            <family val="3"/>
            <charset val="129"/>
          </rPr>
          <t>총급여액이</t>
        </r>
        <r>
          <rPr>
            <b/>
            <sz val="9"/>
            <color indexed="81"/>
            <rFont val="Tahoma"/>
            <family val="2"/>
          </rPr>
          <t xml:space="preserve"> 2</t>
        </r>
        <r>
          <rPr>
            <b/>
            <sz val="9"/>
            <color indexed="81"/>
            <rFont val="돋움"/>
            <family val="3"/>
            <charset val="129"/>
          </rPr>
          <t>천</t>
        </r>
        <r>
          <rPr>
            <b/>
            <sz val="9"/>
            <color indexed="81"/>
            <rFont val="Tahoma"/>
            <family val="2"/>
          </rPr>
          <t>5</t>
        </r>
        <r>
          <rPr>
            <b/>
            <sz val="9"/>
            <color indexed="81"/>
            <rFont val="돋움"/>
            <family val="3"/>
            <charset val="129"/>
          </rPr>
          <t>백만원</t>
        </r>
        <r>
          <rPr>
            <b/>
            <sz val="9"/>
            <color indexed="81"/>
            <rFont val="Tahoma"/>
            <family val="2"/>
          </rPr>
          <t xml:space="preserve"> </t>
        </r>
        <r>
          <rPr>
            <b/>
            <sz val="9"/>
            <color indexed="81"/>
            <rFont val="돋움"/>
            <family val="3"/>
            <charset val="129"/>
          </rPr>
          <t>이하인</t>
        </r>
        <r>
          <rPr>
            <b/>
            <sz val="9"/>
            <color indexed="81"/>
            <rFont val="Tahoma"/>
            <family val="2"/>
          </rPr>
          <t xml:space="preserve">  </t>
        </r>
        <r>
          <rPr>
            <b/>
            <sz val="9"/>
            <color indexed="81"/>
            <rFont val="돋움"/>
            <family val="3"/>
            <charset val="129"/>
          </rPr>
          <t>근로자가</t>
        </r>
        <r>
          <rPr>
            <b/>
            <sz val="9"/>
            <color indexed="81"/>
            <rFont val="Tahoma"/>
            <family val="2"/>
          </rPr>
          <t xml:space="preserve"> </t>
        </r>
        <r>
          <rPr>
            <b/>
            <sz val="9"/>
            <color indexed="81"/>
            <rFont val="돋움"/>
            <family val="3"/>
            <charset val="129"/>
          </rPr>
          <t>받는</t>
        </r>
        <r>
          <rPr>
            <b/>
            <sz val="9"/>
            <color indexed="81"/>
            <rFont val="Tahoma"/>
            <family val="2"/>
          </rPr>
          <t xml:space="preserve"> </t>
        </r>
        <r>
          <rPr>
            <b/>
            <sz val="9"/>
            <color indexed="81"/>
            <rFont val="돋움"/>
            <family val="3"/>
            <charset val="129"/>
          </rPr>
          <t>야간근무수당</t>
        </r>
        <r>
          <rPr>
            <b/>
            <sz val="9"/>
            <color indexed="81"/>
            <rFont val="Tahoma"/>
            <family val="2"/>
          </rPr>
          <t xml:space="preserve"> </t>
        </r>
        <r>
          <rPr>
            <b/>
            <sz val="9"/>
            <color indexed="81"/>
            <rFont val="돋움"/>
            <family val="3"/>
            <charset val="129"/>
          </rPr>
          <t>등</t>
        </r>
        <r>
          <rPr>
            <b/>
            <sz val="9"/>
            <color indexed="81"/>
            <rFont val="Tahoma"/>
            <family val="2"/>
          </rPr>
          <t xml:space="preserve"> (240</t>
        </r>
        <r>
          <rPr>
            <b/>
            <sz val="9"/>
            <color indexed="81"/>
            <rFont val="돋움"/>
            <family val="3"/>
            <charset val="129"/>
          </rPr>
          <t>만원</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전액</t>
        </r>
        <r>
          <rPr>
            <b/>
            <sz val="9"/>
            <color indexed="81"/>
            <rFont val="Tahoma"/>
            <family val="2"/>
          </rPr>
          <t xml:space="preserve">)
</t>
        </r>
        <r>
          <rPr>
            <b/>
            <sz val="9"/>
            <color indexed="81"/>
            <rFont val="돋움"/>
            <family val="3"/>
            <charset val="129"/>
          </rPr>
          <t>지급명세서제출</t>
        </r>
      </text>
    </comment>
    <comment ref="C39" authorId="1" shapeId="0" xr:uid="{C862F97C-42AA-47D9-96B1-C2AC50E1E3D8}">
      <text>
        <r>
          <rPr>
            <b/>
            <sz val="9"/>
            <color indexed="81"/>
            <rFont val="돋움"/>
            <family val="3"/>
            <charset val="129"/>
          </rPr>
          <t>소법§ 12 3 머
출산, 6세 이하의 자녀의 보육 관련 비과세(월 10만원 이내)
근로자 또는 배우자의 자녀출산, 6세 이하(과세기간 개시일 기준으로 판단) 자녀보육과 관련하여 받는 급여로서 월 10만원 이내의 금액</t>
        </r>
      </text>
    </comment>
    <comment ref="I39" authorId="0" shapeId="0" xr:uid="{74FE669B-1A81-40EB-A64D-6D6A93322DAD}">
      <text>
        <r>
          <rPr>
            <b/>
            <sz val="9"/>
            <color indexed="81"/>
            <rFont val="돋움"/>
            <family val="3"/>
            <charset val="129"/>
          </rPr>
          <t>근로자</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배우자의</t>
        </r>
        <r>
          <rPr>
            <b/>
            <sz val="9"/>
            <color indexed="81"/>
            <rFont val="Tahoma"/>
            <family val="2"/>
          </rPr>
          <t xml:space="preserve"> </t>
        </r>
        <r>
          <rPr>
            <b/>
            <sz val="9"/>
            <color indexed="81"/>
            <rFont val="돋움"/>
            <family val="3"/>
            <charset val="129"/>
          </rPr>
          <t>자녀출산</t>
        </r>
        <r>
          <rPr>
            <b/>
            <sz val="9"/>
            <color indexed="81"/>
            <rFont val="Tahoma"/>
            <family val="2"/>
          </rPr>
          <t>, 6</t>
        </r>
        <r>
          <rPr>
            <b/>
            <sz val="9"/>
            <color indexed="81"/>
            <rFont val="돋움"/>
            <family val="3"/>
            <charset val="129"/>
          </rPr>
          <t>세</t>
        </r>
        <r>
          <rPr>
            <b/>
            <sz val="9"/>
            <color indexed="81"/>
            <rFont val="Tahoma"/>
            <family val="2"/>
          </rPr>
          <t xml:space="preserve"> </t>
        </r>
        <r>
          <rPr>
            <b/>
            <sz val="9"/>
            <color indexed="81"/>
            <rFont val="돋움"/>
            <family val="3"/>
            <charset val="129"/>
          </rPr>
          <t>이하</t>
        </r>
        <r>
          <rPr>
            <b/>
            <sz val="9"/>
            <color indexed="81"/>
            <rFont val="Tahoma"/>
            <family val="2"/>
          </rPr>
          <t>(</t>
        </r>
        <r>
          <rPr>
            <b/>
            <sz val="9"/>
            <color indexed="81"/>
            <rFont val="돋움"/>
            <family val="3"/>
            <charset val="129"/>
          </rPr>
          <t>과세기간</t>
        </r>
        <r>
          <rPr>
            <b/>
            <sz val="9"/>
            <color indexed="81"/>
            <rFont val="Tahoma"/>
            <family val="2"/>
          </rPr>
          <t xml:space="preserve"> </t>
        </r>
        <r>
          <rPr>
            <b/>
            <sz val="9"/>
            <color indexed="81"/>
            <rFont val="돋움"/>
            <family val="3"/>
            <charset val="129"/>
          </rPr>
          <t>개시일</t>
        </r>
        <r>
          <rPr>
            <b/>
            <sz val="9"/>
            <color indexed="81"/>
            <rFont val="Tahoma"/>
            <family val="2"/>
          </rPr>
          <t xml:space="preserve"> </t>
        </r>
        <r>
          <rPr>
            <b/>
            <sz val="9"/>
            <color indexed="81"/>
            <rFont val="돋움"/>
            <family val="3"/>
            <charset val="129"/>
          </rPr>
          <t>기준으로</t>
        </r>
        <r>
          <rPr>
            <b/>
            <sz val="9"/>
            <color indexed="81"/>
            <rFont val="Tahoma"/>
            <family val="2"/>
          </rPr>
          <t xml:space="preserve"> </t>
        </r>
        <r>
          <rPr>
            <b/>
            <sz val="9"/>
            <color indexed="81"/>
            <rFont val="돋움"/>
            <family val="3"/>
            <charset val="129"/>
          </rPr>
          <t>판단</t>
        </r>
        <r>
          <rPr>
            <b/>
            <sz val="9"/>
            <color indexed="81"/>
            <rFont val="Tahoma"/>
            <family val="2"/>
          </rPr>
          <t xml:space="preserve">) </t>
        </r>
        <r>
          <rPr>
            <b/>
            <sz val="9"/>
            <color indexed="81"/>
            <rFont val="돋움"/>
            <family val="3"/>
            <charset val="129"/>
          </rPr>
          <t>자녀보육과</t>
        </r>
        <r>
          <rPr>
            <b/>
            <sz val="9"/>
            <color indexed="81"/>
            <rFont val="Tahoma"/>
            <family val="2"/>
          </rPr>
          <t xml:space="preserve"> </t>
        </r>
        <r>
          <rPr>
            <b/>
            <sz val="9"/>
            <color indexed="81"/>
            <rFont val="돋움"/>
            <family val="3"/>
            <charset val="129"/>
          </rPr>
          <t>관련하여</t>
        </r>
        <r>
          <rPr>
            <b/>
            <sz val="9"/>
            <color indexed="81"/>
            <rFont val="Tahoma"/>
            <family val="2"/>
          </rPr>
          <t xml:space="preserve"> </t>
        </r>
        <r>
          <rPr>
            <b/>
            <sz val="9"/>
            <color indexed="81"/>
            <rFont val="돋움"/>
            <family val="3"/>
            <charset val="129"/>
          </rPr>
          <t>받는</t>
        </r>
        <r>
          <rPr>
            <b/>
            <sz val="9"/>
            <color indexed="81"/>
            <rFont val="Tahoma"/>
            <family val="2"/>
          </rPr>
          <t xml:space="preserve"> </t>
        </r>
        <r>
          <rPr>
            <b/>
            <sz val="9"/>
            <color indexed="81"/>
            <rFont val="돋움"/>
            <family val="3"/>
            <charset val="129"/>
          </rPr>
          <t>급여로서</t>
        </r>
        <r>
          <rPr>
            <b/>
            <sz val="9"/>
            <color indexed="81"/>
            <rFont val="Tahoma"/>
            <family val="2"/>
          </rPr>
          <t xml:space="preserve"> </t>
        </r>
        <r>
          <rPr>
            <b/>
            <sz val="9"/>
            <color indexed="81"/>
            <rFont val="돋움"/>
            <family val="3"/>
            <charset val="129"/>
          </rPr>
          <t>월</t>
        </r>
        <r>
          <rPr>
            <b/>
            <sz val="9"/>
            <color indexed="81"/>
            <rFont val="Tahoma"/>
            <family val="2"/>
          </rPr>
          <t xml:space="preserve"> 10</t>
        </r>
        <r>
          <rPr>
            <b/>
            <sz val="9"/>
            <color indexed="81"/>
            <rFont val="돋움"/>
            <family val="3"/>
            <charset val="129"/>
          </rPr>
          <t>만원</t>
        </r>
        <r>
          <rPr>
            <b/>
            <sz val="9"/>
            <color indexed="81"/>
            <rFont val="Tahoma"/>
            <family val="2"/>
          </rPr>
          <t xml:space="preserve"> </t>
        </r>
        <r>
          <rPr>
            <b/>
            <sz val="9"/>
            <color indexed="81"/>
            <rFont val="돋움"/>
            <family val="3"/>
            <charset val="129"/>
          </rPr>
          <t>이내의</t>
        </r>
        <r>
          <rPr>
            <b/>
            <sz val="9"/>
            <color indexed="81"/>
            <rFont val="Tahoma"/>
            <family val="2"/>
          </rPr>
          <t xml:space="preserve"> </t>
        </r>
        <r>
          <rPr>
            <b/>
            <sz val="9"/>
            <color indexed="81"/>
            <rFont val="돋움"/>
            <family val="3"/>
            <charset val="129"/>
          </rPr>
          <t xml:space="preserve">금액
</t>
        </r>
      </text>
    </comment>
    <comment ref="E40" authorId="1" shapeId="0" xr:uid="{475CD828-9DEA-46F1-9F9F-AD3E914A9B8C}">
      <text>
        <r>
          <rPr>
            <b/>
            <sz val="9"/>
            <color indexed="81"/>
            <rFont val="돋움"/>
            <family val="3"/>
            <charset val="129"/>
          </rPr>
          <t>소령 §12 12 가(연구보조비) - 「육아교유법」 , 「초·중등교육법」</t>
        </r>
      </text>
    </comment>
    <comment ref="I40" authorId="0" shapeId="0" xr:uid="{A97423ED-2C8F-4A74-B051-34A44885A07F}">
      <text>
        <r>
          <rPr>
            <b/>
            <sz val="9"/>
            <color indexed="81"/>
            <rFont val="돋움"/>
            <family val="3"/>
            <charset val="129"/>
          </rPr>
          <t>교원</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연구</t>
        </r>
        <r>
          <rPr>
            <b/>
            <sz val="9"/>
            <color indexed="81"/>
            <rFont val="Tahoma"/>
            <family val="2"/>
          </rPr>
          <t xml:space="preserve"> </t>
        </r>
        <r>
          <rPr>
            <b/>
            <sz val="9"/>
            <color indexed="81"/>
            <rFont val="돋움"/>
            <family val="3"/>
            <charset val="129"/>
          </rPr>
          <t>활동</t>
        </r>
        <r>
          <rPr>
            <b/>
            <sz val="9"/>
            <color indexed="81"/>
            <rFont val="Tahoma"/>
            <family val="2"/>
          </rPr>
          <t xml:space="preserve"> </t>
        </r>
        <r>
          <rPr>
            <b/>
            <sz val="9"/>
            <color indexed="81"/>
            <rFont val="돋움"/>
            <family val="3"/>
            <charset val="129"/>
          </rPr>
          <t>종사자가</t>
        </r>
        <r>
          <rPr>
            <b/>
            <sz val="9"/>
            <color indexed="81"/>
            <rFont val="Tahoma"/>
            <family val="2"/>
          </rPr>
          <t xml:space="preserve"> </t>
        </r>
        <r>
          <rPr>
            <b/>
            <sz val="9"/>
            <color indexed="81"/>
            <rFont val="돋움"/>
            <family val="3"/>
            <charset val="129"/>
          </rPr>
          <t>받는</t>
        </r>
        <r>
          <rPr>
            <b/>
            <sz val="9"/>
            <color indexed="81"/>
            <rFont val="Tahoma"/>
            <family val="2"/>
          </rPr>
          <t xml:space="preserve"> </t>
        </r>
        <r>
          <rPr>
            <b/>
            <sz val="9"/>
            <color indexed="81"/>
            <rFont val="돋움"/>
            <family val="3"/>
            <charset val="129"/>
          </rPr>
          <t>월</t>
        </r>
        <r>
          <rPr>
            <b/>
            <sz val="9"/>
            <color indexed="81"/>
            <rFont val="Tahoma"/>
            <family val="2"/>
          </rPr>
          <t xml:space="preserve"> 20</t>
        </r>
        <r>
          <rPr>
            <b/>
            <sz val="9"/>
            <color indexed="81"/>
            <rFont val="돋움"/>
            <family val="3"/>
            <charset val="129"/>
          </rPr>
          <t>만원</t>
        </r>
        <r>
          <rPr>
            <b/>
            <sz val="9"/>
            <color indexed="81"/>
            <rFont val="Tahoma"/>
            <family val="2"/>
          </rPr>
          <t xml:space="preserve"> </t>
        </r>
        <r>
          <rPr>
            <b/>
            <sz val="9"/>
            <color indexed="81"/>
            <rFont val="돋움"/>
            <family val="3"/>
            <charset val="129"/>
          </rPr>
          <t>이내의</t>
        </r>
        <r>
          <rPr>
            <b/>
            <sz val="9"/>
            <color indexed="81"/>
            <rFont val="Tahoma"/>
            <family val="2"/>
          </rPr>
          <t xml:space="preserve"> </t>
        </r>
        <r>
          <rPr>
            <b/>
            <sz val="9"/>
            <color indexed="81"/>
            <rFont val="돋움"/>
            <family val="3"/>
            <charset val="129"/>
          </rPr>
          <t xml:space="preserve">금액
</t>
        </r>
      </text>
    </comment>
    <comment ref="E41" authorId="1" shapeId="0" xr:uid="{B9D6442E-77C5-4161-8F19-AC3C4C769BAA}">
      <text>
        <r>
          <rPr>
            <b/>
            <sz val="9"/>
            <color indexed="81"/>
            <rFont val="돋움"/>
            <family val="3"/>
            <charset val="129"/>
          </rPr>
          <t>소령 § 12 12 가(연구보조비) - 「고등교육법」</t>
        </r>
      </text>
    </comment>
    <comment ref="E42" authorId="1" shapeId="0" xr:uid="{143C840A-4619-400A-A431-A63735385116}">
      <text>
        <r>
          <rPr>
            <b/>
            <sz val="9"/>
            <color indexed="81"/>
            <rFont val="돋움"/>
            <family val="3"/>
            <charset val="129"/>
          </rPr>
          <t>소령 § 12 12 가(연구보조비) - 특별법에 따른 교육기관</t>
        </r>
      </text>
    </comment>
    <comment ref="E43" authorId="1" shapeId="0" xr:uid="{81BD63AD-AC57-48F2-A28C-B8C9AD4A5D5E}">
      <text>
        <r>
          <rPr>
            <b/>
            <sz val="9"/>
            <color indexed="81"/>
            <rFont val="돋움"/>
            <family val="3"/>
            <charset val="129"/>
          </rPr>
          <t>소령</t>
        </r>
        <r>
          <rPr>
            <b/>
            <sz val="9"/>
            <color indexed="81"/>
            <rFont val="Tahoma"/>
            <family val="2"/>
          </rPr>
          <t xml:space="preserve"> </t>
        </r>
        <r>
          <rPr>
            <b/>
            <sz val="9"/>
            <color indexed="81"/>
            <rFont val="돋움"/>
            <family val="3"/>
            <charset val="129"/>
          </rPr>
          <t>§</t>
        </r>
        <r>
          <rPr>
            <b/>
            <sz val="9"/>
            <color indexed="81"/>
            <rFont val="Tahoma"/>
            <family val="2"/>
          </rPr>
          <t xml:space="preserve"> 12 12 </t>
        </r>
        <r>
          <rPr>
            <b/>
            <sz val="9"/>
            <color indexed="81"/>
            <rFont val="돋움"/>
            <family val="3"/>
            <charset val="129"/>
          </rPr>
          <t>나</t>
        </r>
        <r>
          <rPr>
            <b/>
            <sz val="9"/>
            <color indexed="81"/>
            <rFont val="Tahoma"/>
            <family val="2"/>
          </rPr>
          <t>(</t>
        </r>
        <r>
          <rPr>
            <b/>
            <sz val="9"/>
            <color indexed="81"/>
            <rFont val="돋움"/>
            <family val="3"/>
            <charset val="129"/>
          </rPr>
          <t>연구보조비</t>
        </r>
        <r>
          <rPr>
            <b/>
            <sz val="9"/>
            <color indexed="81"/>
            <rFont val="Tahoma"/>
            <family val="2"/>
          </rPr>
          <t>)</t>
        </r>
      </text>
    </comment>
    <comment ref="E44" authorId="1" shapeId="0" xr:uid="{B1020BA3-6D44-4647-BE94-F2E8EEF02371}">
      <text>
        <r>
          <rPr>
            <b/>
            <sz val="9"/>
            <color indexed="81"/>
            <rFont val="돋움"/>
            <family val="3"/>
            <charset val="129"/>
          </rPr>
          <t>소령</t>
        </r>
        <r>
          <rPr>
            <b/>
            <sz val="9"/>
            <color indexed="81"/>
            <rFont val="Tahoma"/>
            <family val="2"/>
          </rPr>
          <t xml:space="preserve"> </t>
        </r>
        <r>
          <rPr>
            <b/>
            <sz val="9"/>
            <color indexed="81"/>
            <rFont val="돋움"/>
            <family val="3"/>
            <charset val="129"/>
          </rPr>
          <t>§</t>
        </r>
        <r>
          <rPr>
            <b/>
            <sz val="9"/>
            <color indexed="81"/>
            <rFont val="Tahoma"/>
            <family val="2"/>
          </rPr>
          <t xml:space="preserve"> 12 12 </t>
        </r>
        <r>
          <rPr>
            <b/>
            <sz val="9"/>
            <color indexed="81"/>
            <rFont val="돋움"/>
            <family val="3"/>
            <charset val="129"/>
          </rPr>
          <t>나</t>
        </r>
        <r>
          <rPr>
            <b/>
            <sz val="9"/>
            <color indexed="81"/>
            <rFont val="Tahoma"/>
            <family val="2"/>
          </rPr>
          <t>(</t>
        </r>
        <r>
          <rPr>
            <b/>
            <sz val="9"/>
            <color indexed="81"/>
            <rFont val="돋움"/>
            <family val="3"/>
            <charset val="129"/>
          </rPr>
          <t>연구보조비</t>
        </r>
        <r>
          <rPr>
            <b/>
            <sz val="9"/>
            <color indexed="81"/>
            <rFont val="Tahoma"/>
            <family val="2"/>
          </rPr>
          <t>)</t>
        </r>
      </text>
    </comment>
    <comment ref="C45" authorId="1" shapeId="0" xr:uid="{73040CD2-E948-40AF-9607-47299B9A7139}">
      <text>
        <r>
          <rPr>
            <b/>
            <sz val="9"/>
            <color indexed="81"/>
            <rFont val="돋움"/>
            <family val="3"/>
            <charset val="129"/>
          </rPr>
          <t>소법</t>
        </r>
        <r>
          <rPr>
            <b/>
            <sz val="9"/>
            <color indexed="81"/>
            <rFont val="Tahoma"/>
            <family val="2"/>
          </rPr>
          <t xml:space="preserve"> </t>
        </r>
        <r>
          <rPr>
            <b/>
            <sz val="9"/>
            <color indexed="81"/>
            <rFont val="돋움"/>
            <family val="3"/>
            <charset val="129"/>
          </rPr>
          <t>§</t>
        </r>
        <r>
          <rPr>
            <b/>
            <sz val="9"/>
            <color indexed="81"/>
            <rFont val="Tahoma"/>
            <family val="2"/>
          </rPr>
          <t xml:space="preserve"> 12 3 </t>
        </r>
        <r>
          <rPr>
            <b/>
            <sz val="9"/>
            <color indexed="81"/>
            <rFont val="돋움"/>
            <family val="3"/>
            <charset val="129"/>
          </rPr>
          <t>아</t>
        </r>
        <r>
          <rPr>
            <b/>
            <sz val="9"/>
            <color indexed="81"/>
            <rFont val="Tahoma"/>
            <family val="2"/>
          </rPr>
          <t xml:space="preserve"> </t>
        </r>
        <r>
          <rPr>
            <b/>
            <sz val="9"/>
            <color indexed="81"/>
            <rFont val="돋움"/>
            <family val="3"/>
            <charset val="129"/>
          </rPr>
          <t>비과세</t>
        </r>
        <r>
          <rPr>
            <b/>
            <sz val="9"/>
            <color indexed="81"/>
            <rFont val="Tahoma"/>
            <family val="2"/>
          </rPr>
          <t xml:space="preserve"> </t>
        </r>
        <r>
          <rPr>
            <b/>
            <sz val="9"/>
            <color indexed="81"/>
            <rFont val="돋움"/>
            <family val="3"/>
            <charset val="129"/>
          </rPr>
          <t>학자금</t>
        </r>
        <r>
          <rPr>
            <b/>
            <sz val="9"/>
            <color indexed="81"/>
            <rFont val="Tahoma"/>
            <family val="2"/>
          </rPr>
          <t>(</t>
        </r>
        <r>
          <rPr>
            <b/>
            <sz val="9"/>
            <color indexed="81"/>
            <rFont val="돋움"/>
            <family val="3"/>
            <charset val="129"/>
          </rPr>
          <t>소령</t>
        </r>
        <r>
          <rPr>
            <b/>
            <sz val="9"/>
            <color indexed="81"/>
            <rFont val="Tahoma"/>
            <family val="2"/>
          </rPr>
          <t xml:space="preserve"> </t>
        </r>
        <r>
          <rPr>
            <b/>
            <sz val="9"/>
            <color indexed="81"/>
            <rFont val="돋움"/>
            <family val="3"/>
            <charset val="129"/>
          </rPr>
          <t>§</t>
        </r>
        <r>
          <rPr>
            <b/>
            <sz val="9"/>
            <color indexed="81"/>
            <rFont val="Tahoma"/>
            <family val="2"/>
          </rPr>
          <t xml:space="preserve"> 11)
</t>
        </r>
        <r>
          <rPr>
            <b/>
            <sz val="9"/>
            <color indexed="81"/>
            <rFont val="돋움"/>
            <family val="3"/>
            <charset val="129"/>
          </rPr>
          <t>자녀학자금을</t>
        </r>
        <r>
          <rPr>
            <b/>
            <sz val="9"/>
            <color indexed="81"/>
            <rFont val="Tahoma"/>
            <family val="2"/>
          </rPr>
          <t xml:space="preserve"> </t>
        </r>
        <r>
          <rPr>
            <b/>
            <sz val="9"/>
            <color indexed="81"/>
            <rFont val="돋움"/>
            <family val="3"/>
            <charset val="129"/>
          </rPr>
          <t>회사에서</t>
        </r>
        <r>
          <rPr>
            <b/>
            <sz val="9"/>
            <color indexed="81"/>
            <rFont val="Tahoma"/>
            <family val="2"/>
          </rPr>
          <t xml:space="preserve"> </t>
        </r>
        <r>
          <rPr>
            <b/>
            <sz val="9"/>
            <color indexed="81"/>
            <rFont val="돋움"/>
            <family val="3"/>
            <charset val="129"/>
          </rPr>
          <t>지원한</t>
        </r>
        <r>
          <rPr>
            <b/>
            <sz val="9"/>
            <color indexed="81"/>
            <rFont val="Tahoma"/>
            <family val="2"/>
          </rPr>
          <t xml:space="preserve"> </t>
        </r>
        <r>
          <rPr>
            <b/>
            <sz val="9"/>
            <color indexed="81"/>
            <rFont val="돋움"/>
            <family val="3"/>
            <charset val="129"/>
          </rPr>
          <t>금액은</t>
        </r>
        <r>
          <rPr>
            <b/>
            <sz val="9"/>
            <color indexed="81"/>
            <rFont val="Tahoma"/>
            <family val="2"/>
          </rPr>
          <t xml:space="preserve"> </t>
        </r>
        <r>
          <rPr>
            <b/>
            <sz val="9"/>
            <color indexed="81"/>
            <rFont val="돋움"/>
            <family val="3"/>
            <charset val="129"/>
          </rPr>
          <t>근로소득</t>
        </r>
        <r>
          <rPr>
            <b/>
            <sz val="9"/>
            <color indexed="81"/>
            <rFont val="Tahoma"/>
            <family val="2"/>
          </rPr>
          <t xml:space="preserve"> </t>
        </r>
        <r>
          <rPr>
            <b/>
            <sz val="9"/>
            <color indexed="81"/>
            <rFont val="돋움"/>
            <family val="3"/>
            <charset val="129"/>
          </rPr>
          <t>과세</t>
        </r>
        <r>
          <rPr>
            <b/>
            <sz val="9"/>
            <color indexed="81"/>
            <rFont val="Tahoma"/>
            <family val="2"/>
          </rPr>
          <t xml:space="preserve"> </t>
        </r>
        <r>
          <rPr>
            <b/>
            <sz val="9"/>
            <color indexed="81"/>
            <rFont val="돋움"/>
            <family val="3"/>
            <charset val="129"/>
          </rPr>
          <t>대상이며</t>
        </r>
        <r>
          <rPr>
            <b/>
            <sz val="9"/>
            <color indexed="81"/>
            <rFont val="Tahoma"/>
            <family val="2"/>
          </rPr>
          <t xml:space="preserve"> </t>
        </r>
        <r>
          <rPr>
            <b/>
            <sz val="9"/>
            <color indexed="81"/>
            <rFont val="돋움"/>
            <family val="3"/>
            <charset val="129"/>
          </rPr>
          <t>근로자</t>
        </r>
        <r>
          <rPr>
            <b/>
            <sz val="9"/>
            <color indexed="81"/>
            <rFont val="Tahoma"/>
            <family val="2"/>
          </rPr>
          <t xml:space="preserve"> </t>
        </r>
        <r>
          <rPr>
            <b/>
            <sz val="9"/>
            <color indexed="81"/>
            <rFont val="돋움"/>
            <family val="3"/>
            <charset val="129"/>
          </rPr>
          <t>본인의</t>
        </r>
        <r>
          <rPr>
            <b/>
            <sz val="9"/>
            <color indexed="81"/>
            <rFont val="Tahoma"/>
            <family val="2"/>
          </rPr>
          <t xml:space="preserve"> </t>
        </r>
        <r>
          <rPr>
            <b/>
            <sz val="9"/>
            <color indexed="81"/>
            <rFont val="돋움"/>
            <family val="3"/>
            <charset val="129"/>
          </rPr>
          <t>학자금</t>
        </r>
        <r>
          <rPr>
            <b/>
            <sz val="9"/>
            <color indexed="81"/>
            <rFont val="Tahoma"/>
            <family val="2"/>
          </rPr>
          <t xml:space="preserve"> </t>
        </r>
        <r>
          <rPr>
            <b/>
            <sz val="9"/>
            <color indexed="81"/>
            <rFont val="돋움"/>
            <family val="3"/>
            <charset val="129"/>
          </rPr>
          <t>지원액은</t>
        </r>
        <r>
          <rPr>
            <b/>
            <sz val="9"/>
            <color indexed="81"/>
            <rFont val="Tahoma"/>
            <family val="2"/>
          </rPr>
          <t xml:space="preserve"> </t>
        </r>
        <r>
          <rPr>
            <b/>
            <sz val="9"/>
            <color indexed="81"/>
            <rFont val="돋움"/>
            <family val="3"/>
            <charset val="129"/>
          </rPr>
          <t>요건을</t>
        </r>
        <r>
          <rPr>
            <b/>
            <sz val="9"/>
            <color indexed="81"/>
            <rFont val="Tahoma"/>
            <family val="2"/>
          </rPr>
          <t xml:space="preserve"> </t>
        </r>
        <r>
          <rPr>
            <b/>
            <sz val="9"/>
            <color indexed="81"/>
            <rFont val="돋움"/>
            <family val="3"/>
            <charset val="129"/>
          </rPr>
          <t>충족하는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비과세</t>
        </r>
        <r>
          <rPr>
            <b/>
            <sz val="9"/>
            <color indexed="81"/>
            <rFont val="Tahoma"/>
            <family val="2"/>
          </rPr>
          <t xml:space="preserve"> </t>
        </r>
      </text>
    </comment>
    <comment ref="I45" authorId="0" shapeId="0" xr:uid="{BAD5908C-7503-48A7-80BE-207CAC109CB8}">
      <text>
        <r>
          <rPr>
            <b/>
            <sz val="9"/>
            <color indexed="81"/>
            <rFont val="돋움"/>
            <family val="3"/>
            <charset val="129"/>
          </rPr>
          <t>자녀학자금을</t>
        </r>
        <r>
          <rPr>
            <b/>
            <sz val="9"/>
            <color indexed="81"/>
            <rFont val="Tahoma"/>
            <family val="2"/>
          </rPr>
          <t xml:space="preserve"> </t>
        </r>
        <r>
          <rPr>
            <b/>
            <sz val="9"/>
            <color indexed="81"/>
            <rFont val="돋움"/>
            <family val="3"/>
            <charset val="129"/>
          </rPr>
          <t>회사에서</t>
        </r>
        <r>
          <rPr>
            <b/>
            <sz val="9"/>
            <color indexed="81"/>
            <rFont val="Tahoma"/>
            <family val="2"/>
          </rPr>
          <t xml:space="preserve"> </t>
        </r>
        <r>
          <rPr>
            <b/>
            <sz val="9"/>
            <color indexed="81"/>
            <rFont val="돋움"/>
            <family val="3"/>
            <charset val="129"/>
          </rPr>
          <t>지원한</t>
        </r>
        <r>
          <rPr>
            <b/>
            <sz val="9"/>
            <color indexed="81"/>
            <rFont val="Tahoma"/>
            <family val="2"/>
          </rPr>
          <t xml:space="preserve"> </t>
        </r>
        <r>
          <rPr>
            <b/>
            <sz val="9"/>
            <color indexed="81"/>
            <rFont val="돋움"/>
            <family val="3"/>
            <charset val="129"/>
          </rPr>
          <t>금액은</t>
        </r>
        <r>
          <rPr>
            <b/>
            <sz val="9"/>
            <color indexed="81"/>
            <rFont val="Tahoma"/>
            <family val="2"/>
          </rPr>
          <t xml:space="preserve"> </t>
        </r>
        <r>
          <rPr>
            <b/>
            <sz val="9"/>
            <color indexed="81"/>
            <rFont val="돋움"/>
            <family val="3"/>
            <charset val="129"/>
          </rPr>
          <t>근로소득</t>
        </r>
        <r>
          <rPr>
            <b/>
            <sz val="9"/>
            <color indexed="81"/>
            <rFont val="Tahoma"/>
            <family val="2"/>
          </rPr>
          <t xml:space="preserve"> </t>
        </r>
        <r>
          <rPr>
            <b/>
            <sz val="9"/>
            <color indexed="81"/>
            <rFont val="돋움"/>
            <family val="3"/>
            <charset val="129"/>
          </rPr>
          <t>과세</t>
        </r>
        <r>
          <rPr>
            <b/>
            <sz val="9"/>
            <color indexed="81"/>
            <rFont val="Tahoma"/>
            <family val="2"/>
          </rPr>
          <t xml:space="preserve"> </t>
        </r>
        <r>
          <rPr>
            <b/>
            <sz val="9"/>
            <color indexed="81"/>
            <rFont val="돋움"/>
            <family val="3"/>
            <charset val="129"/>
          </rPr>
          <t>대상이며</t>
        </r>
        <r>
          <rPr>
            <b/>
            <sz val="9"/>
            <color indexed="81"/>
            <rFont val="Tahoma"/>
            <family val="2"/>
          </rPr>
          <t xml:space="preserve"> </t>
        </r>
        <r>
          <rPr>
            <b/>
            <sz val="9"/>
            <color indexed="81"/>
            <rFont val="돋움"/>
            <family val="3"/>
            <charset val="129"/>
          </rPr>
          <t>근로자</t>
        </r>
        <r>
          <rPr>
            <b/>
            <sz val="9"/>
            <color indexed="81"/>
            <rFont val="Tahoma"/>
            <family val="2"/>
          </rPr>
          <t xml:space="preserve"> </t>
        </r>
        <r>
          <rPr>
            <b/>
            <sz val="9"/>
            <color indexed="81"/>
            <rFont val="돋움"/>
            <family val="3"/>
            <charset val="129"/>
          </rPr>
          <t>본인의</t>
        </r>
        <r>
          <rPr>
            <b/>
            <sz val="9"/>
            <color indexed="81"/>
            <rFont val="Tahoma"/>
            <family val="2"/>
          </rPr>
          <t xml:space="preserve"> </t>
        </r>
        <r>
          <rPr>
            <b/>
            <sz val="9"/>
            <color indexed="81"/>
            <rFont val="돋움"/>
            <family val="3"/>
            <charset val="129"/>
          </rPr>
          <t>학자금</t>
        </r>
        <r>
          <rPr>
            <b/>
            <sz val="9"/>
            <color indexed="81"/>
            <rFont val="Tahoma"/>
            <family val="2"/>
          </rPr>
          <t xml:space="preserve"> </t>
        </r>
        <r>
          <rPr>
            <b/>
            <sz val="9"/>
            <color indexed="81"/>
            <rFont val="돋움"/>
            <family val="3"/>
            <charset val="129"/>
          </rPr>
          <t>지원액은</t>
        </r>
        <r>
          <rPr>
            <b/>
            <sz val="9"/>
            <color indexed="81"/>
            <rFont val="Tahoma"/>
            <family val="2"/>
          </rPr>
          <t xml:space="preserve"> </t>
        </r>
        <r>
          <rPr>
            <b/>
            <sz val="9"/>
            <color indexed="81"/>
            <rFont val="돋움"/>
            <family val="3"/>
            <charset val="129"/>
          </rPr>
          <t>요건을</t>
        </r>
        <r>
          <rPr>
            <b/>
            <sz val="9"/>
            <color indexed="81"/>
            <rFont val="Tahoma"/>
            <family val="2"/>
          </rPr>
          <t xml:space="preserve"> </t>
        </r>
        <r>
          <rPr>
            <b/>
            <sz val="9"/>
            <color indexed="81"/>
            <rFont val="돋움"/>
            <family val="3"/>
            <charset val="129"/>
          </rPr>
          <t>충족하는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비과세</t>
        </r>
        <r>
          <rPr>
            <b/>
            <sz val="9"/>
            <color indexed="81"/>
            <rFont val="Tahoma"/>
            <family val="2"/>
          </rPr>
          <t xml:space="preserve"> 
</t>
        </r>
      </text>
    </comment>
    <comment ref="C46" authorId="1" shapeId="0" xr:uid="{2CBFABC6-2410-40C8-8E29-F7873C7DF125}">
      <text>
        <r>
          <rPr>
            <b/>
            <sz val="9"/>
            <color indexed="81"/>
            <rFont val="돋움"/>
            <family val="3"/>
            <charset val="129"/>
          </rPr>
          <t>소령</t>
        </r>
        <r>
          <rPr>
            <b/>
            <sz val="9"/>
            <color indexed="81"/>
            <rFont val="Tahoma"/>
            <family val="2"/>
          </rPr>
          <t xml:space="preserve"> </t>
        </r>
        <r>
          <rPr>
            <b/>
            <sz val="9"/>
            <color indexed="81"/>
            <rFont val="돋움"/>
            <family val="3"/>
            <charset val="129"/>
          </rPr>
          <t>§</t>
        </r>
        <r>
          <rPr>
            <b/>
            <sz val="9"/>
            <color indexed="81"/>
            <rFont val="Tahoma"/>
            <family val="2"/>
          </rPr>
          <t xml:space="preserve"> 12 14(</t>
        </r>
        <r>
          <rPr>
            <b/>
            <sz val="9"/>
            <color indexed="81"/>
            <rFont val="돋움"/>
            <family val="3"/>
            <charset val="129"/>
          </rPr>
          <t>취재수당</t>
        </r>
        <r>
          <rPr>
            <b/>
            <sz val="9"/>
            <color indexed="81"/>
            <rFont val="Tahoma"/>
            <family val="2"/>
          </rPr>
          <t xml:space="preserve">)
</t>
        </r>
        <r>
          <rPr>
            <b/>
            <sz val="9"/>
            <color indexed="81"/>
            <rFont val="돋움"/>
            <family val="3"/>
            <charset val="129"/>
          </rPr>
          <t>기자의</t>
        </r>
        <r>
          <rPr>
            <b/>
            <sz val="9"/>
            <color indexed="81"/>
            <rFont val="Tahoma"/>
            <family val="2"/>
          </rPr>
          <t xml:space="preserve"> </t>
        </r>
        <r>
          <rPr>
            <b/>
            <sz val="9"/>
            <color indexed="81"/>
            <rFont val="돋움"/>
            <family val="3"/>
            <charset val="129"/>
          </rPr>
          <t>취재수당</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월</t>
        </r>
        <r>
          <rPr>
            <b/>
            <sz val="9"/>
            <color indexed="81"/>
            <rFont val="Tahoma"/>
            <family val="2"/>
          </rPr>
          <t xml:space="preserve"> 20</t>
        </r>
        <r>
          <rPr>
            <b/>
            <sz val="9"/>
            <color indexed="81"/>
            <rFont val="돋움"/>
            <family val="3"/>
            <charset val="129"/>
          </rPr>
          <t>만원</t>
        </r>
        <r>
          <rPr>
            <b/>
            <sz val="9"/>
            <color indexed="81"/>
            <rFont val="Tahoma"/>
            <family val="2"/>
          </rPr>
          <t xml:space="preserve"> </t>
        </r>
        <r>
          <rPr>
            <b/>
            <sz val="9"/>
            <color indexed="81"/>
            <rFont val="돋움"/>
            <family val="3"/>
            <charset val="129"/>
          </rPr>
          <t>이내</t>
        </r>
        <r>
          <rPr>
            <b/>
            <sz val="9"/>
            <color indexed="81"/>
            <rFont val="Tahoma"/>
            <family val="2"/>
          </rPr>
          <t xml:space="preserve"> </t>
        </r>
        <r>
          <rPr>
            <b/>
            <sz val="9"/>
            <color indexed="81"/>
            <rFont val="돋움"/>
            <family val="3"/>
            <charset val="129"/>
          </rPr>
          <t>금액</t>
        </r>
      </text>
    </comment>
    <comment ref="I46" authorId="0" shapeId="0" xr:uid="{5FD9503C-7C6F-4D69-AB70-8A41286A0822}">
      <text>
        <r>
          <rPr>
            <b/>
            <sz val="9"/>
            <color indexed="81"/>
            <rFont val="돋움"/>
            <family val="3"/>
            <charset val="129"/>
          </rPr>
          <t>기자의</t>
        </r>
        <r>
          <rPr>
            <b/>
            <sz val="9"/>
            <color indexed="81"/>
            <rFont val="Tahoma"/>
            <family val="2"/>
          </rPr>
          <t xml:space="preserve"> </t>
        </r>
        <r>
          <rPr>
            <b/>
            <sz val="9"/>
            <color indexed="81"/>
            <rFont val="돋움"/>
            <family val="3"/>
            <charset val="129"/>
          </rPr>
          <t>취재수당</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월</t>
        </r>
        <r>
          <rPr>
            <b/>
            <sz val="9"/>
            <color indexed="81"/>
            <rFont val="Tahoma"/>
            <family val="2"/>
          </rPr>
          <t xml:space="preserve"> 20</t>
        </r>
        <r>
          <rPr>
            <b/>
            <sz val="9"/>
            <color indexed="81"/>
            <rFont val="돋움"/>
            <family val="3"/>
            <charset val="129"/>
          </rPr>
          <t>만원</t>
        </r>
        <r>
          <rPr>
            <b/>
            <sz val="9"/>
            <color indexed="81"/>
            <rFont val="Tahoma"/>
            <family val="2"/>
          </rPr>
          <t xml:space="preserve"> </t>
        </r>
        <r>
          <rPr>
            <b/>
            <sz val="9"/>
            <color indexed="81"/>
            <rFont val="돋움"/>
            <family val="3"/>
            <charset val="129"/>
          </rPr>
          <t>이내</t>
        </r>
        <r>
          <rPr>
            <b/>
            <sz val="9"/>
            <color indexed="81"/>
            <rFont val="Tahoma"/>
            <family val="2"/>
          </rPr>
          <t xml:space="preserve"> </t>
        </r>
        <r>
          <rPr>
            <b/>
            <sz val="9"/>
            <color indexed="81"/>
            <rFont val="돋움"/>
            <family val="3"/>
            <charset val="129"/>
          </rPr>
          <t>금액
제출</t>
        </r>
      </text>
    </comment>
    <comment ref="C47" authorId="1" shapeId="0" xr:uid="{362A36A6-AAE0-4E8D-9AF4-72F663E22FBE}">
      <text>
        <r>
          <rPr>
            <b/>
            <sz val="9"/>
            <color indexed="81"/>
            <rFont val="돋움"/>
            <family val="3"/>
            <charset val="129"/>
          </rPr>
          <t>소령</t>
        </r>
        <r>
          <rPr>
            <b/>
            <sz val="9"/>
            <color indexed="81"/>
            <rFont val="Tahoma"/>
            <family val="2"/>
          </rPr>
          <t xml:space="preserve"> </t>
        </r>
        <r>
          <rPr>
            <b/>
            <sz val="9"/>
            <color indexed="81"/>
            <rFont val="돋움"/>
            <family val="3"/>
            <charset val="129"/>
          </rPr>
          <t>§</t>
        </r>
        <r>
          <rPr>
            <b/>
            <sz val="9"/>
            <color indexed="81"/>
            <rFont val="Tahoma"/>
            <family val="2"/>
          </rPr>
          <t xml:space="preserve"> 12 15 (</t>
        </r>
        <r>
          <rPr>
            <b/>
            <sz val="9"/>
            <color indexed="81"/>
            <rFont val="돋움"/>
            <family val="3"/>
            <charset val="129"/>
          </rPr>
          <t>벽지수당</t>
        </r>
        <r>
          <rPr>
            <b/>
            <sz val="9"/>
            <color indexed="81"/>
            <rFont val="Tahoma"/>
            <family val="2"/>
          </rPr>
          <t xml:space="preserve">)
</t>
        </r>
        <r>
          <rPr>
            <b/>
            <sz val="9"/>
            <color indexed="81"/>
            <rFont val="돋움"/>
            <family val="3"/>
            <charset val="129"/>
          </rPr>
          <t>월</t>
        </r>
        <r>
          <rPr>
            <b/>
            <sz val="9"/>
            <color indexed="81"/>
            <rFont val="Tahoma"/>
            <family val="2"/>
          </rPr>
          <t xml:space="preserve"> 20</t>
        </r>
        <r>
          <rPr>
            <b/>
            <sz val="9"/>
            <color indexed="81"/>
            <rFont val="돋움"/>
            <family val="3"/>
            <charset val="129"/>
          </rPr>
          <t>만원</t>
        </r>
        <r>
          <rPr>
            <b/>
            <sz val="9"/>
            <color indexed="81"/>
            <rFont val="Tahoma"/>
            <family val="2"/>
          </rPr>
          <t xml:space="preserve"> </t>
        </r>
        <r>
          <rPr>
            <b/>
            <sz val="9"/>
            <color indexed="81"/>
            <rFont val="돋움"/>
            <family val="3"/>
            <charset val="129"/>
          </rPr>
          <t>이내의</t>
        </r>
        <r>
          <rPr>
            <b/>
            <sz val="9"/>
            <color indexed="81"/>
            <rFont val="Tahoma"/>
            <family val="2"/>
          </rPr>
          <t xml:space="preserve"> </t>
        </r>
        <r>
          <rPr>
            <b/>
            <sz val="9"/>
            <color indexed="81"/>
            <rFont val="돋움"/>
            <family val="3"/>
            <charset val="129"/>
          </rPr>
          <t>벽지수당</t>
        </r>
      </text>
    </comment>
    <comment ref="I47" authorId="0" shapeId="0" xr:uid="{F859FC15-88B7-4269-BFEF-7C43B73BEC54}">
      <text>
        <r>
          <rPr>
            <b/>
            <sz val="9"/>
            <color indexed="81"/>
            <rFont val="돋움"/>
            <family val="3"/>
            <charset val="129"/>
          </rPr>
          <t>월</t>
        </r>
        <r>
          <rPr>
            <b/>
            <sz val="9"/>
            <color indexed="81"/>
            <rFont val="Tahoma"/>
            <family val="2"/>
          </rPr>
          <t xml:space="preserve"> 20</t>
        </r>
        <r>
          <rPr>
            <b/>
            <sz val="9"/>
            <color indexed="81"/>
            <rFont val="돋움"/>
            <family val="3"/>
            <charset val="129"/>
          </rPr>
          <t>만원</t>
        </r>
        <r>
          <rPr>
            <b/>
            <sz val="9"/>
            <color indexed="81"/>
            <rFont val="Tahoma"/>
            <family val="2"/>
          </rPr>
          <t xml:space="preserve"> </t>
        </r>
        <r>
          <rPr>
            <b/>
            <sz val="9"/>
            <color indexed="81"/>
            <rFont val="돋움"/>
            <family val="3"/>
            <charset val="129"/>
          </rPr>
          <t>이내의</t>
        </r>
        <r>
          <rPr>
            <b/>
            <sz val="9"/>
            <color indexed="81"/>
            <rFont val="Tahoma"/>
            <family val="2"/>
          </rPr>
          <t xml:space="preserve"> </t>
        </r>
        <r>
          <rPr>
            <b/>
            <sz val="9"/>
            <color indexed="81"/>
            <rFont val="돋움"/>
            <family val="3"/>
            <charset val="129"/>
          </rPr>
          <t xml:space="preserve">벽지수당
</t>
        </r>
      </text>
    </comment>
    <comment ref="C48" authorId="1" shapeId="0" xr:uid="{AEBA3A7C-F8A5-46C5-A1DD-FBFF220913ED}">
      <text>
        <r>
          <rPr>
            <b/>
            <sz val="9"/>
            <color indexed="81"/>
            <rFont val="돋움"/>
            <family val="3"/>
            <charset val="129"/>
          </rPr>
          <t>소령</t>
        </r>
        <r>
          <rPr>
            <b/>
            <sz val="9"/>
            <color indexed="81"/>
            <rFont val="Tahoma"/>
            <family val="2"/>
          </rPr>
          <t xml:space="preserve"> </t>
        </r>
        <r>
          <rPr>
            <b/>
            <sz val="9"/>
            <color indexed="81"/>
            <rFont val="돋움"/>
            <family val="3"/>
            <charset val="129"/>
          </rPr>
          <t>§</t>
        </r>
        <r>
          <rPr>
            <b/>
            <sz val="9"/>
            <color indexed="81"/>
            <rFont val="Tahoma"/>
            <family val="2"/>
          </rPr>
          <t xml:space="preserve"> 12 16 (</t>
        </r>
        <r>
          <rPr>
            <b/>
            <sz val="9"/>
            <color indexed="81"/>
            <rFont val="돋움"/>
            <family val="3"/>
            <charset val="129"/>
          </rPr>
          <t>천재</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지변</t>
        </r>
        <r>
          <rPr>
            <b/>
            <sz val="9"/>
            <color indexed="81"/>
            <rFont val="Tahoma"/>
            <family val="2"/>
          </rPr>
          <t xml:space="preserve"> </t>
        </r>
        <r>
          <rPr>
            <b/>
            <sz val="9"/>
            <color indexed="81"/>
            <rFont val="돋움"/>
            <family val="3"/>
            <charset val="129"/>
          </rPr>
          <t>등</t>
        </r>
        <r>
          <rPr>
            <b/>
            <sz val="9"/>
            <color indexed="81"/>
            <rFont val="Tahoma"/>
            <family val="2"/>
          </rPr>
          <t xml:space="preserve"> </t>
        </r>
        <r>
          <rPr>
            <b/>
            <sz val="9"/>
            <color indexed="81"/>
            <rFont val="돋움"/>
            <family val="3"/>
            <charset val="129"/>
          </rPr>
          <t>재해로</t>
        </r>
        <r>
          <rPr>
            <b/>
            <sz val="9"/>
            <color indexed="81"/>
            <rFont val="Tahoma"/>
            <family val="2"/>
          </rPr>
          <t xml:space="preserve"> </t>
        </r>
        <r>
          <rPr>
            <b/>
            <sz val="9"/>
            <color indexed="81"/>
            <rFont val="돋움"/>
            <family val="3"/>
            <charset val="129"/>
          </rPr>
          <t>받는</t>
        </r>
        <r>
          <rPr>
            <b/>
            <sz val="9"/>
            <color indexed="81"/>
            <rFont val="Tahoma"/>
            <family val="2"/>
          </rPr>
          <t xml:space="preserve"> </t>
        </r>
        <r>
          <rPr>
            <b/>
            <sz val="9"/>
            <color indexed="81"/>
            <rFont val="돋움"/>
            <family val="3"/>
            <charset val="129"/>
          </rPr>
          <t>급여</t>
        </r>
        <r>
          <rPr>
            <b/>
            <sz val="9"/>
            <color indexed="81"/>
            <rFont val="Tahoma"/>
            <family val="2"/>
          </rPr>
          <t>)</t>
        </r>
      </text>
    </comment>
    <comment ref="C49" authorId="1" shapeId="0" xr:uid="{67A6FA2E-A1B0-4863-A8AB-E568A17AF459}">
      <text>
        <r>
          <rPr>
            <b/>
            <sz val="9"/>
            <color indexed="81"/>
            <rFont val="돋움"/>
            <family val="3"/>
            <charset val="129"/>
          </rPr>
          <t>소령 § 12 1(법령 · 조례에 따른 보수를 받지 않는 위원 등이 받는 수당)</t>
        </r>
      </text>
    </comment>
    <comment ref="C50" authorId="1" shapeId="0" xr:uid="{8AC6CA48-EA88-458E-9157-AE80CA611C17}">
      <text>
        <r>
          <rPr>
            <b/>
            <sz val="9"/>
            <color indexed="81"/>
            <rFont val="돋움"/>
            <family val="3"/>
            <charset val="129"/>
          </rPr>
          <t>소법</t>
        </r>
        <r>
          <rPr>
            <b/>
            <sz val="9"/>
            <color indexed="81"/>
            <rFont val="Tahoma"/>
            <family val="2"/>
          </rPr>
          <t xml:space="preserve"> </t>
        </r>
        <r>
          <rPr>
            <b/>
            <sz val="9"/>
            <color indexed="81"/>
            <rFont val="돋움"/>
            <family val="3"/>
            <charset val="129"/>
          </rPr>
          <t>§</t>
        </r>
        <r>
          <rPr>
            <b/>
            <sz val="9"/>
            <color indexed="81"/>
            <rFont val="Tahoma"/>
            <family val="2"/>
          </rPr>
          <t xml:space="preserve"> 12 3 </t>
        </r>
        <r>
          <rPr>
            <b/>
            <sz val="9"/>
            <color indexed="81"/>
            <rFont val="돋움"/>
            <family val="3"/>
            <charset val="129"/>
          </rPr>
          <t>파</t>
        </r>
        <r>
          <rPr>
            <b/>
            <sz val="9"/>
            <color indexed="81"/>
            <rFont val="Tahoma"/>
            <family val="2"/>
          </rPr>
          <t xml:space="preserve"> </t>
        </r>
        <r>
          <rPr>
            <b/>
            <sz val="9"/>
            <color indexed="81"/>
            <rFont val="돋움"/>
            <family val="3"/>
            <charset val="129"/>
          </rPr>
          <t>작전임무</t>
        </r>
        <r>
          <rPr>
            <b/>
            <sz val="9"/>
            <color indexed="81"/>
            <rFont val="Tahoma"/>
            <family val="2"/>
          </rPr>
          <t xml:space="preserve"> </t>
        </r>
        <r>
          <rPr>
            <b/>
            <sz val="9"/>
            <color indexed="81"/>
            <rFont val="돋움"/>
            <family val="3"/>
            <charset val="129"/>
          </rPr>
          <t>수행을</t>
        </r>
        <r>
          <rPr>
            <b/>
            <sz val="9"/>
            <color indexed="81"/>
            <rFont val="Tahoma"/>
            <family val="2"/>
          </rPr>
          <t xml:space="preserve"> </t>
        </r>
        <r>
          <rPr>
            <b/>
            <sz val="9"/>
            <color indexed="81"/>
            <rFont val="돋움"/>
            <family val="3"/>
            <charset val="129"/>
          </rPr>
          <t>위해</t>
        </r>
        <r>
          <rPr>
            <b/>
            <sz val="9"/>
            <color indexed="81"/>
            <rFont val="Tahoma"/>
            <family val="2"/>
          </rPr>
          <t xml:space="preserve"> </t>
        </r>
        <r>
          <rPr>
            <b/>
            <sz val="9"/>
            <color indexed="81"/>
            <rFont val="돋움"/>
            <family val="3"/>
            <charset val="129"/>
          </rPr>
          <t>외국에</t>
        </r>
        <r>
          <rPr>
            <b/>
            <sz val="9"/>
            <color indexed="81"/>
            <rFont val="Tahoma"/>
            <family val="2"/>
          </rPr>
          <t xml:space="preserve"> </t>
        </r>
        <r>
          <rPr>
            <b/>
            <sz val="9"/>
            <color indexed="81"/>
            <rFont val="돋움"/>
            <family val="3"/>
            <charset val="129"/>
          </rPr>
          <t>주둔하는</t>
        </r>
        <r>
          <rPr>
            <b/>
            <sz val="9"/>
            <color indexed="81"/>
            <rFont val="Tahoma"/>
            <family val="2"/>
          </rPr>
          <t xml:space="preserve"> </t>
        </r>
        <r>
          <rPr>
            <b/>
            <sz val="9"/>
            <color indexed="81"/>
            <rFont val="돋움"/>
            <family val="3"/>
            <charset val="129"/>
          </rPr>
          <t>군인</t>
        </r>
        <r>
          <rPr>
            <b/>
            <sz val="9"/>
            <color indexed="81"/>
            <rFont val="Tahoma"/>
            <family val="2"/>
          </rPr>
          <t xml:space="preserve"> </t>
        </r>
        <r>
          <rPr>
            <b/>
            <sz val="9"/>
            <color indexed="81"/>
            <rFont val="돋움"/>
            <family val="3"/>
            <charset val="129"/>
          </rPr>
          <t>등이</t>
        </r>
        <r>
          <rPr>
            <b/>
            <sz val="9"/>
            <color indexed="81"/>
            <rFont val="Tahoma"/>
            <family val="2"/>
          </rPr>
          <t xml:space="preserve"> </t>
        </r>
        <r>
          <rPr>
            <b/>
            <sz val="9"/>
            <color indexed="81"/>
            <rFont val="돋움"/>
            <family val="3"/>
            <charset val="129"/>
          </rPr>
          <t>받는</t>
        </r>
        <r>
          <rPr>
            <b/>
            <sz val="9"/>
            <color indexed="81"/>
            <rFont val="Tahoma"/>
            <family val="2"/>
          </rPr>
          <t xml:space="preserve"> </t>
        </r>
        <r>
          <rPr>
            <b/>
            <sz val="9"/>
            <color indexed="81"/>
            <rFont val="돋움"/>
            <family val="3"/>
            <charset val="129"/>
          </rPr>
          <t>급여</t>
        </r>
      </text>
    </comment>
    <comment ref="C51" authorId="1" shapeId="0" xr:uid="{0DA16518-86E5-4FED-B64C-B5B243983CDA}">
      <text>
        <r>
          <rPr>
            <b/>
            <sz val="9"/>
            <color indexed="81"/>
            <rFont val="돋움"/>
            <family val="3"/>
            <charset val="129"/>
          </rPr>
          <t>구</t>
        </r>
        <r>
          <rPr>
            <b/>
            <sz val="9"/>
            <color indexed="81"/>
            <rFont val="Tahoma"/>
            <family val="2"/>
          </rPr>
          <t xml:space="preserve"> </t>
        </r>
        <r>
          <rPr>
            <b/>
            <sz val="9"/>
            <color indexed="81"/>
            <rFont val="돋움"/>
            <family val="3"/>
            <charset val="129"/>
          </rPr>
          <t>조특법</t>
        </r>
        <r>
          <rPr>
            <b/>
            <sz val="9"/>
            <color indexed="81"/>
            <rFont val="Tahoma"/>
            <family val="2"/>
          </rPr>
          <t xml:space="preserve"> </t>
        </r>
        <r>
          <rPr>
            <b/>
            <sz val="9"/>
            <color indexed="81"/>
            <rFont val="돋움"/>
            <family val="3"/>
            <charset val="129"/>
          </rPr>
          <t>§</t>
        </r>
        <r>
          <rPr>
            <b/>
            <sz val="9"/>
            <color indexed="81"/>
            <rFont val="Tahoma"/>
            <family val="2"/>
          </rPr>
          <t xml:space="preserve"> 15 </t>
        </r>
        <r>
          <rPr>
            <b/>
            <sz val="9"/>
            <color indexed="81"/>
            <rFont val="돋움"/>
            <family val="3"/>
            <charset val="129"/>
          </rPr>
          <t>주식매수선택권</t>
        </r>
        <r>
          <rPr>
            <b/>
            <sz val="9"/>
            <color indexed="81"/>
            <rFont val="Tahoma"/>
            <family val="2"/>
          </rPr>
          <t xml:space="preserve"> </t>
        </r>
        <r>
          <rPr>
            <b/>
            <sz val="9"/>
            <color indexed="81"/>
            <rFont val="돋움"/>
            <family val="3"/>
            <charset val="129"/>
          </rPr>
          <t>비과세</t>
        </r>
      </text>
    </comment>
    <comment ref="C52" authorId="1" shapeId="0" xr:uid="{37DDBAB8-CCBB-4B94-ACF6-92B8C27B76CC}">
      <text>
        <r>
          <rPr>
            <b/>
            <sz val="9"/>
            <color indexed="81"/>
            <rFont val="돋움"/>
            <family val="3"/>
            <charset val="129"/>
          </rPr>
          <t>조특법</t>
        </r>
        <r>
          <rPr>
            <b/>
            <sz val="9"/>
            <color indexed="81"/>
            <rFont val="Tahoma"/>
            <family val="2"/>
          </rPr>
          <t xml:space="preserve"> </t>
        </r>
        <r>
          <rPr>
            <b/>
            <sz val="9"/>
            <color indexed="81"/>
            <rFont val="돋움"/>
            <family val="3"/>
            <charset val="129"/>
          </rPr>
          <t>§</t>
        </r>
        <r>
          <rPr>
            <b/>
            <sz val="9"/>
            <color indexed="81"/>
            <rFont val="Tahoma"/>
            <family val="2"/>
          </rPr>
          <t xml:space="preserve"> 18 </t>
        </r>
        <r>
          <rPr>
            <b/>
            <sz val="9"/>
            <color indexed="81"/>
            <rFont val="돋움"/>
            <family val="3"/>
            <charset val="129"/>
          </rPr>
          <t>외국인</t>
        </r>
        <r>
          <rPr>
            <b/>
            <sz val="9"/>
            <color indexed="81"/>
            <rFont val="Tahoma"/>
            <family val="2"/>
          </rPr>
          <t xml:space="preserve"> </t>
        </r>
        <r>
          <rPr>
            <b/>
            <sz val="9"/>
            <color indexed="81"/>
            <rFont val="돋움"/>
            <family val="3"/>
            <charset val="129"/>
          </rPr>
          <t>기술자</t>
        </r>
        <r>
          <rPr>
            <b/>
            <sz val="9"/>
            <color indexed="81"/>
            <rFont val="Tahoma"/>
            <family val="2"/>
          </rPr>
          <t xml:space="preserve"> </t>
        </r>
        <r>
          <rPr>
            <b/>
            <sz val="9"/>
            <color indexed="81"/>
            <rFont val="돋움"/>
            <family val="3"/>
            <charset val="129"/>
          </rPr>
          <t>소득세</t>
        </r>
        <r>
          <rPr>
            <b/>
            <sz val="9"/>
            <color indexed="81"/>
            <rFont val="Tahoma"/>
            <family val="2"/>
          </rPr>
          <t xml:space="preserve"> </t>
        </r>
        <r>
          <rPr>
            <b/>
            <sz val="9"/>
            <color indexed="81"/>
            <rFont val="돋움"/>
            <family val="3"/>
            <charset val="129"/>
          </rPr>
          <t>면제</t>
        </r>
      </text>
    </comment>
    <comment ref="I52" authorId="0" shapeId="0" xr:uid="{0B36D991-ED6A-4DE0-AD5A-B76930425CF8}">
      <text>
        <r>
          <rPr>
            <b/>
            <sz val="9"/>
            <color indexed="81"/>
            <rFont val="돋움"/>
            <family val="3"/>
            <charset val="129"/>
          </rPr>
          <t>조특법</t>
        </r>
        <r>
          <rPr>
            <b/>
            <sz val="9"/>
            <color indexed="81"/>
            <rFont val="Tahoma"/>
            <family val="2"/>
          </rPr>
          <t xml:space="preserve">§ 18
</t>
        </r>
        <r>
          <rPr>
            <b/>
            <sz val="9"/>
            <color indexed="81"/>
            <rFont val="돋움"/>
            <family val="3"/>
            <charset val="129"/>
          </rPr>
          <t>조세특례제한법</t>
        </r>
        <r>
          <rPr>
            <b/>
            <sz val="9"/>
            <color indexed="81"/>
            <rFont val="Tahoma"/>
            <family val="2"/>
          </rPr>
          <t xml:space="preserve">  </t>
        </r>
        <r>
          <rPr>
            <b/>
            <sz val="9"/>
            <color indexed="81"/>
            <rFont val="돋움"/>
            <family val="3"/>
            <charset val="129"/>
          </rPr>
          <t>제</t>
        </r>
        <r>
          <rPr>
            <b/>
            <sz val="9"/>
            <color indexed="81"/>
            <rFont val="Tahoma"/>
            <family val="2"/>
          </rPr>
          <t>18</t>
        </r>
        <r>
          <rPr>
            <b/>
            <sz val="9"/>
            <color indexed="81"/>
            <rFont val="돋움"/>
            <family val="3"/>
            <charset val="129"/>
          </rPr>
          <t>조</t>
        </r>
        <r>
          <rPr>
            <b/>
            <sz val="9"/>
            <color indexed="81"/>
            <rFont val="Tahoma"/>
            <family val="2"/>
          </rPr>
          <t xml:space="preserve"> [ </t>
        </r>
        <r>
          <rPr>
            <b/>
            <sz val="9"/>
            <color indexed="81"/>
            <rFont val="돋움"/>
            <family val="3"/>
            <charset val="129"/>
          </rPr>
          <t>외국인기술자에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소득세의</t>
        </r>
        <r>
          <rPr>
            <b/>
            <sz val="9"/>
            <color indexed="81"/>
            <rFont val="Tahoma"/>
            <family val="2"/>
          </rPr>
          <t xml:space="preserve"> </t>
        </r>
        <r>
          <rPr>
            <b/>
            <sz val="9"/>
            <color indexed="81"/>
            <rFont val="돋움"/>
            <family val="3"/>
            <charset val="129"/>
          </rPr>
          <t>감면</t>
        </r>
        <r>
          <rPr>
            <b/>
            <sz val="9"/>
            <color indexed="81"/>
            <rFont val="Tahoma"/>
            <family val="2"/>
          </rPr>
          <t xml:space="preserve"> (2010.01.01 </t>
        </r>
        <r>
          <rPr>
            <b/>
            <sz val="9"/>
            <color indexed="81"/>
            <rFont val="돋움"/>
            <family val="3"/>
            <charset val="129"/>
          </rPr>
          <t>제목개정</t>
        </r>
        <r>
          <rPr>
            <b/>
            <sz val="9"/>
            <color indexed="81"/>
            <rFont val="Tahoma"/>
            <family val="2"/>
          </rPr>
          <t xml:space="preserve">) 
</t>
        </r>
        <r>
          <rPr>
            <b/>
            <sz val="9"/>
            <color indexed="81"/>
            <rFont val="돋움"/>
            <family val="3"/>
            <charset val="129"/>
          </rPr>
          <t>①</t>
        </r>
        <r>
          <rPr>
            <b/>
            <sz val="9"/>
            <color indexed="81"/>
            <rFont val="Tahoma"/>
            <family val="2"/>
          </rPr>
          <t xml:space="preserve"> </t>
        </r>
        <r>
          <rPr>
            <b/>
            <sz val="9"/>
            <color indexed="81"/>
            <rFont val="돋움"/>
            <family val="3"/>
            <charset val="129"/>
          </rPr>
          <t>대통령령으로</t>
        </r>
        <r>
          <rPr>
            <b/>
            <sz val="9"/>
            <color indexed="81"/>
            <rFont val="Tahoma"/>
            <family val="2"/>
          </rPr>
          <t xml:space="preserve"> </t>
        </r>
        <r>
          <rPr>
            <b/>
            <sz val="9"/>
            <color indexed="81"/>
            <rFont val="돋움"/>
            <family val="3"/>
            <charset val="129"/>
          </rPr>
          <t>정하는</t>
        </r>
        <r>
          <rPr>
            <b/>
            <sz val="9"/>
            <color indexed="81"/>
            <rFont val="Tahoma"/>
            <family val="2"/>
          </rPr>
          <t xml:space="preserve"> </t>
        </r>
        <r>
          <rPr>
            <b/>
            <sz val="9"/>
            <color indexed="81"/>
            <rFont val="돋움"/>
            <family val="3"/>
            <charset val="129"/>
          </rPr>
          <t>외국인기술자가</t>
        </r>
        <r>
          <rPr>
            <b/>
            <sz val="9"/>
            <color indexed="81"/>
            <rFont val="Tahoma"/>
            <family val="2"/>
          </rPr>
          <t xml:space="preserve"> </t>
        </r>
        <r>
          <rPr>
            <b/>
            <sz val="9"/>
            <color indexed="81"/>
            <rFont val="돋움"/>
            <family val="3"/>
            <charset val="129"/>
          </rPr>
          <t>국내에서</t>
        </r>
        <r>
          <rPr>
            <b/>
            <sz val="9"/>
            <color indexed="81"/>
            <rFont val="Tahoma"/>
            <family val="2"/>
          </rPr>
          <t xml:space="preserve"> </t>
        </r>
        <r>
          <rPr>
            <b/>
            <sz val="9"/>
            <color indexed="81"/>
            <rFont val="돋움"/>
            <family val="3"/>
            <charset val="129"/>
          </rPr>
          <t>내국인에게</t>
        </r>
        <r>
          <rPr>
            <b/>
            <sz val="9"/>
            <color indexed="81"/>
            <rFont val="Tahoma"/>
            <family val="2"/>
          </rPr>
          <t xml:space="preserve"> </t>
        </r>
        <r>
          <rPr>
            <b/>
            <sz val="9"/>
            <color indexed="81"/>
            <rFont val="돋움"/>
            <family val="3"/>
            <charset val="129"/>
          </rPr>
          <t>근로를</t>
        </r>
        <r>
          <rPr>
            <b/>
            <sz val="9"/>
            <color indexed="81"/>
            <rFont val="Tahoma"/>
            <family val="2"/>
          </rPr>
          <t xml:space="preserve"> </t>
        </r>
        <r>
          <rPr>
            <b/>
            <sz val="9"/>
            <color indexed="81"/>
            <rFont val="돋움"/>
            <family val="3"/>
            <charset val="129"/>
          </rPr>
          <t>제공하고</t>
        </r>
        <r>
          <rPr>
            <b/>
            <sz val="9"/>
            <color indexed="81"/>
            <rFont val="Tahoma"/>
            <family val="2"/>
          </rPr>
          <t xml:space="preserve"> </t>
        </r>
        <r>
          <rPr>
            <b/>
            <sz val="9"/>
            <color indexed="81"/>
            <rFont val="돋움"/>
            <family val="3"/>
            <charset val="129"/>
          </rPr>
          <t>받는</t>
        </r>
        <r>
          <rPr>
            <b/>
            <sz val="9"/>
            <color indexed="81"/>
            <rFont val="Tahoma"/>
            <family val="2"/>
          </rPr>
          <t xml:space="preserve"> </t>
        </r>
        <r>
          <rPr>
            <b/>
            <sz val="9"/>
            <color indexed="81"/>
            <rFont val="돋움"/>
            <family val="3"/>
            <charset val="129"/>
          </rPr>
          <t>근로소득으로서</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외국인기술자가</t>
        </r>
        <r>
          <rPr>
            <b/>
            <sz val="9"/>
            <color indexed="81"/>
            <rFont val="Tahoma"/>
            <family val="2"/>
          </rPr>
          <t xml:space="preserve"> </t>
        </r>
        <r>
          <rPr>
            <b/>
            <sz val="9"/>
            <color indexed="81"/>
            <rFont val="돋움"/>
            <family val="3"/>
            <charset val="129"/>
          </rPr>
          <t>국내에서</t>
        </r>
        <r>
          <rPr>
            <b/>
            <sz val="9"/>
            <color indexed="81"/>
            <rFont val="Tahoma"/>
            <family val="2"/>
          </rPr>
          <t xml:space="preserve"> </t>
        </r>
        <r>
          <rPr>
            <b/>
            <sz val="9"/>
            <color indexed="81"/>
            <rFont val="돋움"/>
            <family val="3"/>
            <charset val="129"/>
          </rPr>
          <t>최초로</t>
        </r>
        <r>
          <rPr>
            <b/>
            <sz val="9"/>
            <color indexed="81"/>
            <rFont val="Tahoma"/>
            <family val="2"/>
          </rPr>
          <t xml:space="preserve"> </t>
        </r>
        <r>
          <rPr>
            <b/>
            <sz val="9"/>
            <color indexed="81"/>
            <rFont val="돋움"/>
            <family val="3"/>
            <charset val="129"/>
          </rPr>
          <t>근로를</t>
        </r>
        <r>
          <rPr>
            <b/>
            <sz val="9"/>
            <color indexed="81"/>
            <rFont val="Tahoma"/>
            <family val="2"/>
          </rPr>
          <t xml:space="preserve"> </t>
        </r>
        <r>
          <rPr>
            <b/>
            <sz val="9"/>
            <color indexed="81"/>
            <rFont val="돋움"/>
            <family val="3"/>
            <charset val="129"/>
          </rPr>
          <t>제공한</t>
        </r>
        <r>
          <rPr>
            <b/>
            <sz val="9"/>
            <color indexed="81"/>
            <rFont val="Tahoma"/>
            <family val="2"/>
          </rPr>
          <t xml:space="preserve"> </t>
        </r>
        <r>
          <rPr>
            <b/>
            <sz val="9"/>
            <color indexed="81"/>
            <rFont val="돋움"/>
            <family val="3"/>
            <charset val="129"/>
          </rPr>
          <t>날</t>
        </r>
        <r>
          <rPr>
            <b/>
            <sz val="9"/>
            <color indexed="81"/>
            <rFont val="Tahoma"/>
            <family val="2"/>
          </rPr>
          <t>(2014</t>
        </r>
        <r>
          <rPr>
            <b/>
            <sz val="9"/>
            <color indexed="81"/>
            <rFont val="돋움"/>
            <family val="3"/>
            <charset val="129"/>
          </rPr>
          <t>년</t>
        </r>
        <r>
          <rPr>
            <b/>
            <sz val="9"/>
            <color indexed="81"/>
            <rFont val="Tahoma"/>
            <family val="2"/>
          </rPr>
          <t xml:space="preserve"> 12</t>
        </r>
        <r>
          <rPr>
            <b/>
            <sz val="9"/>
            <color indexed="81"/>
            <rFont val="돋움"/>
            <family val="3"/>
            <charset val="129"/>
          </rPr>
          <t>월</t>
        </r>
        <r>
          <rPr>
            <b/>
            <sz val="9"/>
            <color indexed="81"/>
            <rFont val="Tahoma"/>
            <family val="2"/>
          </rPr>
          <t xml:space="preserve"> 31</t>
        </r>
        <r>
          <rPr>
            <b/>
            <sz val="9"/>
            <color indexed="81"/>
            <rFont val="돋움"/>
            <family val="3"/>
            <charset val="129"/>
          </rPr>
          <t>일</t>
        </r>
        <r>
          <rPr>
            <b/>
            <sz val="9"/>
            <color indexed="81"/>
            <rFont val="Tahoma"/>
            <family val="2"/>
          </rPr>
          <t xml:space="preserve"> </t>
        </r>
        <r>
          <rPr>
            <b/>
            <sz val="9"/>
            <color indexed="81"/>
            <rFont val="돋움"/>
            <family val="3"/>
            <charset val="129"/>
          </rPr>
          <t>이전인</t>
        </r>
        <r>
          <rPr>
            <b/>
            <sz val="9"/>
            <color indexed="81"/>
            <rFont val="Tahoma"/>
            <family val="2"/>
          </rPr>
          <t xml:space="preserve"> </t>
        </r>
        <r>
          <rPr>
            <b/>
            <sz val="9"/>
            <color indexed="81"/>
            <rFont val="돋움"/>
            <family val="3"/>
            <charset val="129"/>
          </rPr>
          <t>경우만</t>
        </r>
        <r>
          <rPr>
            <b/>
            <sz val="9"/>
            <color indexed="81"/>
            <rFont val="Tahoma"/>
            <family val="2"/>
          </rPr>
          <t xml:space="preserve"> </t>
        </r>
        <r>
          <rPr>
            <b/>
            <sz val="9"/>
            <color indexed="81"/>
            <rFont val="돋움"/>
            <family val="3"/>
            <charset val="129"/>
          </rPr>
          <t>해당한다</t>
        </r>
        <r>
          <rPr>
            <b/>
            <sz val="9"/>
            <color indexed="81"/>
            <rFont val="Tahoma"/>
            <family val="2"/>
          </rPr>
          <t>)</t>
        </r>
        <r>
          <rPr>
            <b/>
            <sz val="9"/>
            <color indexed="81"/>
            <rFont val="돋움"/>
            <family val="3"/>
            <charset val="129"/>
          </rPr>
          <t>부터</t>
        </r>
        <r>
          <rPr>
            <b/>
            <sz val="9"/>
            <color indexed="81"/>
            <rFont val="Tahoma"/>
            <family val="2"/>
          </rPr>
          <t xml:space="preserve"> 2</t>
        </r>
        <r>
          <rPr>
            <b/>
            <sz val="9"/>
            <color indexed="81"/>
            <rFont val="돋움"/>
            <family val="3"/>
            <charset val="129"/>
          </rPr>
          <t>년이</t>
        </r>
        <r>
          <rPr>
            <b/>
            <sz val="9"/>
            <color indexed="81"/>
            <rFont val="Tahoma"/>
            <family val="2"/>
          </rPr>
          <t xml:space="preserve"> </t>
        </r>
        <r>
          <rPr>
            <b/>
            <sz val="9"/>
            <color indexed="81"/>
            <rFont val="돋움"/>
            <family val="3"/>
            <charset val="129"/>
          </rPr>
          <t>되는</t>
        </r>
        <r>
          <rPr>
            <b/>
            <sz val="9"/>
            <color indexed="81"/>
            <rFont val="Tahoma"/>
            <family val="2"/>
          </rPr>
          <t xml:space="preserve"> </t>
        </r>
        <r>
          <rPr>
            <b/>
            <sz val="9"/>
            <color indexed="81"/>
            <rFont val="돋움"/>
            <family val="3"/>
            <charset val="129"/>
          </rPr>
          <t>날이</t>
        </r>
        <r>
          <rPr>
            <b/>
            <sz val="9"/>
            <color indexed="81"/>
            <rFont val="Tahoma"/>
            <family val="2"/>
          </rPr>
          <t xml:space="preserve"> </t>
        </r>
        <r>
          <rPr>
            <b/>
            <sz val="9"/>
            <color indexed="81"/>
            <rFont val="돋움"/>
            <family val="3"/>
            <charset val="129"/>
          </rPr>
          <t>속하는</t>
        </r>
        <r>
          <rPr>
            <b/>
            <sz val="9"/>
            <color indexed="81"/>
            <rFont val="Tahoma"/>
            <family val="2"/>
          </rPr>
          <t xml:space="preserve"> </t>
        </r>
        <r>
          <rPr>
            <b/>
            <sz val="9"/>
            <color indexed="81"/>
            <rFont val="돋움"/>
            <family val="3"/>
            <charset val="129"/>
          </rPr>
          <t>달까지</t>
        </r>
        <r>
          <rPr>
            <b/>
            <sz val="9"/>
            <color indexed="81"/>
            <rFont val="Tahoma"/>
            <family val="2"/>
          </rPr>
          <t xml:space="preserve"> </t>
        </r>
        <r>
          <rPr>
            <b/>
            <sz val="9"/>
            <color indexed="81"/>
            <rFont val="돋움"/>
            <family val="3"/>
            <charset val="129"/>
          </rPr>
          <t>발생한</t>
        </r>
        <r>
          <rPr>
            <b/>
            <sz val="9"/>
            <color indexed="81"/>
            <rFont val="Tahoma"/>
            <family val="2"/>
          </rPr>
          <t xml:space="preserve"> </t>
        </r>
        <r>
          <rPr>
            <b/>
            <sz val="9"/>
            <color indexed="81"/>
            <rFont val="돋움"/>
            <family val="3"/>
            <charset val="129"/>
          </rPr>
          <t>근로소득에</t>
        </r>
        <r>
          <rPr>
            <b/>
            <sz val="9"/>
            <color indexed="81"/>
            <rFont val="Tahoma"/>
            <family val="2"/>
          </rPr>
          <t xml:space="preserve"> </t>
        </r>
        <r>
          <rPr>
            <b/>
            <sz val="9"/>
            <color indexed="81"/>
            <rFont val="돋움"/>
            <family val="3"/>
            <charset val="129"/>
          </rPr>
          <t>대해서는</t>
        </r>
        <r>
          <rPr>
            <b/>
            <sz val="9"/>
            <color indexed="81"/>
            <rFont val="Tahoma"/>
            <family val="2"/>
          </rPr>
          <t xml:space="preserve"> </t>
        </r>
        <r>
          <rPr>
            <b/>
            <sz val="9"/>
            <color indexed="81"/>
            <rFont val="돋움"/>
            <family val="3"/>
            <charset val="129"/>
          </rPr>
          <t>소득세의</t>
        </r>
        <r>
          <rPr>
            <b/>
            <sz val="9"/>
            <color indexed="81"/>
            <rFont val="Tahoma"/>
            <family val="2"/>
          </rPr>
          <t xml:space="preserve"> 100</t>
        </r>
        <r>
          <rPr>
            <b/>
            <sz val="9"/>
            <color indexed="81"/>
            <rFont val="돋움"/>
            <family val="3"/>
            <charset val="129"/>
          </rPr>
          <t>분의</t>
        </r>
        <r>
          <rPr>
            <b/>
            <sz val="9"/>
            <color indexed="81"/>
            <rFont val="Tahoma"/>
            <family val="2"/>
          </rPr>
          <t xml:space="preserve"> 50</t>
        </r>
        <r>
          <rPr>
            <b/>
            <sz val="9"/>
            <color indexed="81"/>
            <rFont val="돋움"/>
            <family val="3"/>
            <charset val="129"/>
          </rPr>
          <t>에</t>
        </r>
        <r>
          <rPr>
            <b/>
            <sz val="9"/>
            <color indexed="81"/>
            <rFont val="Tahoma"/>
            <family val="2"/>
          </rPr>
          <t xml:space="preserve"> </t>
        </r>
        <r>
          <rPr>
            <b/>
            <sz val="9"/>
            <color indexed="81"/>
            <rFont val="돋움"/>
            <family val="3"/>
            <charset val="129"/>
          </rPr>
          <t>상당하는</t>
        </r>
        <r>
          <rPr>
            <b/>
            <sz val="9"/>
            <color indexed="81"/>
            <rFont val="Tahoma"/>
            <family val="2"/>
          </rPr>
          <t xml:space="preserve"> </t>
        </r>
        <r>
          <rPr>
            <b/>
            <sz val="9"/>
            <color indexed="81"/>
            <rFont val="돋움"/>
            <family val="3"/>
            <charset val="129"/>
          </rPr>
          <t>세액을</t>
        </r>
        <r>
          <rPr>
            <b/>
            <sz val="9"/>
            <color indexed="81"/>
            <rFont val="Tahoma"/>
            <family val="2"/>
          </rPr>
          <t xml:space="preserve"> </t>
        </r>
        <r>
          <rPr>
            <b/>
            <sz val="9"/>
            <color indexed="81"/>
            <rFont val="돋움"/>
            <family val="3"/>
            <charset val="129"/>
          </rPr>
          <t>감면한다</t>
        </r>
        <r>
          <rPr>
            <b/>
            <sz val="9"/>
            <color indexed="81"/>
            <rFont val="Tahoma"/>
            <family val="2"/>
          </rPr>
          <t xml:space="preserve">.(2011.12.31 </t>
        </r>
        <r>
          <rPr>
            <b/>
            <sz val="9"/>
            <color indexed="81"/>
            <rFont val="돋움"/>
            <family val="3"/>
            <charset val="129"/>
          </rPr>
          <t>개정</t>
        </r>
        <r>
          <rPr>
            <b/>
            <sz val="9"/>
            <color indexed="81"/>
            <rFont val="Tahoma"/>
            <family val="2"/>
          </rPr>
          <t xml:space="preserve">) 
</t>
        </r>
        <r>
          <rPr>
            <b/>
            <sz val="9"/>
            <color indexed="81"/>
            <rFont val="돋움"/>
            <family val="3"/>
            <charset val="129"/>
          </rPr>
          <t>②</t>
        </r>
        <r>
          <rPr>
            <b/>
            <sz val="9"/>
            <color indexed="81"/>
            <rFont val="Tahoma"/>
            <family val="2"/>
          </rPr>
          <t xml:space="preserve"> </t>
        </r>
        <r>
          <rPr>
            <b/>
            <sz val="9"/>
            <color indexed="81"/>
            <rFont val="돋움"/>
            <family val="3"/>
            <charset val="129"/>
          </rPr>
          <t>외국인기술자가</t>
        </r>
        <r>
          <rPr>
            <b/>
            <sz val="9"/>
            <color indexed="81"/>
            <rFont val="Tahoma"/>
            <family val="2"/>
          </rPr>
          <t xml:space="preserve"> </t>
        </r>
        <r>
          <rPr>
            <b/>
            <sz val="9"/>
            <color indexed="81"/>
            <rFont val="돋움"/>
            <family val="3"/>
            <charset val="129"/>
          </rPr>
          <t>「외국인투자</t>
        </r>
        <r>
          <rPr>
            <b/>
            <sz val="9"/>
            <color indexed="81"/>
            <rFont val="Tahoma"/>
            <family val="2"/>
          </rPr>
          <t xml:space="preserve"> </t>
        </r>
        <r>
          <rPr>
            <b/>
            <sz val="9"/>
            <color indexed="81"/>
            <rFont val="돋움"/>
            <family val="3"/>
            <charset val="129"/>
          </rPr>
          <t>촉진법」에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기술도입계약에</t>
        </r>
        <r>
          <rPr>
            <b/>
            <sz val="9"/>
            <color indexed="81"/>
            <rFont val="Tahoma"/>
            <family val="2"/>
          </rPr>
          <t xml:space="preserve"> </t>
        </r>
        <r>
          <rPr>
            <b/>
            <sz val="9"/>
            <color indexed="81"/>
            <rFont val="돋움"/>
            <family val="3"/>
            <charset val="129"/>
          </rPr>
          <t>의하여</t>
        </r>
        <r>
          <rPr>
            <b/>
            <sz val="9"/>
            <color indexed="81"/>
            <rFont val="Tahoma"/>
            <family val="2"/>
          </rPr>
          <t xml:space="preserve"> </t>
        </r>
        <r>
          <rPr>
            <b/>
            <sz val="9"/>
            <color indexed="81"/>
            <rFont val="돋움"/>
            <family val="3"/>
            <charset val="129"/>
          </rPr>
          <t>국내에서</t>
        </r>
        <r>
          <rPr>
            <b/>
            <sz val="9"/>
            <color indexed="81"/>
            <rFont val="Tahoma"/>
            <family val="2"/>
          </rPr>
          <t xml:space="preserve"> </t>
        </r>
        <r>
          <rPr>
            <b/>
            <sz val="9"/>
            <color indexed="81"/>
            <rFont val="돋움"/>
            <family val="3"/>
            <charset val="129"/>
          </rPr>
          <t>제</t>
        </r>
        <r>
          <rPr>
            <b/>
            <sz val="9"/>
            <color indexed="81"/>
            <rFont val="Tahoma"/>
            <family val="2"/>
          </rPr>
          <t>121</t>
        </r>
        <r>
          <rPr>
            <b/>
            <sz val="9"/>
            <color indexed="81"/>
            <rFont val="돋움"/>
            <family val="3"/>
            <charset val="129"/>
          </rPr>
          <t>조의</t>
        </r>
        <r>
          <rPr>
            <b/>
            <sz val="9"/>
            <color indexed="81"/>
            <rFont val="Tahoma"/>
            <family val="2"/>
          </rPr>
          <t xml:space="preserve">2 </t>
        </r>
        <r>
          <rPr>
            <b/>
            <sz val="9"/>
            <color indexed="81"/>
            <rFont val="돋움"/>
            <family val="3"/>
            <charset val="129"/>
          </rPr>
          <t>제</t>
        </r>
        <r>
          <rPr>
            <b/>
            <sz val="9"/>
            <color indexed="81"/>
            <rFont val="Tahoma"/>
            <family val="2"/>
          </rPr>
          <t>1</t>
        </r>
        <r>
          <rPr>
            <b/>
            <sz val="9"/>
            <color indexed="81"/>
            <rFont val="돋움"/>
            <family val="3"/>
            <charset val="129"/>
          </rPr>
          <t>항</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호에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법인세</t>
        </r>
        <r>
          <rPr>
            <b/>
            <sz val="9"/>
            <color indexed="81"/>
            <rFont val="Tahoma"/>
            <family val="2"/>
          </rPr>
          <t xml:space="preserve"> </t>
        </r>
        <r>
          <rPr>
            <b/>
            <sz val="9"/>
            <color indexed="81"/>
            <rFont val="돋움"/>
            <family val="3"/>
            <charset val="129"/>
          </rPr>
          <t>등이</t>
        </r>
        <r>
          <rPr>
            <b/>
            <sz val="9"/>
            <color indexed="81"/>
            <rFont val="Tahoma"/>
            <family val="2"/>
          </rPr>
          <t xml:space="preserve"> </t>
        </r>
        <r>
          <rPr>
            <b/>
            <sz val="9"/>
            <color indexed="81"/>
            <rFont val="돋움"/>
            <family val="3"/>
            <charset val="129"/>
          </rPr>
          <t>감면되는</t>
        </r>
        <r>
          <rPr>
            <b/>
            <sz val="9"/>
            <color indexed="81"/>
            <rFont val="Tahoma"/>
            <family val="2"/>
          </rPr>
          <t xml:space="preserve"> </t>
        </r>
        <r>
          <rPr>
            <b/>
            <sz val="9"/>
            <color indexed="81"/>
            <rFont val="돋움"/>
            <family val="3"/>
            <charset val="129"/>
          </rPr>
          <t>사업을</t>
        </r>
        <r>
          <rPr>
            <b/>
            <sz val="9"/>
            <color indexed="81"/>
            <rFont val="Tahoma"/>
            <family val="2"/>
          </rPr>
          <t xml:space="preserve"> </t>
        </r>
        <r>
          <rPr>
            <b/>
            <sz val="9"/>
            <color indexed="81"/>
            <rFont val="돋움"/>
            <family val="3"/>
            <charset val="129"/>
          </rPr>
          <t>하는</t>
        </r>
        <r>
          <rPr>
            <b/>
            <sz val="9"/>
            <color indexed="81"/>
            <rFont val="Tahoma"/>
            <family val="2"/>
          </rPr>
          <t xml:space="preserve"> </t>
        </r>
        <r>
          <rPr>
            <b/>
            <sz val="9"/>
            <color indexed="81"/>
            <rFont val="돋움"/>
            <family val="3"/>
            <charset val="129"/>
          </rPr>
          <t>외국인투자기업에</t>
        </r>
        <r>
          <rPr>
            <b/>
            <sz val="9"/>
            <color indexed="81"/>
            <rFont val="Tahoma"/>
            <family val="2"/>
          </rPr>
          <t xml:space="preserve"> </t>
        </r>
        <r>
          <rPr>
            <b/>
            <sz val="9"/>
            <color indexed="81"/>
            <rFont val="돋움"/>
            <family val="3"/>
            <charset val="129"/>
          </rPr>
          <t>대통령령으로</t>
        </r>
        <r>
          <rPr>
            <b/>
            <sz val="9"/>
            <color indexed="81"/>
            <rFont val="Tahoma"/>
            <family val="2"/>
          </rPr>
          <t xml:space="preserve"> </t>
        </r>
        <r>
          <rPr>
            <b/>
            <sz val="9"/>
            <color indexed="81"/>
            <rFont val="돋움"/>
            <family val="3"/>
            <charset val="129"/>
          </rPr>
          <t>정하는</t>
        </r>
        <r>
          <rPr>
            <b/>
            <sz val="9"/>
            <color indexed="81"/>
            <rFont val="Tahoma"/>
            <family val="2"/>
          </rPr>
          <t xml:space="preserve"> </t>
        </r>
        <r>
          <rPr>
            <b/>
            <sz val="9"/>
            <color indexed="81"/>
            <rFont val="돋움"/>
            <family val="3"/>
            <charset val="129"/>
          </rPr>
          <t>고도기술을</t>
        </r>
        <r>
          <rPr>
            <b/>
            <sz val="9"/>
            <color indexed="81"/>
            <rFont val="Tahoma"/>
            <family val="2"/>
          </rPr>
          <t xml:space="preserve"> </t>
        </r>
        <r>
          <rPr>
            <b/>
            <sz val="9"/>
            <color indexed="81"/>
            <rFont val="돋움"/>
            <family val="3"/>
            <charset val="129"/>
          </rPr>
          <t>제공하고</t>
        </r>
        <r>
          <rPr>
            <b/>
            <sz val="9"/>
            <color indexed="81"/>
            <rFont val="Tahoma"/>
            <family val="2"/>
          </rPr>
          <t xml:space="preserve"> </t>
        </r>
        <r>
          <rPr>
            <b/>
            <sz val="9"/>
            <color indexed="81"/>
            <rFont val="돋움"/>
            <family val="3"/>
            <charset val="129"/>
          </rPr>
          <t>받는</t>
        </r>
        <r>
          <rPr>
            <b/>
            <sz val="9"/>
            <color indexed="81"/>
            <rFont val="Tahoma"/>
            <family val="2"/>
          </rPr>
          <t xml:space="preserve"> </t>
        </r>
        <r>
          <rPr>
            <b/>
            <sz val="9"/>
            <color indexed="81"/>
            <rFont val="돋움"/>
            <family val="3"/>
            <charset val="129"/>
          </rPr>
          <t>근로소득으로서</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외국인투자기업에</t>
        </r>
        <r>
          <rPr>
            <b/>
            <sz val="9"/>
            <color indexed="81"/>
            <rFont val="Tahoma"/>
            <family val="2"/>
          </rPr>
          <t xml:space="preserve"> </t>
        </r>
        <r>
          <rPr>
            <b/>
            <sz val="9"/>
            <color indexed="81"/>
            <rFont val="돋움"/>
            <family val="3"/>
            <charset val="129"/>
          </rPr>
          <t>근로를</t>
        </r>
        <r>
          <rPr>
            <b/>
            <sz val="9"/>
            <color indexed="81"/>
            <rFont val="Tahoma"/>
            <family val="2"/>
          </rPr>
          <t xml:space="preserve"> </t>
        </r>
        <r>
          <rPr>
            <b/>
            <sz val="9"/>
            <color indexed="81"/>
            <rFont val="돋움"/>
            <family val="3"/>
            <charset val="129"/>
          </rPr>
          <t>제공한</t>
        </r>
        <r>
          <rPr>
            <b/>
            <sz val="9"/>
            <color indexed="81"/>
            <rFont val="Tahoma"/>
            <family val="2"/>
          </rPr>
          <t xml:space="preserve"> </t>
        </r>
        <r>
          <rPr>
            <b/>
            <sz val="9"/>
            <color indexed="81"/>
            <rFont val="돋움"/>
            <family val="3"/>
            <charset val="129"/>
          </rPr>
          <t>날</t>
        </r>
        <r>
          <rPr>
            <b/>
            <sz val="9"/>
            <color indexed="81"/>
            <rFont val="Tahoma"/>
            <family val="2"/>
          </rPr>
          <t>(2014</t>
        </r>
        <r>
          <rPr>
            <b/>
            <sz val="9"/>
            <color indexed="81"/>
            <rFont val="돋움"/>
            <family val="3"/>
            <charset val="129"/>
          </rPr>
          <t>년</t>
        </r>
        <r>
          <rPr>
            <b/>
            <sz val="9"/>
            <color indexed="81"/>
            <rFont val="Tahoma"/>
            <family val="2"/>
          </rPr>
          <t xml:space="preserve"> 12</t>
        </r>
        <r>
          <rPr>
            <b/>
            <sz val="9"/>
            <color indexed="81"/>
            <rFont val="돋움"/>
            <family val="3"/>
            <charset val="129"/>
          </rPr>
          <t>월</t>
        </r>
        <r>
          <rPr>
            <b/>
            <sz val="9"/>
            <color indexed="81"/>
            <rFont val="Tahoma"/>
            <family val="2"/>
          </rPr>
          <t xml:space="preserve"> 31</t>
        </r>
        <r>
          <rPr>
            <b/>
            <sz val="9"/>
            <color indexed="81"/>
            <rFont val="돋움"/>
            <family val="3"/>
            <charset val="129"/>
          </rPr>
          <t>일까지만</t>
        </r>
        <r>
          <rPr>
            <b/>
            <sz val="9"/>
            <color indexed="81"/>
            <rFont val="Tahoma"/>
            <family val="2"/>
          </rPr>
          <t xml:space="preserve"> </t>
        </r>
        <r>
          <rPr>
            <b/>
            <sz val="9"/>
            <color indexed="81"/>
            <rFont val="돋움"/>
            <family val="3"/>
            <charset val="129"/>
          </rPr>
          <t>해당한다</t>
        </r>
        <r>
          <rPr>
            <b/>
            <sz val="9"/>
            <color indexed="81"/>
            <rFont val="Tahoma"/>
            <family val="2"/>
          </rPr>
          <t>)</t>
        </r>
        <r>
          <rPr>
            <b/>
            <sz val="9"/>
            <color indexed="81"/>
            <rFont val="돋움"/>
            <family val="3"/>
            <charset val="129"/>
          </rPr>
          <t>부터</t>
        </r>
        <r>
          <rPr>
            <b/>
            <sz val="9"/>
            <color indexed="81"/>
            <rFont val="Tahoma"/>
            <family val="2"/>
          </rPr>
          <t xml:space="preserve"> 2</t>
        </r>
        <r>
          <rPr>
            <b/>
            <sz val="9"/>
            <color indexed="81"/>
            <rFont val="돋움"/>
            <family val="3"/>
            <charset val="129"/>
          </rPr>
          <t>년이</t>
        </r>
        <r>
          <rPr>
            <b/>
            <sz val="9"/>
            <color indexed="81"/>
            <rFont val="Tahoma"/>
            <family val="2"/>
          </rPr>
          <t xml:space="preserve"> </t>
        </r>
        <r>
          <rPr>
            <b/>
            <sz val="9"/>
            <color indexed="81"/>
            <rFont val="돋움"/>
            <family val="3"/>
            <charset val="129"/>
          </rPr>
          <t>되는</t>
        </r>
        <r>
          <rPr>
            <b/>
            <sz val="9"/>
            <color indexed="81"/>
            <rFont val="Tahoma"/>
            <family val="2"/>
          </rPr>
          <t xml:space="preserve"> </t>
        </r>
        <r>
          <rPr>
            <b/>
            <sz val="9"/>
            <color indexed="81"/>
            <rFont val="돋움"/>
            <family val="3"/>
            <charset val="129"/>
          </rPr>
          <t>날이</t>
        </r>
        <r>
          <rPr>
            <b/>
            <sz val="9"/>
            <color indexed="81"/>
            <rFont val="Tahoma"/>
            <family val="2"/>
          </rPr>
          <t xml:space="preserve"> </t>
        </r>
        <r>
          <rPr>
            <b/>
            <sz val="9"/>
            <color indexed="81"/>
            <rFont val="돋움"/>
            <family val="3"/>
            <charset val="129"/>
          </rPr>
          <t>속하는</t>
        </r>
        <r>
          <rPr>
            <b/>
            <sz val="9"/>
            <color indexed="81"/>
            <rFont val="Tahoma"/>
            <family val="2"/>
          </rPr>
          <t xml:space="preserve"> </t>
        </r>
        <r>
          <rPr>
            <b/>
            <sz val="9"/>
            <color indexed="81"/>
            <rFont val="돋움"/>
            <family val="3"/>
            <charset val="129"/>
          </rPr>
          <t>달까지</t>
        </r>
        <r>
          <rPr>
            <b/>
            <sz val="9"/>
            <color indexed="81"/>
            <rFont val="Tahoma"/>
            <family val="2"/>
          </rPr>
          <t xml:space="preserve"> </t>
        </r>
        <r>
          <rPr>
            <b/>
            <sz val="9"/>
            <color indexed="81"/>
            <rFont val="돋움"/>
            <family val="3"/>
            <charset val="129"/>
          </rPr>
          <t>발생한</t>
        </r>
        <r>
          <rPr>
            <b/>
            <sz val="9"/>
            <color indexed="81"/>
            <rFont val="Tahoma"/>
            <family val="2"/>
          </rPr>
          <t xml:space="preserve"> </t>
        </r>
        <r>
          <rPr>
            <b/>
            <sz val="9"/>
            <color indexed="81"/>
            <rFont val="돋움"/>
            <family val="3"/>
            <charset val="129"/>
          </rPr>
          <t>근로소득에</t>
        </r>
        <r>
          <rPr>
            <b/>
            <sz val="9"/>
            <color indexed="81"/>
            <rFont val="Tahoma"/>
            <family val="2"/>
          </rPr>
          <t xml:space="preserve"> </t>
        </r>
        <r>
          <rPr>
            <b/>
            <sz val="9"/>
            <color indexed="81"/>
            <rFont val="돋움"/>
            <family val="3"/>
            <charset val="129"/>
          </rPr>
          <t>대해서는</t>
        </r>
        <r>
          <rPr>
            <b/>
            <sz val="9"/>
            <color indexed="81"/>
            <rFont val="Tahoma"/>
            <family val="2"/>
          </rPr>
          <t xml:space="preserve"> </t>
        </r>
        <r>
          <rPr>
            <b/>
            <sz val="9"/>
            <color indexed="81"/>
            <rFont val="돋움"/>
            <family val="3"/>
            <charset val="129"/>
          </rPr>
          <t>소득세의</t>
        </r>
        <r>
          <rPr>
            <b/>
            <sz val="9"/>
            <color indexed="81"/>
            <rFont val="Tahoma"/>
            <family val="2"/>
          </rPr>
          <t xml:space="preserve"> 100</t>
        </r>
        <r>
          <rPr>
            <b/>
            <sz val="9"/>
            <color indexed="81"/>
            <rFont val="돋움"/>
            <family val="3"/>
            <charset val="129"/>
          </rPr>
          <t>분의</t>
        </r>
        <r>
          <rPr>
            <b/>
            <sz val="9"/>
            <color indexed="81"/>
            <rFont val="Tahoma"/>
            <family val="2"/>
          </rPr>
          <t xml:space="preserve"> 50</t>
        </r>
        <r>
          <rPr>
            <b/>
            <sz val="9"/>
            <color indexed="81"/>
            <rFont val="돋움"/>
            <family val="3"/>
            <charset val="129"/>
          </rPr>
          <t>에</t>
        </r>
        <r>
          <rPr>
            <b/>
            <sz val="9"/>
            <color indexed="81"/>
            <rFont val="Tahoma"/>
            <family val="2"/>
          </rPr>
          <t xml:space="preserve"> </t>
        </r>
        <r>
          <rPr>
            <b/>
            <sz val="9"/>
            <color indexed="81"/>
            <rFont val="돋움"/>
            <family val="3"/>
            <charset val="129"/>
          </rPr>
          <t>상당하는</t>
        </r>
        <r>
          <rPr>
            <b/>
            <sz val="9"/>
            <color indexed="81"/>
            <rFont val="Tahoma"/>
            <family val="2"/>
          </rPr>
          <t xml:space="preserve"> </t>
        </r>
        <r>
          <rPr>
            <b/>
            <sz val="9"/>
            <color indexed="81"/>
            <rFont val="돋움"/>
            <family val="3"/>
            <charset val="129"/>
          </rPr>
          <t>세액을</t>
        </r>
        <r>
          <rPr>
            <b/>
            <sz val="9"/>
            <color indexed="81"/>
            <rFont val="Tahoma"/>
            <family val="2"/>
          </rPr>
          <t xml:space="preserve"> </t>
        </r>
        <r>
          <rPr>
            <b/>
            <sz val="9"/>
            <color indexed="81"/>
            <rFont val="돋움"/>
            <family val="3"/>
            <charset val="129"/>
          </rPr>
          <t>감면한다</t>
        </r>
        <r>
          <rPr>
            <b/>
            <sz val="9"/>
            <color indexed="81"/>
            <rFont val="Tahoma"/>
            <family val="2"/>
          </rPr>
          <t xml:space="preserve">.(2011.12.31 </t>
        </r>
        <r>
          <rPr>
            <b/>
            <sz val="9"/>
            <color indexed="81"/>
            <rFont val="돋움"/>
            <family val="3"/>
            <charset val="129"/>
          </rPr>
          <t>개정</t>
        </r>
        <r>
          <rPr>
            <b/>
            <sz val="9"/>
            <color indexed="81"/>
            <rFont val="Tahoma"/>
            <family val="2"/>
          </rPr>
          <t xml:space="preserve">) 
</t>
        </r>
        <r>
          <rPr>
            <b/>
            <sz val="9"/>
            <color indexed="81"/>
            <rFont val="돋움"/>
            <family val="3"/>
            <charset val="129"/>
          </rPr>
          <t>③</t>
        </r>
        <r>
          <rPr>
            <b/>
            <sz val="9"/>
            <color indexed="81"/>
            <rFont val="Tahoma"/>
            <family val="2"/>
          </rPr>
          <t xml:space="preserve"> </t>
        </r>
        <r>
          <rPr>
            <b/>
            <sz val="9"/>
            <color indexed="81"/>
            <rFont val="돋움"/>
            <family val="3"/>
            <charset val="129"/>
          </rPr>
          <t>원천징수의무자가</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제</t>
        </r>
        <r>
          <rPr>
            <b/>
            <sz val="9"/>
            <color indexed="81"/>
            <rFont val="Tahoma"/>
            <family val="2"/>
          </rPr>
          <t>2</t>
        </r>
        <r>
          <rPr>
            <b/>
            <sz val="9"/>
            <color indexed="81"/>
            <rFont val="돋움"/>
            <family val="3"/>
            <charset val="129"/>
          </rPr>
          <t>항에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소득세가</t>
        </r>
        <r>
          <rPr>
            <b/>
            <sz val="9"/>
            <color indexed="81"/>
            <rFont val="Tahoma"/>
            <family val="2"/>
          </rPr>
          <t xml:space="preserve"> </t>
        </r>
        <r>
          <rPr>
            <b/>
            <sz val="9"/>
            <color indexed="81"/>
            <rFont val="돋움"/>
            <family val="3"/>
            <charset val="129"/>
          </rPr>
          <t>감면되는</t>
        </r>
        <r>
          <rPr>
            <b/>
            <sz val="9"/>
            <color indexed="81"/>
            <rFont val="Tahoma"/>
            <family val="2"/>
          </rPr>
          <t xml:space="preserve"> </t>
        </r>
        <r>
          <rPr>
            <b/>
            <sz val="9"/>
            <color indexed="81"/>
            <rFont val="돋움"/>
            <family val="3"/>
            <charset val="129"/>
          </rPr>
          <t>근로소득을</t>
        </r>
        <r>
          <rPr>
            <b/>
            <sz val="9"/>
            <color indexed="81"/>
            <rFont val="Tahoma"/>
            <family val="2"/>
          </rPr>
          <t xml:space="preserve"> </t>
        </r>
        <r>
          <rPr>
            <b/>
            <sz val="9"/>
            <color indexed="81"/>
            <rFont val="돋움"/>
            <family val="3"/>
            <charset val="129"/>
          </rPr>
          <t>지급할</t>
        </r>
        <r>
          <rPr>
            <b/>
            <sz val="9"/>
            <color indexed="81"/>
            <rFont val="Tahoma"/>
            <family val="2"/>
          </rPr>
          <t xml:space="preserve"> </t>
        </r>
        <r>
          <rPr>
            <b/>
            <sz val="9"/>
            <color indexed="81"/>
            <rFont val="돋움"/>
            <family val="3"/>
            <charset val="129"/>
          </rPr>
          <t>때에는</t>
        </r>
        <r>
          <rPr>
            <b/>
            <sz val="9"/>
            <color indexed="81"/>
            <rFont val="Tahoma"/>
            <family val="2"/>
          </rPr>
          <t xml:space="preserve"> </t>
        </r>
        <r>
          <rPr>
            <b/>
            <sz val="9"/>
            <color indexed="81"/>
            <rFont val="돋움"/>
            <family val="3"/>
            <charset val="129"/>
          </rPr>
          <t>「소득세법」</t>
        </r>
        <r>
          <rPr>
            <b/>
            <sz val="9"/>
            <color indexed="81"/>
            <rFont val="Tahoma"/>
            <family val="2"/>
          </rPr>
          <t xml:space="preserve"> </t>
        </r>
        <r>
          <rPr>
            <b/>
            <sz val="9"/>
            <color indexed="81"/>
            <rFont val="돋움"/>
            <family val="3"/>
            <charset val="129"/>
          </rPr>
          <t>제</t>
        </r>
        <r>
          <rPr>
            <b/>
            <sz val="9"/>
            <color indexed="81"/>
            <rFont val="Tahoma"/>
            <family val="2"/>
          </rPr>
          <t>127</t>
        </r>
        <r>
          <rPr>
            <b/>
            <sz val="9"/>
            <color indexed="81"/>
            <rFont val="돋움"/>
            <family val="3"/>
            <charset val="129"/>
          </rPr>
          <t>조에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징수할</t>
        </r>
        <r>
          <rPr>
            <b/>
            <sz val="9"/>
            <color indexed="81"/>
            <rFont val="Tahoma"/>
            <family val="2"/>
          </rPr>
          <t xml:space="preserve"> </t>
        </r>
        <r>
          <rPr>
            <b/>
            <sz val="9"/>
            <color indexed="81"/>
            <rFont val="돋움"/>
            <family val="3"/>
            <charset val="129"/>
          </rPr>
          <t>소득세의</t>
        </r>
        <r>
          <rPr>
            <b/>
            <sz val="9"/>
            <color indexed="81"/>
            <rFont val="Tahoma"/>
            <family val="2"/>
          </rPr>
          <t xml:space="preserve"> 100</t>
        </r>
        <r>
          <rPr>
            <b/>
            <sz val="9"/>
            <color indexed="81"/>
            <rFont val="돋움"/>
            <family val="3"/>
            <charset val="129"/>
          </rPr>
          <t>분의</t>
        </r>
        <r>
          <rPr>
            <b/>
            <sz val="9"/>
            <color indexed="81"/>
            <rFont val="Tahoma"/>
            <family val="2"/>
          </rPr>
          <t xml:space="preserve"> 50</t>
        </r>
        <r>
          <rPr>
            <b/>
            <sz val="9"/>
            <color indexed="81"/>
            <rFont val="돋움"/>
            <family val="3"/>
            <charset val="129"/>
          </rPr>
          <t>에</t>
        </r>
        <r>
          <rPr>
            <b/>
            <sz val="9"/>
            <color indexed="81"/>
            <rFont val="Tahoma"/>
            <family val="2"/>
          </rPr>
          <t xml:space="preserve"> </t>
        </r>
        <r>
          <rPr>
            <b/>
            <sz val="9"/>
            <color indexed="81"/>
            <rFont val="돋움"/>
            <family val="3"/>
            <charset val="129"/>
          </rPr>
          <t>상당하는</t>
        </r>
        <r>
          <rPr>
            <b/>
            <sz val="9"/>
            <color indexed="81"/>
            <rFont val="Tahoma"/>
            <family val="2"/>
          </rPr>
          <t xml:space="preserve"> </t>
        </r>
        <r>
          <rPr>
            <b/>
            <sz val="9"/>
            <color indexed="81"/>
            <rFont val="돋움"/>
            <family val="3"/>
            <charset val="129"/>
          </rPr>
          <t>세액을</t>
        </r>
        <r>
          <rPr>
            <b/>
            <sz val="9"/>
            <color indexed="81"/>
            <rFont val="Tahoma"/>
            <family val="2"/>
          </rPr>
          <t xml:space="preserve"> </t>
        </r>
        <r>
          <rPr>
            <b/>
            <sz val="9"/>
            <color indexed="81"/>
            <rFont val="돋움"/>
            <family val="3"/>
            <charset val="129"/>
          </rPr>
          <t>원천징수한다</t>
        </r>
        <r>
          <rPr>
            <b/>
            <sz val="9"/>
            <color indexed="81"/>
            <rFont val="Tahoma"/>
            <family val="2"/>
          </rPr>
          <t xml:space="preserve">(2010.01.01 </t>
        </r>
        <r>
          <rPr>
            <b/>
            <sz val="9"/>
            <color indexed="81"/>
            <rFont val="돋움"/>
            <family val="3"/>
            <charset val="129"/>
          </rPr>
          <t>신설</t>
        </r>
        <r>
          <rPr>
            <b/>
            <sz val="9"/>
            <color indexed="81"/>
            <rFont val="Tahoma"/>
            <family val="2"/>
          </rPr>
          <t xml:space="preserve">) [ </t>
        </r>
        <r>
          <rPr>
            <b/>
            <sz val="9"/>
            <color indexed="81"/>
            <rFont val="돋움"/>
            <family val="3"/>
            <charset val="129"/>
          </rPr>
          <t>부칙</t>
        </r>
        <r>
          <rPr>
            <b/>
            <sz val="9"/>
            <color indexed="81"/>
            <rFont val="Tahoma"/>
            <family val="2"/>
          </rPr>
          <t xml:space="preserve"> ] 
</t>
        </r>
        <r>
          <rPr>
            <b/>
            <sz val="9"/>
            <color indexed="81"/>
            <rFont val="돋움"/>
            <family val="3"/>
            <charset val="129"/>
          </rPr>
          <t>④</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항이나</t>
        </r>
        <r>
          <rPr>
            <b/>
            <sz val="9"/>
            <color indexed="81"/>
            <rFont val="Tahoma"/>
            <family val="2"/>
          </rPr>
          <t xml:space="preserve"> </t>
        </r>
        <r>
          <rPr>
            <b/>
            <sz val="9"/>
            <color indexed="81"/>
            <rFont val="돋움"/>
            <family val="3"/>
            <charset val="129"/>
          </rPr>
          <t>제</t>
        </r>
        <r>
          <rPr>
            <b/>
            <sz val="9"/>
            <color indexed="81"/>
            <rFont val="Tahoma"/>
            <family val="2"/>
          </rPr>
          <t>2</t>
        </r>
        <r>
          <rPr>
            <b/>
            <sz val="9"/>
            <color indexed="81"/>
            <rFont val="돋움"/>
            <family val="3"/>
            <charset val="129"/>
          </rPr>
          <t>항을</t>
        </r>
        <r>
          <rPr>
            <b/>
            <sz val="9"/>
            <color indexed="81"/>
            <rFont val="Tahoma"/>
            <family val="2"/>
          </rPr>
          <t xml:space="preserve"> </t>
        </r>
        <r>
          <rPr>
            <b/>
            <sz val="9"/>
            <color indexed="81"/>
            <rFont val="돋움"/>
            <family val="3"/>
            <charset val="129"/>
          </rPr>
          <t>적용받으려는</t>
        </r>
        <r>
          <rPr>
            <b/>
            <sz val="9"/>
            <color indexed="81"/>
            <rFont val="Tahoma"/>
            <family val="2"/>
          </rPr>
          <t xml:space="preserve"> </t>
        </r>
        <r>
          <rPr>
            <b/>
            <sz val="9"/>
            <color indexed="81"/>
            <rFont val="돋움"/>
            <family val="3"/>
            <charset val="129"/>
          </rPr>
          <t>자는</t>
        </r>
        <r>
          <rPr>
            <b/>
            <sz val="9"/>
            <color indexed="81"/>
            <rFont val="Tahoma"/>
            <family val="2"/>
          </rPr>
          <t xml:space="preserve"> </t>
        </r>
        <r>
          <rPr>
            <b/>
            <sz val="9"/>
            <color indexed="81"/>
            <rFont val="돋움"/>
            <family val="3"/>
            <charset val="129"/>
          </rPr>
          <t>대통령령으로</t>
        </r>
        <r>
          <rPr>
            <b/>
            <sz val="9"/>
            <color indexed="81"/>
            <rFont val="Tahoma"/>
            <family val="2"/>
          </rPr>
          <t xml:space="preserve"> </t>
        </r>
        <r>
          <rPr>
            <b/>
            <sz val="9"/>
            <color indexed="81"/>
            <rFont val="돋움"/>
            <family val="3"/>
            <charset val="129"/>
          </rPr>
          <t>정하는</t>
        </r>
        <r>
          <rPr>
            <b/>
            <sz val="9"/>
            <color indexed="81"/>
            <rFont val="Tahoma"/>
            <family val="2"/>
          </rPr>
          <t xml:space="preserve"> </t>
        </r>
        <r>
          <rPr>
            <b/>
            <sz val="9"/>
            <color indexed="81"/>
            <rFont val="돋움"/>
            <family val="3"/>
            <charset val="129"/>
          </rPr>
          <t>바에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감면신청을</t>
        </r>
        <r>
          <rPr>
            <b/>
            <sz val="9"/>
            <color indexed="81"/>
            <rFont val="Tahoma"/>
            <family val="2"/>
          </rPr>
          <t xml:space="preserve"> </t>
        </r>
        <r>
          <rPr>
            <b/>
            <sz val="9"/>
            <color indexed="81"/>
            <rFont val="돋움"/>
            <family val="3"/>
            <charset val="129"/>
          </rPr>
          <t>하여야</t>
        </r>
        <r>
          <rPr>
            <b/>
            <sz val="9"/>
            <color indexed="81"/>
            <rFont val="Tahoma"/>
            <family val="2"/>
          </rPr>
          <t xml:space="preserve"> </t>
        </r>
        <r>
          <rPr>
            <b/>
            <sz val="9"/>
            <color indexed="81"/>
            <rFont val="돋움"/>
            <family val="3"/>
            <charset val="129"/>
          </rPr>
          <t>한다</t>
        </r>
        <r>
          <rPr>
            <b/>
            <sz val="9"/>
            <color indexed="81"/>
            <rFont val="Tahoma"/>
            <family val="2"/>
          </rPr>
          <t xml:space="preserve">.(2010.01.01 </t>
        </r>
        <r>
          <rPr>
            <b/>
            <sz val="9"/>
            <color indexed="81"/>
            <rFont val="돋움"/>
            <family val="3"/>
            <charset val="129"/>
          </rPr>
          <t>개정</t>
        </r>
        <r>
          <rPr>
            <b/>
            <sz val="9"/>
            <color indexed="81"/>
            <rFont val="Tahoma"/>
            <family val="2"/>
          </rPr>
          <t xml:space="preserve">) [ </t>
        </r>
        <r>
          <rPr>
            <b/>
            <sz val="9"/>
            <color indexed="81"/>
            <rFont val="돋움"/>
            <family val="3"/>
            <charset val="129"/>
          </rPr>
          <t>부칙</t>
        </r>
        <r>
          <rPr>
            <b/>
            <sz val="9"/>
            <color indexed="81"/>
            <rFont val="Tahoma"/>
            <family val="2"/>
          </rPr>
          <t xml:space="preserve"> ] </t>
        </r>
      </text>
    </comment>
    <comment ref="C53" authorId="1" shapeId="0" xr:uid="{4527EACD-595F-4F13-8539-90A5F50066F5}">
      <text>
        <r>
          <rPr>
            <b/>
            <sz val="9"/>
            <color indexed="81"/>
            <rFont val="돋움"/>
            <family val="3"/>
            <charset val="129"/>
          </rPr>
          <t>조특법</t>
        </r>
        <r>
          <rPr>
            <b/>
            <sz val="9"/>
            <color indexed="81"/>
            <rFont val="Tahoma"/>
            <family val="2"/>
          </rPr>
          <t xml:space="preserve"> </t>
        </r>
        <r>
          <rPr>
            <b/>
            <sz val="9"/>
            <color indexed="81"/>
            <rFont val="돋움"/>
            <family val="3"/>
            <charset val="129"/>
          </rPr>
          <t>§</t>
        </r>
        <r>
          <rPr>
            <b/>
            <sz val="9"/>
            <color indexed="81"/>
            <rFont val="Tahoma"/>
            <family val="2"/>
          </rPr>
          <t xml:space="preserve"> 88</t>
        </r>
        <r>
          <rPr>
            <b/>
            <sz val="9"/>
            <color indexed="81"/>
            <rFont val="돋움"/>
            <family val="3"/>
            <charset val="129"/>
          </rPr>
          <t>의</t>
        </r>
        <r>
          <rPr>
            <b/>
            <sz val="9"/>
            <color indexed="81"/>
            <rFont val="Tahoma"/>
            <family val="2"/>
          </rPr>
          <t>4</t>
        </r>
        <r>
          <rPr>
            <b/>
            <sz val="9"/>
            <color indexed="81"/>
            <rFont val="돋움"/>
            <family val="3"/>
            <charset val="129"/>
          </rPr>
          <t>⑥</t>
        </r>
        <r>
          <rPr>
            <b/>
            <sz val="9"/>
            <color indexed="81"/>
            <rFont val="Tahoma"/>
            <family val="2"/>
          </rPr>
          <t xml:space="preserve"> </t>
        </r>
        <r>
          <rPr>
            <b/>
            <sz val="9"/>
            <color indexed="81"/>
            <rFont val="돋움"/>
            <family val="3"/>
            <charset val="129"/>
          </rPr>
          <t>우리사주조합</t>
        </r>
        <r>
          <rPr>
            <b/>
            <sz val="9"/>
            <color indexed="81"/>
            <rFont val="Tahoma"/>
            <family val="2"/>
          </rPr>
          <t xml:space="preserve"> </t>
        </r>
        <r>
          <rPr>
            <b/>
            <sz val="9"/>
            <color indexed="81"/>
            <rFont val="돋움"/>
            <family val="3"/>
            <charset val="129"/>
          </rPr>
          <t>인출금</t>
        </r>
        <r>
          <rPr>
            <b/>
            <sz val="9"/>
            <color indexed="81"/>
            <rFont val="Tahoma"/>
            <family val="2"/>
          </rPr>
          <t xml:space="preserve"> </t>
        </r>
        <r>
          <rPr>
            <b/>
            <sz val="9"/>
            <color indexed="81"/>
            <rFont val="돋움"/>
            <family val="3"/>
            <charset val="129"/>
          </rPr>
          <t>비과세</t>
        </r>
        <r>
          <rPr>
            <b/>
            <sz val="9"/>
            <color indexed="81"/>
            <rFont val="Tahoma"/>
            <family val="2"/>
          </rPr>
          <t>(50%)</t>
        </r>
      </text>
    </comment>
    <comment ref="C54" authorId="1" shapeId="0" xr:uid="{F9385A77-C329-4E9C-8426-D828451B484B}">
      <text>
        <r>
          <rPr>
            <b/>
            <sz val="9"/>
            <color indexed="81"/>
            <rFont val="돋움"/>
            <family val="3"/>
            <charset val="129"/>
          </rPr>
          <t>조특법</t>
        </r>
        <r>
          <rPr>
            <b/>
            <sz val="9"/>
            <color indexed="81"/>
            <rFont val="Tahoma"/>
            <family val="2"/>
          </rPr>
          <t xml:space="preserve"> </t>
        </r>
        <r>
          <rPr>
            <b/>
            <sz val="9"/>
            <color indexed="81"/>
            <rFont val="돋움"/>
            <family val="3"/>
            <charset val="129"/>
          </rPr>
          <t>§</t>
        </r>
        <r>
          <rPr>
            <b/>
            <sz val="9"/>
            <color indexed="81"/>
            <rFont val="Tahoma"/>
            <family val="2"/>
          </rPr>
          <t xml:space="preserve"> 88</t>
        </r>
        <r>
          <rPr>
            <b/>
            <sz val="9"/>
            <color indexed="81"/>
            <rFont val="돋움"/>
            <family val="3"/>
            <charset val="129"/>
          </rPr>
          <t>의</t>
        </r>
        <r>
          <rPr>
            <b/>
            <sz val="9"/>
            <color indexed="81"/>
            <rFont val="Tahoma"/>
            <family val="2"/>
          </rPr>
          <t>4</t>
        </r>
        <r>
          <rPr>
            <b/>
            <sz val="9"/>
            <color indexed="81"/>
            <rFont val="돋움"/>
            <family val="3"/>
            <charset val="129"/>
          </rPr>
          <t>⑥</t>
        </r>
        <r>
          <rPr>
            <b/>
            <sz val="9"/>
            <color indexed="81"/>
            <rFont val="Tahoma"/>
            <family val="2"/>
          </rPr>
          <t xml:space="preserve"> </t>
        </r>
        <r>
          <rPr>
            <b/>
            <sz val="9"/>
            <color indexed="81"/>
            <rFont val="돋움"/>
            <family val="3"/>
            <charset val="129"/>
          </rPr>
          <t>우리사주조합</t>
        </r>
        <r>
          <rPr>
            <b/>
            <sz val="9"/>
            <color indexed="81"/>
            <rFont val="Tahoma"/>
            <family val="2"/>
          </rPr>
          <t xml:space="preserve"> </t>
        </r>
        <r>
          <rPr>
            <b/>
            <sz val="9"/>
            <color indexed="81"/>
            <rFont val="돋움"/>
            <family val="3"/>
            <charset val="129"/>
          </rPr>
          <t>인출금</t>
        </r>
        <r>
          <rPr>
            <b/>
            <sz val="9"/>
            <color indexed="81"/>
            <rFont val="Tahoma"/>
            <family val="2"/>
          </rPr>
          <t xml:space="preserve"> </t>
        </r>
        <r>
          <rPr>
            <b/>
            <sz val="9"/>
            <color indexed="81"/>
            <rFont val="돋움"/>
            <family val="3"/>
            <charset val="129"/>
          </rPr>
          <t>비과세</t>
        </r>
        <r>
          <rPr>
            <b/>
            <sz val="9"/>
            <color indexed="81"/>
            <rFont val="Tahoma"/>
            <family val="2"/>
          </rPr>
          <t>(75%)</t>
        </r>
      </text>
    </comment>
    <comment ref="C55" authorId="1" shapeId="0" xr:uid="{BCF07981-E246-4A99-A59E-B10881D480E8}">
      <text>
        <r>
          <rPr>
            <b/>
            <sz val="9"/>
            <color indexed="81"/>
            <rFont val="돋움"/>
            <family val="3"/>
            <charset val="129"/>
          </rPr>
          <t>조특법</t>
        </r>
        <r>
          <rPr>
            <b/>
            <sz val="9"/>
            <color indexed="81"/>
            <rFont val="Tahoma"/>
            <family val="2"/>
          </rPr>
          <t xml:space="preserve"> </t>
        </r>
        <r>
          <rPr>
            <b/>
            <sz val="9"/>
            <color indexed="81"/>
            <rFont val="돋움"/>
            <family val="3"/>
            <charset val="129"/>
          </rPr>
          <t>§</t>
        </r>
        <r>
          <rPr>
            <b/>
            <sz val="9"/>
            <color indexed="81"/>
            <rFont val="Tahoma"/>
            <family val="2"/>
          </rPr>
          <t xml:space="preserve"> 140 </t>
        </r>
        <r>
          <rPr>
            <b/>
            <sz val="9"/>
            <color indexed="81"/>
            <rFont val="돋움"/>
            <family val="3"/>
            <charset val="129"/>
          </rPr>
          <t>⑤</t>
        </r>
        <r>
          <rPr>
            <b/>
            <sz val="9"/>
            <color indexed="81"/>
            <rFont val="Tahoma"/>
            <family val="2"/>
          </rPr>
          <t xml:space="preserve"> </t>
        </r>
        <r>
          <rPr>
            <b/>
            <sz val="9"/>
            <color indexed="81"/>
            <rFont val="돋움"/>
            <family val="3"/>
            <charset val="129"/>
          </rPr>
          <t>해저광물자원개발을</t>
        </r>
        <r>
          <rPr>
            <b/>
            <sz val="9"/>
            <color indexed="81"/>
            <rFont val="Tahoma"/>
            <family val="2"/>
          </rPr>
          <t xml:space="preserve"> </t>
        </r>
        <r>
          <rPr>
            <b/>
            <sz val="9"/>
            <color indexed="81"/>
            <rFont val="돋움"/>
            <family val="3"/>
            <charset val="129"/>
          </rPr>
          <t>위한</t>
        </r>
        <r>
          <rPr>
            <b/>
            <sz val="9"/>
            <color indexed="81"/>
            <rFont val="Tahoma"/>
            <family val="2"/>
          </rPr>
          <t xml:space="preserve"> </t>
        </r>
        <r>
          <rPr>
            <b/>
            <sz val="9"/>
            <color indexed="81"/>
            <rFont val="돋움"/>
            <family val="3"/>
            <charset val="129"/>
          </rPr>
          <t>과세특례</t>
        </r>
      </text>
    </comment>
    <comment ref="I55" authorId="0" shapeId="0" xr:uid="{15EF1A1B-EA5E-4EC1-9CC6-2AEBF0294B78}">
      <text>
        <r>
          <rPr>
            <b/>
            <sz val="9"/>
            <color indexed="81"/>
            <rFont val="돋움"/>
            <family val="3"/>
            <charset val="129"/>
          </rPr>
          <t>조세특례제한법</t>
        </r>
        <r>
          <rPr>
            <b/>
            <sz val="9"/>
            <color indexed="81"/>
            <rFont val="Tahoma"/>
            <family val="2"/>
          </rPr>
          <t xml:space="preserve">  </t>
        </r>
        <r>
          <rPr>
            <b/>
            <sz val="9"/>
            <color indexed="81"/>
            <rFont val="돋움"/>
            <family val="3"/>
            <charset val="129"/>
          </rPr>
          <t>제</t>
        </r>
        <r>
          <rPr>
            <b/>
            <sz val="9"/>
            <color indexed="81"/>
            <rFont val="Tahoma"/>
            <family val="2"/>
          </rPr>
          <t>140</t>
        </r>
        <r>
          <rPr>
            <b/>
            <sz val="9"/>
            <color indexed="81"/>
            <rFont val="돋움"/>
            <family val="3"/>
            <charset val="129"/>
          </rPr>
          <t>조</t>
        </r>
        <r>
          <rPr>
            <b/>
            <sz val="9"/>
            <color indexed="81"/>
            <rFont val="Tahoma"/>
            <family val="2"/>
          </rPr>
          <t xml:space="preserve"> [ </t>
        </r>
        <r>
          <rPr>
            <b/>
            <sz val="9"/>
            <color indexed="81"/>
            <rFont val="돋움"/>
            <family val="3"/>
            <charset val="129"/>
          </rPr>
          <t>해저광물자원개발을</t>
        </r>
        <r>
          <rPr>
            <b/>
            <sz val="9"/>
            <color indexed="81"/>
            <rFont val="Tahoma"/>
            <family val="2"/>
          </rPr>
          <t xml:space="preserve"> </t>
        </r>
        <r>
          <rPr>
            <b/>
            <sz val="9"/>
            <color indexed="81"/>
            <rFont val="돋움"/>
            <family val="3"/>
            <charset val="129"/>
          </rPr>
          <t>위한</t>
        </r>
        <r>
          <rPr>
            <b/>
            <sz val="9"/>
            <color indexed="81"/>
            <rFont val="Tahoma"/>
            <family val="2"/>
          </rPr>
          <t xml:space="preserve"> </t>
        </r>
        <r>
          <rPr>
            <b/>
            <sz val="9"/>
            <color indexed="81"/>
            <rFont val="돋움"/>
            <family val="3"/>
            <charset val="129"/>
          </rPr>
          <t>과세특례</t>
        </r>
        <r>
          <rPr>
            <b/>
            <sz val="9"/>
            <color indexed="81"/>
            <rFont val="Tahoma"/>
            <family val="2"/>
          </rPr>
          <t xml:space="preserve"> ]
</t>
        </r>
        <r>
          <rPr>
            <b/>
            <sz val="9"/>
            <color indexed="81"/>
            <rFont val="돋움"/>
            <family val="3"/>
            <charset val="129"/>
          </rPr>
          <t>①</t>
        </r>
        <r>
          <rPr>
            <b/>
            <sz val="9"/>
            <color indexed="81"/>
            <rFont val="Tahoma"/>
            <family val="2"/>
          </rPr>
          <t xml:space="preserve"> </t>
        </r>
        <r>
          <rPr>
            <b/>
            <sz val="9"/>
            <color indexed="81"/>
            <rFont val="돋움"/>
            <family val="3"/>
            <charset val="129"/>
          </rPr>
          <t>삭제</t>
        </r>
        <r>
          <rPr>
            <b/>
            <sz val="9"/>
            <color indexed="81"/>
            <rFont val="Tahoma"/>
            <family val="2"/>
          </rPr>
          <t xml:space="preserve">(2003.12.30) [ </t>
        </r>
        <r>
          <rPr>
            <b/>
            <sz val="9"/>
            <color indexed="81"/>
            <rFont val="돋움"/>
            <family val="3"/>
            <charset val="129"/>
          </rPr>
          <t>부칙</t>
        </r>
        <r>
          <rPr>
            <b/>
            <sz val="9"/>
            <color indexed="81"/>
            <rFont val="Tahoma"/>
            <family val="2"/>
          </rPr>
          <t xml:space="preserve"> ] 
</t>
        </r>
        <r>
          <rPr>
            <b/>
            <sz val="9"/>
            <color indexed="81"/>
            <rFont val="돋움"/>
            <family val="3"/>
            <charset val="129"/>
          </rPr>
          <t>②「해저광물자원</t>
        </r>
        <r>
          <rPr>
            <b/>
            <sz val="9"/>
            <color indexed="81"/>
            <rFont val="Tahoma"/>
            <family val="2"/>
          </rPr>
          <t xml:space="preserve"> </t>
        </r>
        <r>
          <rPr>
            <b/>
            <sz val="9"/>
            <color indexed="81"/>
            <rFont val="돋움"/>
            <family val="3"/>
            <charset val="129"/>
          </rPr>
          <t>개발법」제</t>
        </r>
        <r>
          <rPr>
            <b/>
            <sz val="9"/>
            <color indexed="81"/>
            <rFont val="Tahoma"/>
            <family val="2"/>
          </rPr>
          <t>2</t>
        </r>
        <r>
          <rPr>
            <b/>
            <sz val="9"/>
            <color indexed="81"/>
            <rFont val="돋움"/>
            <family val="3"/>
            <charset val="129"/>
          </rPr>
          <t>조</t>
        </r>
        <r>
          <rPr>
            <b/>
            <sz val="9"/>
            <color indexed="81"/>
            <rFont val="Tahoma"/>
            <family val="2"/>
          </rPr>
          <t xml:space="preserve"> </t>
        </r>
        <r>
          <rPr>
            <b/>
            <sz val="9"/>
            <color indexed="81"/>
            <rFont val="돋움"/>
            <family val="3"/>
            <charset val="129"/>
          </rPr>
          <t>제</t>
        </r>
        <r>
          <rPr>
            <b/>
            <sz val="9"/>
            <color indexed="81"/>
            <rFont val="Tahoma"/>
            <family val="2"/>
          </rPr>
          <t>5</t>
        </r>
        <r>
          <rPr>
            <b/>
            <sz val="9"/>
            <color indexed="81"/>
            <rFont val="돋움"/>
            <family val="3"/>
            <charset val="129"/>
          </rPr>
          <t>호의</t>
        </r>
        <r>
          <rPr>
            <b/>
            <sz val="9"/>
            <color indexed="81"/>
            <rFont val="Tahoma"/>
            <family val="2"/>
          </rPr>
          <t xml:space="preserve"> </t>
        </r>
        <r>
          <rPr>
            <b/>
            <sz val="9"/>
            <color indexed="81"/>
            <rFont val="돋움"/>
            <family val="3"/>
            <charset val="129"/>
          </rPr>
          <t>해저조광권을</t>
        </r>
        <r>
          <rPr>
            <b/>
            <sz val="9"/>
            <color indexed="81"/>
            <rFont val="Tahoma"/>
            <family val="2"/>
          </rPr>
          <t xml:space="preserve"> </t>
        </r>
        <r>
          <rPr>
            <b/>
            <sz val="9"/>
            <color indexed="81"/>
            <rFont val="돋움"/>
            <family val="3"/>
            <charset val="129"/>
          </rPr>
          <t>가진</t>
        </r>
        <r>
          <rPr>
            <b/>
            <sz val="9"/>
            <color indexed="81"/>
            <rFont val="Tahoma"/>
            <family val="2"/>
          </rPr>
          <t xml:space="preserve"> </t>
        </r>
        <r>
          <rPr>
            <b/>
            <sz val="9"/>
            <color indexed="81"/>
            <rFont val="돋움"/>
            <family val="3"/>
            <charset val="129"/>
          </rPr>
          <t>자</t>
        </r>
        <r>
          <rPr>
            <b/>
            <sz val="9"/>
            <color indexed="81"/>
            <rFont val="Tahoma"/>
            <family val="2"/>
          </rPr>
          <t>(</t>
        </r>
        <r>
          <rPr>
            <b/>
            <sz val="9"/>
            <color indexed="81"/>
            <rFont val="돋움"/>
            <family val="3"/>
            <charset val="129"/>
          </rPr>
          <t>이하</t>
        </r>
        <r>
          <rPr>
            <b/>
            <sz val="9"/>
            <color indexed="81"/>
            <rFont val="Tahoma"/>
            <family val="2"/>
          </rPr>
          <t xml:space="preserve"> </t>
        </r>
        <r>
          <rPr>
            <b/>
            <sz val="9"/>
            <color indexed="81"/>
            <rFont val="돋움"/>
            <family val="3"/>
            <charset val="129"/>
          </rPr>
          <t>이</t>
        </r>
        <r>
          <rPr>
            <b/>
            <sz val="9"/>
            <color indexed="81"/>
            <rFont val="Tahoma"/>
            <family val="2"/>
          </rPr>
          <t xml:space="preserve"> </t>
        </r>
        <r>
          <rPr>
            <b/>
            <sz val="9"/>
            <color indexed="81"/>
            <rFont val="돋움"/>
            <family val="3"/>
            <charset val="129"/>
          </rPr>
          <t>조에서</t>
        </r>
        <r>
          <rPr>
            <b/>
            <sz val="9"/>
            <color indexed="81"/>
            <rFont val="Tahoma"/>
            <family val="2"/>
          </rPr>
          <t xml:space="preserve"> "</t>
        </r>
        <r>
          <rPr>
            <b/>
            <sz val="9"/>
            <color indexed="81"/>
            <rFont val="돋움"/>
            <family val="3"/>
            <charset val="129"/>
          </rPr>
          <t>해저조광권자</t>
        </r>
        <r>
          <rPr>
            <b/>
            <sz val="9"/>
            <color indexed="81"/>
            <rFont val="Tahoma"/>
            <family val="2"/>
          </rPr>
          <t>"</t>
        </r>
        <r>
          <rPr>
            <b/>
            <sz val="9"/>
            <color indexed="81"/>
            <rFont val="돋움"/>
            <family val="3"/>
            <charset val="129"/>
          </rPr>
          <t>라</t>
        </r>
        <r>
          <rPr>
            <b/>
            <sz val="9"/>
            <color indexed="81"/>
            <rFont val="Tahoma"/>
            <family val="2"/>
          </rPr>
          <t xml:space="preserve"> </t>
        </r>
        <r>
          <rPr>
            <b/>
            <sz val="9"/>
            <color indexed="81"/>
            <rFont val="돋움"/>
            <family val="3"/>
            <charset val="129"/>
          </rPr>
          <t>한다</t>
        </r>
        <r>
          <rPr>
            <b/>
            <sz val="9"/>
            <color indexed="81"/>
            <rFont val="Tahoma"/>
            <family val="2"/>
          </rPr>
          <t>)</t>
        </r>
        <r>
          <rPr>
            <b/>
            <sz val="9"/>
            <color indexed="81"/>
            <rFont val="돋움"/>
            <family val="3"/>
            <charset val="129"/>
          </rPr>
          <t>에</t>
        </r>
        <r>
          <rPr>
            <b/>
            <sz val="9"/>
            <color indexed="81"/>
            <rFont val="Tahoma"/>
            <family val="2"/>
          </rPr>
          <t xml:space="preserve"> </t>
        </r>
        <r>
          <rPr>
            <b/>
            <sz val="9"/>
            <color indexed="81"/>
            <rFont val="돋움"/>
            <family val="3"/>
            <charset val="129"/>
          </rPr>
          <t>대해서는</t>
        </r>
        <r>
          <rPr>
            <b/>
            <sz val="9"/>
            <color indexed="81"/>
            <rFont val="Tahoma"/>
            <family val="2"/>
          </rPr>
          <t xml:space="preserve"> </t>
        </r>
        <r>
          <rPr>
            <b/>
            <sz val="9"/>
            <color indexed="81"/>
            <rFont val="돋움"/>
            <family val="3"/>
            <charset val="129"/>
          </rPr>
          <t>다음</t>
        </r>
        <r>
          <rPr>
            <b/>
            <sz val="9"/>
            <color indexed="81"/>
            <rFont val="Tahoma"/>
            <family val="2"/>
          </rPr>
          <t xml:space="preserve"> </t>
        </r>
        <r>
          <rPr>
            <b/>
            <sz val="9"/>
            <color indexed="81"/>
            <rFont val="돋움"/>
            <family val="3"/>
            <charset val="129"/>
          </rPr>
          <t>각</t>
        </r>
        <r>
          <rPr>
            <b/>
            <sz val="9"/>
            <color indexed="81"/>
            <rFont val="Tahoma"/>
            <family val="2"/>
          </rPr>
          <t xml:space="preserve"> </t>
        </r>
        <r>
          <rPr>
            <b/>
            <sz val="9"/>
            <color indexed="81"/>
            <rFont val="돋움"/>
            <family val="3"/>
            <charset val="129"/>
          </rPr>
          <t>호의</t>
        </r>
        <r>
          <rPr>
            <b/>
            <sz val="9"/>
            <color indexed="81"/>
            <rFont val="Tahoma"/>
            <family val="2"/>
          </rPr>
          <t xml:space="preserve"> </t>
        </r>
        <r>
          <rPr>
            <b/>
            <sz val="9"/>
            <color indexed="81"/>
            <rFont val="돋움"/>
            <family val="3"/>
            <charset val="129"/>
          </rPr>
          <t>조세를</t>
        </r>
        <r>
          <rPr>
            <b/>
            <sz val="9"/>
            <color indexed="81"/>
            <rFont val="Tahoma"/>
            <family val="2"/>
          </rPr>
          <t xml:space="preserve"> </t>
        </r>
        <r>
          <rPr>
            <b/>
            <sz val="9"/>
            <color indexed="81"/>
            <rFont val="돋움"/>
            <family val="3"/>
            <charset val="129"/>
          </rPr>
          <t>면제한다</t>
        </r>
        <r>
          <rPr>
            <b/>
            <sz val="9"/>
            <color indexed="81"/>
            <rFont val="Tahoma"/>
            <family val="2"/>
          </rPr>
          <t xml:space="preserve">. </t>
        </r>
        <r>
          <rPr>
            <b/>
            <sz val="9"/>
            <color indexed="81"/>
            <rFont val="돋움"/>
            <family val="3"/>
            <charset val="129"/>
          </rPr>
          <t>다만</t>
        </r>
        <r>
          <rPr>
            <b/>
            <sz val="9"/>
            <color indexed="81"/>
            <rFont val="Tahoma"/>
            <family val="2"/>
          </rPr>
          <t xml:space="preserve">, </t>
        </r>
        <r>
          <rPr>
            <b/>
            <sz val="9"/>
            <color indexed="81"/>
            <rFont val="돋움"/>
            <family val="3"/>
            <charset val="129"/>
          </rPr>
          <t>제</t>
        </r>
        <r>
          <rPr>
            <b/>
            <sz val="9"/>
            <color indexed="81"/>
            <rFont val="Tahoma"/>
            <family val="2"/>
          </rPr>
          <t>4</t>
        </r>
        <r>
          <rPr>
            <b/>
            <sz val="9"/>
            <color indexed="81"/>
            <rFont val="돋움"/>
            <family val="3"/>
            <charset val="129"/>
          </rPr>
          <t>호에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취득세의</t>
        </r>
        <r>
          <rPr>
            <b/>
            <sz val="9"/>
            <color indexed="81"/>
            <rFont val="Tahoma"/>
            <family val="2"/>
          </rPr>
          <t xml:space="preserve"> </t>
        </r>
        <r>
          <rPr>
            <b/>
            <sz val="9"/>
            <color indexed="81"/>
            <rFont val="돋움"/>
            <family val="3"/>
            <charset val="129"/>
          </rPr>
          <t>경우에는「지방세법」제</t>
        </r>
        <r>
          <rPr>
            <b/>
            <sz val="9"/>
            <color indexed="81"/>
            <rFont val="Tahoma"/>
            <family val="2"/>
          </rPr>
          <t>11</t>
        </r>
        <r>
          <rPr>
            <b/>
            <sz val="9"/>
            <color indexed="81"/>
            <rFont val="돋움"/>
            <family val="3"/>
            <charset val="129"/>
          </rPr>
          <t>조</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제</t>
        </r>
        <r>
          <rPr>
            <b/>
            <sz val="9"/>
            <color indexed="81"/>
            <rFont val="Tahoma"/>
            <family val="2"/>
          </rPr>
          <t>12</t>
        </r>
        <r>
          <rPr>
            <b/>
            <sz val="9"/>
            <color indexed="81"/>
            <rFont val="돋움"/>
            <family val="3"/>
            <charset val="129"/>
          </rPr>
          <t>조에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세율에서</t>
        </r>
        <r>
          <rPr>
            <b/>
            <sz val="9"/>
            <color indexed="81"/>
            <rFont val="Tahoma"/>
            <family val="2"/>
          </rPr>
          <t xml:space="preserve"> 1</t>
        </r>
        <r>
          <rPr>
            <b/>
            <sz val="9"/>
            <color indexed="81"/>
            <rFont val="돋움"/>
            <family val="3"/>
            <charset val="129"/>
          </rPr>
          <t>천분의</t>
        </r>
        <r>
          <rPr>
            <b/>
            <sz val="9"/>
            <color indexed="81"/>
            <rFont val="Tahoma"/>
            <family val="2"/>
          </rPr>
          <t xml:space="preserve"> 20</t>
        </r>
        <r>
          <rPr>
            <b/>
            <sz val="9"/>
            <color indexed="81"/>
            <rFont val="돋움"/>
            <family val="3"/>
            <charset val="129"/>
          </rPr>
          <t>을</t>
        </r>
        <r>
          <rPr>
            <b/>
            <sz val="9"/>
            <color indexed="81"/>
            <rFont val="Tahoma"/>
            <family val="2"/>
          </rPr>
          <t xml:space="preserve"> </t>
        </r>
        <r>
          <rPr>
            <b/>
            <sz val="9"/>
            <color indexed="81"/>
            <rFont val="돋움"/>
            <family val="3"/>
            <charset val="129"/>
          </rPr>
          <t>경감한</t>
        </r>
        <r>
          <rPr>
            <b/>
            <sz val="9"/>
            <color indexed="81"/>
            <rFont val="Tahoma"/>
            <family val="2"/>
          </rPr>
          <t xml:space="preserve"> </t>
        </r>
        <r>
          <rPr>
            <b/>
            <sz val="9"/>
            <color indexed="81"/>
            <rFont val="돋움"/>
            <family val="3"/>
            <charset val="129"/>
          </rPr>
          <t>세율을</t>
        </r>
        <r>
          <rPr>
            <b/>
            <sz val="9"/>
            <color indexed="81"/>
            <rFont val="Tahoma"/>
            <family val="2"/>
          </rPr>
          <t xml:space="preserve"> </t>
        </r>
        <r>
          <rPr>
            <b/>
            <sz val="9"/>
            <color indexed="81"/>
            <rFont val="돋움"/>
            <family val="3"/>
            <charset val="129"/>
          </rPr>
          <t>적용한다</t>
        </r>
        <r>
          <rPr>
            <b/>
            <sz val="9"/>
            <color indexed="81"/>
            <rFont val="Tahoma"/>
            <family val="2"/>
          </rPr>
          <t xml:space="preserve">.(2011.04.14 </t>
        </r>
        <r>
          <rPr>
            <b/>
            <sz val="9"/>
            <color indexed="81"/>
            <rFont val="돋움"/>
            <family val="3"/>
            <charset val="129"/>
          </rPr>
          <t>개정</t>
        </r>
        <r>
          <rPr>
            <b/>
            <sz val="9"/>
            <color indexed="81"/>
            <rFont val="Tahoma"/>
            <family val="2"/>
          </rPr>
          <t xml:space="preserve">) 
1. </t>
        </r>
        <r>
          <rPr>
            <b/>
            <sz val="9"/>
            <color indexed="81"/>
            <rFont val="돋움"/>
            <family val="3"/>
            <charset val="129"/>
          </rPr>
          <t>해저광물의</t>
        </r>
        <r>
          <rPr>
            <b/>
            <sz val="9"/>
            <color indexed="81"/>
            <rFont val="Tahoma"/>
            <family val="2"/>
          </rPr>
          <t xml:space="preserve"> </t>
        </r>
        <r>
          <rPr>
            <b/>
            <sz val="9"/>
            <color indexed="81"/>
            <rFont val="돋움"/>
            <family val="3"/>
            <charset val="129"/>
          </rPr>
          <t>탐사</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채취사업과</t>
        </r>
        <r>
          <rPr>
            <b/>
            <sz val="9"/>
            <color indexed="81"/>
            <rFont val="Tahoma"/>
            <family val="2"/>
          </rPr>
          <t xml:space="preserve"> </t>
        </r>
        <r>
          <rPr>
            <b/>
            <sz val="9"/>
            <color indexed="81"/>
            <rFont val="돋움"/>
            <family val="3"/>
            <charset val="129"/>
          </rPr>
          <t>관련하여</t>
        </r>
        <r>
          <rPr>
            <b/>
            <sz val="9"/>
            <color indexed="81"/>
            <rFont val="Tahoma"/>
            <family val="2"/>
          </rPr>
          <t xml:space="preserve"> </t>
        </r>
        <r>
          <rPr>
            <b/>
            <sz val="9"/>
            <color indexed="81"/>
            <rFont val="돋움"/>
            <family val="3"/>
            <charset val="129"/>
          </rPr>
          <t>부과되는</t>
        </r>
        <r>
          <rPr>
            <b/>
            <sz val="9"/>
            <color indexed="81"/>
            <rFont val="Tahoma"/>
            <family val="2"/>
          </rPr>
          <t xml:space="preserve"> </t>
        </r>
        <r>
          <rPr>
            <b/>
            <sz val="9"/>
            <color indexed="81"/>
            <rFont val="돋움"/>
            <family val="3"/>
            <charset val="129"/>
          </rPr>
          <t>주민세</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지방소득세</t>
        </r>
        <r>
          <rPr>
            <b/>
            <sz val="9"/>
            <color indexed="81"/>
            <rFont val="Tahoma"/>
            <family val="2"/>
          </rPr>
          <t xml:space="preserve">(2010.01.01 </t>
        </r>
        <r>
          <rPr>
            <b/>
            <sz val="9"/>
            <color indexed="81"/>
            <rFont val="돋움"/>
            <family val="3"/>
            <charset val="129"/>
          </rPr>
          <t>개정</t>
        </r>
        <r>
          <rPr>
            <b/>
            <sz val="9"/>
            <color indexed="81"/>
            <rFont val="Tahoma"/>
            <family val="2"/>
          </rPr>
          <t xml:space="preserve">) [ </t>
        </r>
        <r>
          <rPr>
            <b/>
            <sz val="9"/>
            <color indexed="81"/>
            <rFont val="돋움"/>
            <family val="3"/>
            <charset val="129"/>
          </rPr>
          <t>부칙</t>
        </r>
        <r>
          <rPr>
            <b/>
            <sz val="9"/>
            <color indexed="81"/>
            <rFont val="Tahoma"/>
            <family val="2"/>
          </rPr>
          <t xml:space="preserve"> ] 
2. </t>
        </r>
        <r>
          <rPr>
            <b/>
            <sz val="9"/>
            <color indexed="81"/>
            <rFont val="돋움"/>
            <family val="3"/>
            <charset val="129"/>
          </rPr>
          <t>해저광물의</t>
        </r>
        <r>
          <rPr>
            <b/>
            <sz val="9"/>
            <color indexed="81"/>
            <rFont val="Tahoma"/>
            <family val="2"/>
          </rPr>
          <t xml:space="preserve"> </t>
        </r>
        <r>
          <rPr>
            <b/>
            <sz val="9"/>
            <color indexed="81"/>
            <rFont val="돋움"/>
            <family val="3"/>
            <charset val="129"/>
          </rPr>
          <t>탐사</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채취사업에</t>
        </r>
        <r>
          <rPr>
            <b/>
            <sz val="9"/>
            <color indexed="81"/>
            <rFont val="Tahoma"/>
            <family val="2"/>
          </rPr>
          <t xml:space="preserve"> </t>
        </r>
        <r>
          <rPr>
            <b/>
            <sz val="9"/>
            <color indexed="81"/>
            <rFont val="돋움"/>
            <family val="3"/>
            <charset val="129"/>
          </rPr>
          <t>사용하기</t>
        </r>
        <r>
          <rPr>
            <b/>
            <sz val="9"/>
            <color indexed="81"/>
            <rFont val="Tahoma"/>
            <family val="2"/>
          </rPr>
          <t xml:space="preserve"> </t>
        </r>
        <r>
          <rPr>
            <b/>
            <sz val="9"/>
            <color indexed="81"/>
            <rFont val="돋움"/>
            <family val="3"/>
            <charset val="129"/>
          </rPr>
          <t>위하여</t>
        </r>
        <r>
          <rPr>
            <b/>
            <sz val="9"/>
            <color indexed="81"/>
            <rFont val="Tahoma"/>
            <family val="2"/>
          </rPr>
          <t xml:space="preserve"> </t>
        </r>
        <r>
          <rPr>
            <b/>
            <sz val="9"/>
            <color indexed="81"/>
            <rFont val="돋움"/>
            <family val="3"/>
            <charset val="129"/>
          </rPr>
          <t>수입하는</t>
        </r>
        <r>
          <rPr>
            <b/>
            <sz val="9"/>
            <color indexed="81"/>
            <rFont val="Tahoma"/>
            <family val="2"/>
          </rPr>
          <t xml:space="preserve"> </t>
        </r>
        <r>
          <rPr>
            <b/>
            <sz val="9"/>
            <color indexed="81"/>
            <rFont val="돋움"/>
            <family val="3"/>
            <charset val="129"/>
          </rPr>
          <t>기계</t>
        </r>
        <r>
          <rPr>
            <b/>
            <sz val="9"/>
            <color indexed="81"/>
            <rFont val="Tahoma"/>
            <family val="2"/>
          </rPr>
          <t>·</t>
        </r>
        <r>
          <rPr>
            <b/>
            <sz val="9"/>
            <color indexed="81"/>
            <rFont val="돋움"/>
            <family val="3"/>
            <charset val="129"/>
          </rPr>
          <t>장비</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자재에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관세</t>
        </r>
        <r>
          <rPr>
            <b/>
            <sz val="9"/>
            <color indexed="81"/>
            <rFont val="Tahoma"/>
            <family val="2"/>
          </rPr>
          <t>·</t>
        </r>
        <r>
          <rPr>
            <b/>
            <sz val="9"/>
            <color indexed="81"/>
            <rFont val="돋움"/>
            <family val="3"/>
            <charset val="129"/>
          </rPr>
          <t>부가가치세</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개별소비세</t>
        </r>
        <r>
          <rPr>
            <b/>
            <sz val="9"/>
            <color indexed="81"/>
            <rFont val="Tahoma"/>
            <family val="2"/>
          </rPr>
          <t xml:space="preserve">(2009.01.30 </t>
        </r>
        <r>
          <rPr>
            <b/>
            <sz val="9"/>
            <color indexed="81"/>
            <rFont val="돋움"/>
            <family val="3"/>
            <charset val="129"/>
          </rPr>
          <t>개정</t>
        </r>
        <r>
          <rPr>
            <b/>
            <sz val="9"/>
            <color indexed="81"/>
            <rFont val="Tahoma"/>
            <family val="2"/>
          </rPr>
          <t xml:space="preserve">) 
3. </t>
        </r>
        <r>
          <rPr>
            <b/>
            <sz val="9"/>
            <color indexed="81"/>
            <rFont val="돋움"/>
            <family val="3"/>
            <charset val="129"/>
          </rPr>
          <t>해저광물의</t>
        </r>
        <r>
          <rPr>
            <b/>
            <sz val="9"/>
            <color indexed="81"/>
            <rFont val="Tahoma"/>
            <family val="2"/>
          </rPr>
          <t xml:space="preserve"> </t>
        </r>
        <r>
          <rPr>
            <b/>
            <sz val="9"/>
            <color indexed="81"/>
            <rFont val="돋움"/>
            <family val="3"/>
            <charset val="129"/>
          </rPr>
          <t>탐사</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채취사업에</t>
        </r>
        <r>
          <rPr>
            <b/>
            <sz val="9"/>
            <color indexed="81"/>
            <rFont val="Tahoma"/>
            <family val="2"/>
          </rPr>
          <t xml:space="preserve"> </t>
        </r>
        <r>
          <rPr>
            <b/>
            <sz val="9"/>
            <color indexed="81"/>
            <rFont val="돋움"/>
            <family val="3"/>
            <charset val="129"/>
          </rPr>
          <t>사용하기</t>
        </r>
        <r>
          <rPr>
            <b/>
            <sz val="9"/>
            <color indexed="81"/>
            <rFont val="Tahoma"/>
            <family val="2"/>
          </rPr>
          <t xml:space="preserve"> </t>
        </r>
        <r>
          <rPr>
            <b/>
            <sz val="9"/>
            <color indexed="81"/>
            <rFont val="돋움"/>
            <family val="3"/>
            <charset val="129"/>
          </rPr>
          <t>위하여</t>
        </r>
        <r>
          <rPr>
            <b/>
            <sz val="9"/>
            <color indexed="81"/>
            <rFont val="Tahoma"/>
            <family val="2"/>
          </rPr>
          <t xml:space="preserve"> </t>
        </r>
        <r>
          <rPr>
            <b/>
            <sz val="9"/>
            <color indexed="81"/>
            <rFont val="돋움"/>
            <family val="3"/>
            <charset val="129"/>
          </rPr>
          <t>국내에서</t>
        </r>
        <r>
          <rPr>
            <b/>
            <sz val="9"/>
            <color indexed="81"/>
            <rFont val="Tahoma"/>
            <family val="2"/>
          </rPr>
          <t xml:space="preserve"> </t>
        </r>
        <r>
          <rPr>
            <b/>
            <sz val="9"/>
            <color indexed="81"/>
            <rFont val="돋움"/>
            <family val="3"/>
            <charset val="129"/>
          </rPr>
          <t>구입하는</t>
        </r>
        <r>
          <rPr>
            <b/>
            <sz val="9"/>
            <color indexed="81"/>
            <rFont val="Tahoma"/>
            <family val="2"/>
          </rPr>
          <t xml:space="preserve"> </t>
        </r>
        <r>
          <rPr>
            <b/>
            <sz val="9"/>
            <color indexed="81"/>
            <rFont val="돋움"/>
            <family val="3"/>
            <charset val="129"/>
          </rPr>
          <t>기계</t>
        </r>
        <r>
          <rPr>
            <b/>
            <sz val="9"/>
            <color indexed="81"/>
            <rFont val="Tahoma"/>
            <family val="2"/>
          </rPr>
          <t>·</t>
        </r>
        <r>
          <rPr>
            <b/>
            <sz val="9"/>
            <color indexed="81"/>
            <rFont val="돋움"/>
            <family val="3"/>
            <charset val="129"/>
          </rPr>
          <t>장비</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자재에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 xml:space="preserve">개별
</t>
        </r>
        <r>
          <rPr>
            <b/>
            <sz val="9"/>
            <color indexed="81"/>
            <rFont val="Tahoma"/>
            <family val="2"/>
          </rPr>
          <t xml:space="preserve">    </t>
        </r>
        <r>
          <rPr>
            <b/>
            <sz val="9"/>
            <color indexed="81"/>
            <rFont val="돋움"/>
            <family val="3"/>
            <charset val="129"/>
          </rPr>
          <t>소비세</t>
        </r>
        <r>
          <rPr>
            <b/>
            <sz val="9"/>
            <color indexed="81"/>
            <rFont val="Tahoma"/>
            <family val="2"/>
          </rPr>
          <t xml:space="preserve">(2009.01.30 </t>
        </r>
        <r>
          <rPr>
            <b/>
            <sz val="9"/>
            <color indexed="81"/>
            <rFont val="돋움"/>
            <family val="3"/>
            <charset val="129"/>
          </rPr>
          <t>개정</t>
        </r>
        <r>
          <rPr>
            <b/>
            <sz val="9"/>
            <color indexed="81"/>
            <rFont val="Tahoma"/>
            <family val="2"/>
          </rPr>
          <t xml:space="preserve">) 
4. </t>
        </r>
        <r>
          <rPr>
            <b/>
            <sz val="9"/>
            <color indexed="81"/>
            <rFont val="돋움"/>
            <family val="3"/>
            <charset val="129"/>
          </rPr>
          <t>해저광물의</t>
        </r>
        <r>
          <rPr>
            <b/>
            <sz val="9"/>
            <color indexed="81"/>
            <rFont val="Tahoma"/>
            <family val="2"/>
          </rPr>
          <t xml:space="preserve"> </t>
        </r>
        <r>
          <rPr>
            <b/>
            <sz val="9"/>
            <color indexed="81"/>
            <rFont val="돋움"/>
            <family val="3"/>
            <charset val="129"/>
          </rPr>
          <t>탐사</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채취사업을</t>
        </r>
        <r>
          <rPr>
            <b/>
            <sz val="9"/>
            <color indexed="81"/>
            <rFont val="Tahoma"/>
            <family val="2"/>
          </rPr>
          <t xml:space="preserve"> </t>
        </r>
        <r>
          <rPr>
            <b/>
            <sz val="9"/>
            <color indexed="81"/>
            <rFont val="돋움"/>
            <family val="3"/>
            <charset val="129"/>
          </rPr>
          <t>위하여</t>
        </r>
        <r>
          <rPr>
            <b/>
            <sz val="9"/>
            <color indexed="81"/>
            <rFont val="Tahoma"/>
            <family val="2"/>
          </rPr>
          <t xml:space="preserve"> </t>
        </r>
        <r>
          <rPr>
            <b/>
            <sz val="9"/>
            <color indexed="81"/>
            <rFont val="돋움"/>
            <family val="3"/>
            <charset val="129"/>
          </rPr>
          <t>이용되는</t>
        </r>
        <r>
          <rPr>
            <b/>
            <sz val="9"/>
            <color indexed="81"/>
            <rFont val="Tahoma"/>
            <family val="2"/>
          </rPr>
          <t xml:space="preserve"> </t>
        </r>
        <r>
          <rPr>
            <b/>
            <sz val="9"/>
            <color indexed="81"/>
            <rFont val="돋움"/>
            <family val="3"/>
            <charset val="129"/>
          </rPr>
          <t>재산이나</t>
        </r>
        <r>
          <rPr>
            <b/>
            <sz val="9"/>
            <color indexed="81"/>
            <rFont val="Tahoma"/>
            <family val="2"/>
          </rPr>
          <t xml:space="preserve"> </t>
        </r>
        <r>
          <rPr>
            <b/>
            <sz val="9"/>
            <color indexed="81"/>
            <rFont val="돋움"/>
            <family val="3"/>
            <charset val="129"/>
          </rPr>
          <t>필요한</t>
        </r>
        <r>
          <rPr>
            <b/>
            <sz val="9"/>
            <color indexed="81"/>
            <rFont val="Tahoma"/>
            <family val="2"/>
          </rPr>
          <t xml:space="preserve"> </t>
        </r>
        <r>
          <rPr>
            <b/>
            <sz val="9"/>
            <color indexed="81"/>
            <rFont val="돋움"/>
            <family val="3"/>
            <charset val="129"/>
          </rPr>
          <t>재산에</t>
        </r>
        <r>
          <rPr>
            <b/>
            <sz val="9"/>
            <color indexed="81"/>
            <rFont val="Tahoma"/>
            <family val="2"/>
          </rPr>
          <t xml:space="preserve"> </t>
        </r>
        <r>
          <rPr>
            <b/>
            <sz val="9"/>
            <color indexed="81"/>
            <rFont val="돋움"/>
            <family val="3"/>
            <charset val="129"/>
          </rPr>
          <t>관련하여</t>
        </r>
        <r>
          <rPr>
            <b/>
            <sz val="9"/>
            <color indexed="81"/>
            <rFont val="Tahoma"/>
            <family val="2"/>
          </rPr>
          <t xml:space="preserve"> </t>
        </r>
        <r>
          <rPr>
            <b/>
            <sz val="9"/>
            <color indexed="81"/>
            <rFont val="돋움"/>
            <family val="3"/>
            <charset val="129"/>
          </rPr>
          <t>부과되는</t>
        </r>
        <r>
          <rPr>
            <b/>
            <sz val="9"/>
            <color indexed="81"/>
            <rFont val="Tahoma"/>
            <family val="2"/>
          </rPr>
          <t xml:space="preserve"> </t>
        </r>
        <r>
          <rPr>
            <b/>
            <sz val="9"/>
            <color indexed="81"/>
            <rFont val="돋움"/>
            <family val="3"/>
            <charset val="129"/>
          </rPr>
          <t>재산세</t>
        </r>
        <r>
          <rPr>
            <b/>
            <sz val="9"/>
            <color indexed="81"/>
            <rFont val="Tahoma"/>
            <family val="2"/>
          </rPr>
          <t xml:space="preserve">·
    </t>
        </r>
        <r>
          <rPr>
            <b/>
            <sz val="9"/>
            <color indexed="81"/>
            <rFont val="돋움"/>
            <family val="3"/>
            <charset val="129"/>
          </rPr>
          <t>취득세</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자동차세</t>
        </r>
        <r>
          <rPr>
            <b/>
            <sz val="9"/>
            <color indexed="81"/>
            <rFont val="Tahoma"/>
            <family val="2"/>
          </rPr>
          <t xml:space="preserve">(2005.01.05 </t>
        </r>
        <r>
          <rPr>
            <b/>
            <sz val="9"/>
            <color indexed="81"/>
            <rFont val="돋움"/>
            <family val="3"/>
            <charset val="129"/>
          </rPr>
          <t>개정</t>
        </r>
        <r>
          <rPr>
            <b/>
            <sz val="9"/>
            <color indexed="81"/>
            <rFont val="Tahoma"/>
            <family val="2"/>
          </rPr>
          <t xml:space="preserve">) 
5. </t>
        </r>
        <r>
          <rPr>
            <b/>
            <sz val="9"/>
            <color indexed="81"/>
            <rFont val="돋움"/>
            <family val="3"/>
            <charset val="129"/>
          </rPr>
          <t>국가</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지방자치단체가</t>
        </r>
        <r>
          <rPr>
            <b/>
            <sz val="9"/>
            <color indexed="81"/>
            <rFont val="Tahoma"/>
            <family val="2"/>
          </rPr>
          <t xml:space="preserve"> </t>
        </r>
        <r>
          <rPr>
            <b/>
            <sz val="9"/>
            <color indexed="81"/>
            <rFont val="돋움"/>
            <family val="3"/>
            <charset val="129"/>
          </rPr>
          <t>제공하는</t>
        </r>
        <r>
          <rPr>
            <b/>
            <sz val="9"/>
            <color indexed="81"/>
            <rFont val="Tahoma"/>
            <family val="2"/>
          </rPr>
          <t xml:space="preserve"> </t>
        </r>
        <r>
          <rPr>
            <b/>
            <sz val="9"/>
            <color indexed="81"/>
            <rFont val="돋움"/>
            <family val="3"/>
            <charset val="129"/>
          </rPr>
          <t>서비스에</t>
        </r>
        <r>
          <rPr>
            <b/>
            <sz val="9"/>
            <color indexed="81"/>
            <rFont val="Tahoma"/>
            <family val="2"/>
          </rPr>
          <t xml:space="preserve"> </t>
        </r>
        <r>
          <rPr>
            <b/>
            <sz val="9"/>
            <color indexed="81"/>
            <rFont val="돋움"/>
            <family val="3"/>
            <charset val="129"/>
          </rPr>
          <t>대하여</t>
        </r>
        <r>
          <rPr>
            <b/>
            <sz val="9"/>
            <color indexed="81"/>
            <rFont val="Tahoma"/>
            <family val="2"/>
          </rPr>
          <t xml:space="preserve"> </t>
        </r>
        <r>
          <rPr>
            <b/>
            <sz val="9"/>
            <color indexed="81"/>
            <rFont val="돋움"/>
            <family val="3"/>
            <charset val="129"/>
          </rPr>
          <t>부과되거나</t>
        </r>
        <r>
          <rPr>
            <b/>
            <sz val="9"/>
            <color indexed="81"/>
            <rFont val="Tahoma"/>
            <family val="2"/>
          </rPr>
          <t xml:space="preserve"> </t>
        </r>
        <r>
          <rPr>
            <b/>
            <sz val="9"/>
            <color indexed="81"/>
            <rFont val="돋움"/>
            <family val="3"/>
            <charset val="129"/>
          </rPr>
          <t>이와</t>
        </r>
        <r>
          <rPr>
            <b/>
            <sz val="9"/>
            <color indexed="81"/>
            <rFont val="Tahoma"/>
            <family val="2"/>
          </rPr>
          <t xml:space="preserve"> </t>
        </r>
        <r>
          <rPr>
            <b/>
            <sz val="9"/>
            <color indexed="81"/>
            <rFont val="돋움"/>
            <family val="3"/>
            <charset val="129"/>
          </rPr>
          <t>관련하여</t>
        </r>
        <r>
          <rPr>
            <b/>
            <sz val="9"/>
            <color indexed="81"/>
            <rFont val="Tahoma"/>
            <family val="2"/>
          </rPr>
          <t xml:space="preserve"> </t>
        </r>
        <r>
          <rPr>
            <b/>
            <sz val="9"/>
            <color indexed="81"/>
            <rFont val="돋움"/>
            <family val="3"/>
            <charset val="129"/>
          </rPr>
          <t>부과되는</t>
        </r>
        <r>
          <rPr>
            <b/>
            <sz val="9"/>
            <color indexed="81"/>
            <rFont val="Tahoma"/>
            <family val="2"/>
          </rPr>
          <t xml:space="preserve"> </t>
        </r>
        <r>
          <rPr>
            <b/>
            <sz val="9"/>
            <color indexed="81"/>
            <rFont val="돋움"/>
            <family val="3"/>
            <charset val="129"/>
          </rPr>
          <t>조세</t>
        </r>
        <r>
          <rPr>
            <b/>
            <sz val="9"/>
            <color indexed="81"/>
            <rFont val="Tahoma"/>
            <family val="2"/>
          </rPr>
          <t xml:space="preserve">(1998.12.28 </t>
        </r>
        <r>
          <rPr>
            <b/>
            <sz val="9"/>
            <color indexed="81"/>
            <rFont val="돋움"/>
            <family val="3"/>
            <charset val="129"/>
          </rPr>
          <t>개정</t>
        </r>
        <r>
          <rPr>
            <b/>
            <sz val="9"/>
            <color indexed="81"/>
            <rFont val="Tahoma"/>
            <family val="2"/>
          </rPr>
          <t xml:space="preserve">) 
</t>
        </r>
        <r>
          <rPr>
            <b/>
            <sz val="9"/>
            <color indexed="81"/>
            <rFont val="돋움"/>
            <family val="3"/>
            <charset val="129"/>
          </rPr>
          <t>③</t>
        </r>
        <r>
          <rPr>
            <b/>
            <sz val="9"/>
            <color indexed="81"/>
            <rFont val="Tahoma"/>
            <family val="2"/>
          </rPr>
          <t xml:space="preserve"> </t>
        </r>
        <r>
          <rPr>
            <b/>
            <sz val="9"/>
            <color indexed="81"/>
            <rFont val="돋움"/>
            <family val="3"/>
            <charset val="129"/>
          </rPr>
          <t>해저조광권자의</t>
        </r>
        <r>
          <rPr>
            <b/>
            <sz val="9"/>
            <color indexed="81"/>
            <rFont val="Tahoma"/>
            <family val="2"/>
          </rPr>
          <t xml:space="preserve"> </t>
        </r>
        <r>
          <rPr>
            <b/>
            <sz val="9"/>
            <color indexed="81"/>
            <rFont val="돋움"/>
            <family val="3"/>
            <charset val="129"/>
          </rPr>
          <t>대리인</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도급업자가</t>
        </r>
        <r>
          <rPr>
            <b/>
            <sz val="9"/>
            <color indexed="81"/>
            <rFont val="Tahoma"/>
            <family val="2"/>
          </rPr>
          <t xml:space="preserve"> </t>
        </r>
        <r>
          <rPr>
            <b/>
            <sz val="9"/>
            <color indexed="81"/>
            <rFont val="돋움"/>
            <family val="3"/>
            <charset val="129"/>
          </rPr>
          <t>해저광물의</t>
        </r>
        <r>
          <rPr>
            <b/>
            <sz val="9"/>
            <color indexed="81"/>
            <rFont val="Tahoma"/>
            <family val="2"/>
          </rPr>
          <t xml:space="preserve"> </t>
        </r>
        <r>
          <rPr>
            <b/>
            <sz val="9"/>
            <color indexed="81"/>
            <rFont val="돋움"/>
            <family val="3"/>
            <charset val="129"/>
          </rPr>
          <t>탐사</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채취사업에</t>
        </r>
        <r>
          <rPr>
            <b/>
            <sz val="9"/>
            <color indexed="81"/>
            <rFont val="Tahoma"/>
            <family val="2"/>
          </rPr>
          <t xml:space="preserve"> </t>
        </r>
        <r>
          <rPr>
            <b/>
            <sz val="9"/>
            <color indexed="81"/>
            <rFont val="돋움"/>
            <family val="3"/>
            <charset val="129"/>
          </rPr>
          <t>직접</t>
        </r>
        <r>
          <rPr>
            <b/>
            <sz val="9"/>
            <color indexed="81"/>
            <rFont val="Tahoma"/>
            <family val="2"/>
          </rPr>
          <t xml:space="preserve"> </t>
        </r>
        <r>
          <rPr>
            <b/>
            <sz val="9"/>
            <color indexed="81"/>
            <rFont val="돋움"/>
            <family val="3"/>
            <charset val="129"/>
          </rPr>
          <t>사용하기</t>
        </r>
        <r>
          <rPr>
            <b/>
            <sz val="9"/>
            <color indexed="81"/>
            <rFont val="Tahoma"/>
            <family val="2"/>
          </rPr>
          <t xml:space="preserve"> </t>
        </r>
        <r>
          <rPr>
            <b/>
            <sz val="9"/>
            <color indexed="81"/>
            <rFont val="돋움"/>
            <family val="3"/>
            <charset val="129"/>
          </rPr>
          <t>위하여</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해저조광권자의</t>
        </r>
        <r>
          <rPr>
            <b/>
            <sz val="9"/>
            <color indexed="81"/>
            <rFont val="Tahoma"/>
            <family val="2"/>
          </rPr>
          <t xml:space="preserve"> </t>
        </r>
        <r>
          <rPr>
            <b/>
            <sz val="9"/>
            <color indexed="81"/>
            <rFont val="돋움"/>
            <family val="3"/>
            <charset val="129"/>
          </rPr>
          <t>명의로</t>
        </r>
        <r>
          <rPr>
            <b/>
            <sz val="9"/>
            <color indexed="81"/>
            <rFont val="Tahoma"/>
            <family val="2"/>
          </rPr>
          <t xml:space="preserve"> </t>
        </r>
        <r>
          <rPr>
            <b/>
            <sz val="9"/>
            <color indexed="81"/>
            <rFont val="돋움"/>
            <family val="3"/>
            <charset val="129"/>
          </rPr>
          <t>수입하는</t>
        </r>
        <r>
          <rPr>
            <b/>
            <sz val="9"/>
            <color indexed="81"/>
            <rFont val="Tahoma"/>
            <family val="2"/>
          </rPr>
          <t xml:space="preserve"> </t>
        </r>
        <r>
          <rPr>
            <b/>
            <sz val="9"/>
            <color indexed="81"/>
            <rFont val="돋움"/>
            <family val="3"/>
            <charset val="129"/>
          </rPr>
          <t>기계장비</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자재에</t>
        </r>
        <r>
          <rPr>
            <b/>
            <sz val="9"/>
            <color indexed="81"/>
            <rFont val="Tahoma"/>
            <family val="2"/>
          </rPr>
          <t xml:space="preserve"> </t>
        </r>
        <r>
          <rPr>
            <b/>
            <sz val="9"/>
            <color indexed="81"/>
            <rFont val="돋움"/>
            <family val="3"/>
            <charset val="129"/>
          </rPr>
          <t>대해서는</t>
        </r>
        <r>
          <rPr>
            <b/>
            <sz val="9"/>
            <color indexed="81"/>
            <rFont val="Tahoma"/>
            <family val="2"/>
          </rPr>
          <t xml:space="preserve"> </t>
        </r>
        <r>
          <rPr>
            <b/>
            <sz val="9"/>
            <color indexed="81"/>
            <rFont val="돋움"/>
            <family val="3"/>
            <charset val="129"/>
          </rPr>
          <t>관세</t>
        </r>
        <r>
          <rPr>
            <b/>
            <sz val="9"/>
            <color indexed="81"/>
            <rFont val="Tahoma"/>
            <family val="2"/>
          </rPr>
          <t>·</t>
        </r>
        <r>
          <rPr>
            <b/>
            <sz val="9"/>
            <color indexed="81"/>
            <rFont val="돋움"/>
            <family val="3"/>
            <charset val="129"/>
          </rPr>
          <t>부가가치세</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개별소비세</t>
        </r>
        <r>
          <rPr>
            <b/>
            <sz val="9"/>
            <color indexed="81"/>
            <rFont val="Tahoma"/>
            <family val="2"/>
          </rPr>
          <t xml:space="preserve"> </t>
        </r>
        <r>
          <rPr>
            <b/>
            <sz val="9"/>
            <color indexed="81"/>
            <rFont val="돋움"/>
            <family val="3"/>
            <charset val="129"/>
          </rPr>
          <t>면제한다</t>
        </r>
        <r>
          <rPr>
            <b/>
            <sz val="9"/>
            <color indexed="81"/>
            <rFont val="Tahoma"/>
            <family val="2"/>
          </rPr>
          <t xml:space="preserve">.(2010.01.01 </t>
        </r>
        <r>
          <rPr>
            <b/>
            <sz val="9"/>
            <color indexed="81"/>
            <rFont val="돋움"/>
            <family val="3"/>
            <charset val="129"/>
          </rPr>
          <t>개정</t>
        </r>
        <r>
          <rPr>
            <b/>
            <sz val="9"/>
            <color indexed="81"/>
            <rFont val="Tahoma"/>
            <family val="2"/>
          </rPr>
          <t xml:space="preserve">) [ </t>
        </r>
        <r>
          <rPr>
            <b/>
            <sz val="9"/>
            <color indexed="81"/>
            <rFont val="돋움"/>
            <family val="3"/>
            <charset val="129"/>
          </rPr>
          <t>부칙</t>
        </r>
        <r>
          <rPr>
            <b/>
            <sz val="9"/>
            <color indexed="81"/>
            <rFont val="Tahoma"/>
            <family val="2"/>
          </rPr>
          <t xml:space="preserve"> ] 
</t>
        </r>
        <r>
          <rPr>
            <b/>
            <sz val="9"/>
            <color indexed="81"/>
            <rFont val="돋움"/>
            <family val="3"/>
            <charset val="129"/>
          </rPr>
          <t>④</t>
        </r>
        <r>
          <rPr>
            <b/>
            <sz val="9"/>
            <color indexed="81"/>
            <rFont val="Tahoma"/>
            <family val="2"/>
          </rPr>
          <t xml:space="preserve"> </t>
        </r>
        <r>
          <rPr>
            <b/>
            <sz val="9"/>
            <color indexed="81"/>
            <rFont val="돋움"/>
            <family val="3"/>
            <charset val="129"/>
          </rPr>
          <t>삭제</t>
        </r>
        <r>
          <rPr>
            <b/>
            <sz val="9"/>
            <color indexed="81"/>
            <rFont val="Tahoma"/>
            <family val="2"/>
          </rPr>
          <t xml:space="preserve">(2003.12.30) [ </t>
        </r>
        <r>
          <rPr>
            <b/>
            <sz val="9"/>
            <color indexed="81"/>
            <rFont val="돋움"/>
            <family val="3"/>
            <charset val="129"/>
          </rPr>
          <t>부칙</t>
        </r>
        <r>
          <rPr>
            <b/>
            <sz val="9"/>
            <color indexed="81"/>
            <rFont val="Tahoma"/>
            <family val="2"/>
          </rPr>
          <t xml:space="preserve"> ] 
</t>
        </r>
        <r>
          <rPr>
            <b/>
            <sz val="9"/>
            <color indexed="81"/>
            <rFont val="돋움"/>
            <family val="3"/>
            <charset val="129"/>
          </rPr>
          <t>⑤</t>
        </r>
        <r>
          <rPr>
            <b/>
            <sz val="9"/>
            <color indexed="81"/>
            <rFont val="Tahoma"/>
            <family val="2"/>
          </rPr>
          <t xml:space="preserve"> </t>
        </r>
        <r>
          <rPr>
            <b/>
            <sz val="9"/>
            <color indexed="81"/>
            <rFont val="돋움"/>
            <family val="3"/>
            <charset val="129"/>
          </rPr>
          <t>해저조광권자와</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대리인</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도급업자가</t>
        </r>
        <r>
          <rPr>
            <b/>
            <sz val="9"/>
            <color indexed="81"/>
            <rFont val="Tahoma"/>
            <family val="2"/>
          </rPr>
          <t xml:space="preserve"> </t>
        </r>
        <r>
          <rPr>
            <b/>
            <sz val="9"/>
            <color indexed="81"/>
            <rFont val="돋움"/>
            <family val="3"/>
            <charset val="129"/>
          </rPr>
          <t>해저석유탐사</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개발을</t>
        </r>
        <r>
          <rPr>
            <b/>
            <sz val="9"/>
            <color indexed="81"/>
            <rFont val="Tahoma"/>
            <family val="2"/>
          </rPr>
          <t xml:space="preserve"> </t>
        </r>
        <r>
          <rPr>
            <b/>
            <sz val="9"/>
            <color indexed="81"/>
            <rFont val="돋움"/>
            <family val="3"/>
            <charset val="129"/>
          </rPr>
          <t>위하여</t>
        </r>
        <r>
          <rPr>
            <b/>
            <sz val="9"/>
            <color indexed="81"/>
            <rFont val="Tahoma"/>
            <family val="2"/>
          </rPr>
          <t xml:space="preserve"> </t>
        </r>
        <r>
          <rPr>
            <b/>
            <sz val="9"/>
            <color indexed="81"/>
            <rFont val="돋움"/>
            <family val="3"/>
            <charset val="129"/>
          </rPr>
          <t>고용하는</t>
        </r>
        <r>
          <rPr>
            <b/>
            <sz val="9"/>
            <color indexed="81"/>
            <rFont val="Tahoma"/>
            <family val="2"/>
          </rPr>
          <t xml:space="preserve"> </t>
        </r>
        <r>
          <rPr>
            <b/>
            <sz val="9"/>
            <color indexed="81"/>
            <rFont val="돋움"/>
            <family val="3"/>
            <charset val="129"/>
          </rPr>
          <t>외국인에게</t>
        </r>
        <r>
          <rPr>
            <b/>
            <sz val="9"/>
            <color indexed="81"/>
            <rFont val="Tahoma"/>
            <family val="2"/>
          </rPr>
          <t xml:space="preserve"> </t>
        </r>
        <r>
          <rPr>
            <b/>
            <sz val="9"/>
            <color indexed="81"/>
            <rFont val="돋움"/>
            <family val="3"/>
            <charset val="129"/>
          </rPr>
          <t>지급하는</t>
        </r>
        <r>
          <rPr>
            <b/>
            <sz val="9"/>
            <color indexed="81"/>
            <rFont val="Tahoma"/>
            <family val="2"/>
          </rPr>
          <t xml:space="preserve"> </t>
        </r>
        <r>
          <rPr>
            <b/>
            <sz val="9"/>
            <color indexed="81"/>
            <rFont val="돋움"/>
            <family val="3"/>
            <charset val="129"/>
          </rPr>
          <t>급여에</t>
        </r>
        <r>
          <rPr>
            <b/>
            <sz val="9"/>
            <color indexed="81"/>
            <rFont val="Tahoma"/>
            <family val="2"/>
          </rPr>
          <t xml:space="preserve"> </t>
        </r>
        <r>
          <rPr>
            <b/>
            <sz val="9"/>
            <color indexed="81"/>
            <rFont val="돋움"/>
            <family val="3"/>
            <charset val="129"/>
          </rPr>
          <t>대해서는</t>
        </r>
        <r>
          <rPr>
            <b/>
            <sz val="9"/>
            <color indexed="81"/>
            <rFont val="Tahoma"/>
            <family val="2"/>
          </rPr>
          <t xml:space="preserve"> </t>
        </r>
        <r>
          <rPr>
            <b/>
            <sz val="9"/>
            <color indexed="81"/>
            <rFont val="돋움"/>
            <family val="3"/>
            <charset val="129"/>
          </rPr>
          <t>해저조광권자가</t>
        </r>
        <r>
          <rPr>
            <b/>
            <sz val="9"/>
            <color indexed="81"/>
            <rFont val="Tahoma"/>
            <family val="2"/>
          </rPr>
          <t xml:space="preserve"> </t>
        </r>
        <r>
          <rPr>
            <b/>
            <sz val="9"/>
            <color indexed="81"/>
            <rFont val="돋움"/>
            <family val="3"/>
            <charset val="129"/>
          </rPr>
          <t>법인세를</t>
        </r>
        <r>
          <rPr>
            <b/>
            <sz val="9"/>
            <color indexed="81"/>
            <rFont val="Tahoma"/>
            <family val="2"/>
          </rPr>
          <t xml:space="preserve"> </t>
        </r>
        <r>
          <rPr>
            <b/>
            <sz val="9"/>
            <color indexed="81"/>
            <rFont val="돋움"/>
            <family val="3"/>
            <charset val="129"/>
          </rPr>
          <t>처음으로</t>
        </r>
        <r>
          <rPr>
            <b/>
            <sz val="9"/>
            <color indexed="81"/>
            <rFont val="Tahoma"/>
            <family val="2"/>
          </rPr>
          <t xml:space="preserve"> </t>
        </r>
        <r>
          <rPr>
            <b/>
            <sz val="9"/>
            <color indexed="81"/>
            <rFont val="돋움"/>
            <family val="3"/>
            <charset val="129"/>
          </rPr>
          <t>납부하는</t>
        </r>
        <r>
          <rPr>
            <b/>
            <sz val="9"/>
            <color indexed="81"/>
            <rFont val="Tahoma"/>
            <family val="2"/>
          </rPr>
          <t xml:space="preserve"> </t>
        </r>
        <r>
          <rPr>
            <b/>
            <sz val="9"/>
            <color indexed="81"/>
            <rFont val="돋움"/>
            <family val="3"/>
            <charset val="129"/>
          </rPr>
          <t>사업연도까지</t>
        </r>
        <r>
          <rPr>
            <b/>
            <sz val="9"/>
            <color indexed="81"/>
            <rFont val="Tahoma"/>
            <family val="2"/>
          </rPr>
          <t xml:space="preserve"> </t>
        </r>
        <r>
          <rPr>
            <b/>
            <sz val="9"/>
            <color indexed="81"/>
            <rFont val="돋움"/>
            <family val="3"/>
            <charset val="129"/>
          </rPr>
          <t>소득세를</t>
        </r>
        <r>
          <rPr>
            <b/>
            <sz val="9"/>
            <color indexed="81"/>
            <rFont val="Tahoma"/>
            <family val="2"/>
          </rPr>
          <t xml:space="preserve"> </t>
        </r>
        <r>
          <rPr>
            <b/>
            <sz val="9"/>
            <color indexed="81"/>
            <rFont val="돋움"/>
            <family val="3"/>
            <charset val="129"/>
          </rPr>
          <t>면제한다</t>
        </r>
        <r>
          <rPr>
            <b/>
            <sz val="9"/>
            <color indexed="81"/>
            <rFont val="Tahoma"/>
            <family val="2"/>
          </rPr>
          <t xml:space="preserve">.(2010.01.01 </t>
        </r>
        <r>
          <rPr>
            <b/>
            <sz val="9"/>
            <color indexed="81"/>
            <rFont val="돋움"/>
            <family val="3"/>
            <charset val="129"/>
          </rPr>
          <t>개정</t>
        </r>
        <r>
          <rPr>
            <b/>
            <sz val="9"/>
            <color indexed="81"/>
            <rFont val="Tahoma"/>
            <family val="2"/>
          </rPr>
          <t xml:space="preserve">) [ </t>
        </r>
        <r>
          <rPr>
            <b/>
            <sz val="9"/>
            <color indexed="81"/>
            <rFont val="돋움"/>
            <family val="3"/>
            <charset val="129"/>
          </rPr>
          <t>부칙</t>
        </r>
        <r>
          <rPr>
            <b/>
            <sz val="9"/>
            <color indexed="81"/>
            <rFont val="Tahoma"/>
            <family val="2"/>
          </rPr>
          <t xml:space="preserve"> ] 
</t>
        </r>
        <r>
          <rPr>
            <b/>
            <sz val="9"/>
            <color indexed="81"/>
            <rFont val="돋움"/>
            <family val="3"/>
            <charset val="129"/>
          </rPr>
          <t>⑥</t>
        </r>
        <r>
          <rPr>
            <b/>
            <sz val="9"/>
            <color indexed="81"/>
            <rFont val="Tahoma"/>
            <family val="2"/>
          </rPr>
          <t xml:space="preserve"> </t>
        </r>
        <r>
          <rPr>
            <b/>
            <sz val="9"/>
            <color indexed="81"/>
            <rFont val="돋움"/>
            <family val="3"/>
            <charset val="129"/>
          </rPr>
          <t>제</t>
        </r>
        <r>
          <rPr>
            <b/>
            <sz val="9"/>
            <color indexed="81"/>
            <rFont val="Tahoma"/>
            <family val="2"/>
          </rPr>
          <t>2</t>
        </r>
        <r>
          <rPr>
            <b/>
            <sz val="9"/>
            <color indexed="81"/>
            <rFont val="돋움"/>
            <family val="3"/>
            <charset val="129"/>
          </rPr>
          <t>항</t>
        </r>
        <r>
          <rPr>
            <b/>
            <sz val="9"/>
            <color indexed="81"/>
            <rFont val="Tahoma"/>
            <family val="2"/>
          </rPr>
          <t>·</t>
        </r>
        <r>
          <rPr>
            <b/>
            <sz val="9"/>
            <color indexed="81"/>
            <rFont val="돋움"/>
            <family val="3"/>
            <charset val="129"/>
          </rPr>
          <t>제</t>
        </r>
        <r>
          <rPr>
            <b/>
            <sz val="9"/>
            <color indexed="81"/>
            <rFont val="Tahoma"/>
            <family val="2"/>
          </rPr>
          <t>3</t>
        </r>
        <r>
          <rPr>
            <b/>
            <sz val="9"/>
            <color indexed="81"/>
            <rFont val="돋움"/>
            <family val="3"/>
            <charset val="129"/>
          </rPr>
          <t>항</t>
        </r>
        <r>
          <rPr>
            <b/>
            <sz val="9"/>
            <color indexed="81"/>
            <rFont val="Tahoma"/>
            <family val="2"/>
          </rPr>
          <t>·</t>
        </r>
        <r>
          <rPr>
            <b/>
            <sz val="9"/>
            <color indexed="81"/>
            <rFont val="돋움"/>
            <family val="3"/>
            <charset val="129"/>
          </rPr>
          <t>및</t>
        </r>
        <r>
          <rPr>
            <b/>
            <sz val="9"/>
            <color indexed="81"/>
            <rFont val="Tahoma"/>
            <family val="2"/>
          </rPr>
          <t xml:space="preserve"> </t>
        </r>
        <r>
          <rPr>
            <b/>
            <sz val="9"/>
            <color indexed="81"/>
            <rFont val="돋움"/>
            <family val="3"/>
            <charset val="129"/>
          </rPr>
          <t>제</t>
        </r>
        <r>
          <rPr>
            <b/>
            <sz val="9"/>
            <color indexed="81"/>
            <rFont val="Tahoma"/>
            <family val="2"/>
          </rPr>
          <t>5</t>
        </r>
        <r>
          <rPr>
            <b/>
            <sz val="9"/>
            <color indexed="81"/>
            <rFont val="돋움"/>
            <family val="3"/>
            <charset val="129"/>
          </rPr>
          <t>항은</t>
        </r>
        <r>
          <rPr>
            <b/>
            <sz val="9"/>
            <color indexed="81"/>
            <rFont val="Tahoma"/>
            <family val="2"/>
          </rPr>
          <t xml:space="preserve"> 2013</t>
        </r>
        <r>
          <rPr>
            <b/>
            <sz val="9"/>
            <color indexed="81"/>
            <rFont val="돋움"/>
            <family val="3"/>
            <charset val="129"/>
          </rPr>
          <t>년</t>
        </r>
        <r>
          <rPr>
            <b/>
            <sz val="9"/>
            <color indexed="81"/>
            <rFont val="Tahoma"/>
            <family val="2"/>
          </rPr>
          <t xml:space="preserve"> 12</t>
        </r>
        <r>
          <rPr>
            <b/>
            <sz val="9"/>
            <color indexed="81"/>
            <rFont val="돋움"/>
            <family val="3"/>
            <charset val="129"/>
          </rPr>
          <t>월</t>
        </r>
        <r>
          <rPr>
            <b/>
            <sz val="9"/>
            <color indexed="81"/>
            <rFont val="Tahoma"/>
            <family val="2"/>
          </rPr>
          <t xml:space="preserve"> 31</t>
        </r>
        <r>
          <rPr>
            <b/>
            <sz val="9"/>
            <color indexed="81"/>
            <rFont val="돋움"/>
            <family val="3"/>
            <charset val="129"/>
          </rPr>
          <t>일</t>
        </r>
        <r>
          <rPr>
            <b/>
            <sz val="9"/>
            <color indexed="81"/>
            <rFont val="Tahoma"/>
            <family val="2"/>
          </rPr>
          <t xml:space="preserve"> </t>
        </r>
        <r>
          <rPr>
            <b/>
            <sz val="9"/>
            <color indexed="81"/>
            <rFont val="돋움"/>
            <family val="3"/>
            <charset val="129"/>
          </rPr>
          <t>이전에</t>
        </r>
        <r>
          <rPr>
            <b/>
            <sz val="9"/>
            <color indexed="81"/>
            <rFont val="Tahoma"/>
            <family val="2"/>
          </rPr>
          <t xml:space="preserve"> </t>
        </r>
        <r>
          <rPr>
            <b/>
            <sz val="9"/>
            <color indexed="81"/>
            <rFont val="돋움"/>
            <family val="3"/>
            <charset val="129"/>
          </rPr>
          <t>납세의무가</t>
        </r>
        <r>
          <rPr>
            <b/>
            <sz val="9"/>
            <color indexed="81"/>
            <rFont val="Tahoma"/>
            <family val="2"/>
          </rPr>
          <t xml:space="preserve"> </t>
        </r>
        <r>
          <rPr>
            <b/>
            <sz val="9"/>
            <color indexed="81"/>
            <rFont val="돋움"/>
            <family val="3"/>
            <charset val="129"/>
          </rPr>
          <t>성립하는</t>
        </r>
        <r>
          <rPr>
            <b/>
            <sz val="9"/>
            <color indexed="81"/>
            <rFont val="Tahoma"/>
            <family val="2"/>
          </rPr>
          <t xml:space="preserve"> </t>
        </r>
        <r>
          <rPr>
            <b/>
            <sz val="9"/>
            <color indexed="81"/>
            <rFont val="돋움"/>
            <family val="3"/>
            <charset val="129"/>
          </rPr>
          <t>것까지</t>
        </r>
        <r>
          <rPr>
            <b/>
            <sz val="9"/>
            <color indexed="81"/>
            <rFont val="Tahoma"/>
            <family val="2"/>
          </rPr>
          <t xml:space="preserve"> </t>
        </r>
        <r>
          <rPr>
            <b/>
            <sz val="9"/>
            <color indexed="81"/>
            <rFont val="돋움"/>
            <family val="3"/>
            <charset val="129"/>
          </rPr>
          <t>적용한다</t>
        </r>
        <r>
          <rPr>
            <b/>
            <sz val="9"/>
            <color indexed="81"/>
            <rFont val="Tahoma"/>
            <family val="2"/>
          </rPr>
          <t xml:space="preserve">.(2010.01.01 </t>
        </r>
        <r>
          <rPr>
            <b/>
            <sz val="9"/>
            <color indexed="81"/>
            <rFont val="돋움"/>
            <family val="3"/>
            <charset val="129"/>
          </rPr>
          <t>개정</t>
        </r>
        <r>
          <rPr>
            <b/>
            <sz val="9"/>
            <color indexed="81"/>
            <rFont val="Tahoma"/>
            <family val="2"/>
          </rPr>
          <t xml:space="preserve">) [ </t>
        </r>
        <r>
          <rPr>
            <b/>
            <sz val="9"/>
            <color indexed="81"/>
            <rFont val="돋움"/>
            <family val="3"/>
            <charset val="129"/>
          </rPr>
          <t>부칙</t>
        </r>
        <r>
          <rPr>
            <b/>
            <sz val="9"/>
            <color indexed="81"/>
            <rFont val="Tahoma"/>
            <family val="2"/>
          </rPr>
          <t xml:space="preserve"> ] </t>
        </r>
      </text>
    </comment>
    <comment ref="C56" authorId="1" shapeId="0" xr:uid="{03493631-906D-45B3-8264-C8561663552F}">
      <text>
        <r>
          <rPr>
            <b/>
            <sz val="9"/>
            <color indexed="81"/>
            <rFont val="돋움"/>
            <family val="3"/>
            <charset val="129"/>
          </rPr>
          <t>소령</t>
        </r>
        <r>
          <rPr>
            <b/>
            <sz val="9"/>
            <color indexed="81"/>
            <rFont val="Tahoma"/>
            <family val="2"/>
          </rPr>
          <t xml:space="preserve"> </t>
        </r>
        <r>
          <rPr>
            <b/>
            <sz val="9"/>
            <color indexed="81"/>
            <rFont val="돋움"/>
            <family val="3"/>
            <charset val="129"/>
          </rPr>
          <t>§</t>
        </r>
        <r>
          <rPr>
            <b/>
            <sz val="9"/>
            <color indexed="81"/>
            <rFont val="Tahoma"/>
            <family val="2"/>
          </rPr>
          <t xml:space="preserve"> 12 9~11(</t>
        </r>
        <r>
          <rPr>
            <b/>
            <sz val="9"/>
            <color indexed="81"/>
            <rFont val="돋움"/>
            <family val="3"/>
            <charset val="129"/>
          </rPr>
          <t>경호수당</t>
        </r>
        <r>
          <rPr>
            <b/>
            <sz val="9"/>
            <color indexed="81"/>
            <rFont val="Tahoma"/>
            <family val="2"/>
          </rPr>
          <t>,</t>
        </r>
        <r>
          <rPr>
            <b/>
            <sz val="9"/>
            <color indexed="81"/>
            <rFont val="돋움"/>
            <family val="3"/>
            <charset val="129"/>
          </rPr>
          <t>승선수당등</t>
        </r>
        <r>
          <rPr>
            <b/>
            <sz val="9"/>
            <color indexed="81"/>
            <rFont val="Tahoma"/>
            <family val="2"/>
          </rPr>
          <t>)</t>
        </r>
      </text>
    </comment>
    <comment ref="I56" authorId="0" shapeId="0" xr:uid="{3BDF9210-888A-431D-8DB7-52217AAE8741}">
      <text>
        <r>
          <rPr>
            <b/>
            <sz val="9"/>
            <color indexed="81"/>
            <rFont val="돋움"/>
            <family val="3"/>
            <charset val="129"/>
          </rPr>
          <t>승선수당</t>
        </r>
        <r>
          <rPr>
            <b/>
            <sz val="9"/>
            <color indexed="81"/>
            <rFont val="Tahoma"/>
            <family val="2"/>
          </rPr>
          <t xml:space="preserve"> </t>
        </r>
        <r>
          <rPr>
            <b/>
            <sz val="9"/>
            <color indexed="81"/>
            <rFont val="돋움"/>
            <family val="3"/>
            <charset val="129"/>
          </rPr>
          <t>월</t>
        </r>
        <r>
          <rPr>
            <b/>
            <sz val="9"/>
            <color indexed="81"/>
            <rFont val="Tahoma"/>
            <family val="2"/>
          </rPr>
          <t xml:space="preserve"> 20</t>
        </r>
        <r>
          <rPr>
            <b/>
            <sz val="9"/>
            <color indexed="81"/>
            <rFont val="돋움"/>
            <family val="3"/>
            <charset val="129"/>
          </rPr>
          <t>만원
제출</t>
        </r>
      </text>
    </comment>
    <comment ref="C57" authorId="1" shapeId="0" xr:uid="{32836BEB-A232-420F-9F07-A7028A6850FE}">
      <text>
        <r>
          <rPr>
            <b/>
            <sz val="9"/>
            <color indexed="81"/>
            <rFont val="돋움"/>
            <family val="3"/>
            <charset val="129"/>
          </rPr>
          <t>소법</t>
        </r>
        <r>
          <rPr>
            <b/>
            <sz val="9"/>
            <color indexed="81"/>
            <rFont val="Tahoma"/>
            <family val="2"/>
          </rPr>
          <t xml:space="preserve"> </t>
        </r>
        <r>
          <rPr>
            <b/>
            <sz val="9"/>
            <color indexed="81"/>
            <rFont val="돋움"/>
            <family val="3"/>
            <charset val="129"/>
          </rPr>
          <t>§</t>
        </r>
        <r>
          <rPr>
            <b/>
            <sz val="9"/>
            <color indexed="81"/>
            <rFont val="Tahoma"/>
            <family val="2"/>
          </rPr>
          <t xml:space="preserve"> 12 3 </t>
        </r>
        <r>
          <rPr>
            <b/>
            <sz val="9"/>
            <color indexed="81"/>
            <rFont val="돋움"/>
            <family val="3"/>
            <charset val="129"/>
          </rPr>
          <t>차</t>
        </r>
        <r>
          <rPr>
            <b/>
            <sz val="9"/>
            <color indexed="81"/>
            <rFont val="Tahoma"/>
            <family val="2"/>
          </rPr>
          <t xml:space="preserve"> </t>
        </r>
        <r>
          <rPr>
            <b/>
            <sz val="9"/>
            <color indexed="81"/>
            <rFont val="돋움"/>
            <family val="3"/>
            <charset val="129"/>
          </rPr>
          <t>외국정부</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국제기관에</t>
        </r>
        <r>
          <rPr>
            <b/>
            <sz val="9"/>
            <color indexed="81"/>
            <rFont val="Tahoma"/>
            <family val="2"/>
          </rPr>
          <t xml:space="preserve"> </t>
        </r>
        <r>
          <rPr>
            <b/>
            <sz val="9"/>
            <color indexed="81"/>
            <rFont val="돋움"/>
            <family val="3"/>
            <charset val="129"/>
          </rPr>
          <t>근무하는</t>
        </r>
        <r>
          <rPr>
            <b/>
            <sz val="9"/>
            <color indexed="81"/>
            <rFont val="Tahoma"/>
            <family val="2"/>
          </rPr>
          <t xml:space="preserve"> </t>
        </r>
        <r>
          <rPr>
            <b/>
            <sz val="9"/>
            <color indexed="81"/>
            <rFont val="돋움"/>
            <family val="3"/>
            <charset val="129"/>
          </rPr>
          <t>사람에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비과세</t>
        </r>
      </text>
    </comment>
    <comment ref="C58" authorId="1" shapeId="0" xr:uid="{E58DA570-4A22-41B0-800C-40B6E92A60A0}">
      <text>
        <r>
          <rPr>
            <b/>
            <sz val="9"/>
            <color indexed="81"/>
            <rFont val="돋움"/>
            <family val="3"/>
            <charset val="129"/>
          </rPr>
          <t>구</t>
        </r>
        <r>
          <rPr>
            <b/>
            <sz val="9"/>
            <color indexed="81"/>
            <rFont val="Tahoma"/>
            <family val="2"/>
          </rPr>
          <t xml:space="preserve"> </t>
        </r>
        <r>
          <rPr>
            <b/>
            <sz val="9"/>
            <color indexed="81"/>
            <rFont val="돋움"/>
            <family val="3"/>
            <charset val="129"/>
          </rPr>
          <t>조특법</t>
        </r>
        <r>
          <rPr>
            <b/>
            <sz val="9"/>
            <color indexed="81"/>
            <rFont val="Tahoma"/>
            <family val="2"/>
          </rPr>
          <t xml:space="preserve"> </t>
        </r>
        <r>
          <rPr>
            <b/>
            <sz val="9"/>
            <color indexed="81"/>
            <rFont val="돋움"/>
            <family val="3"/>
            <charset val="129"/>
          </rPr>
          <t>§</t>
        </r>
        <r>
          <rPr>
            <b/>
            <sz val="9"/>
            <color indexed="81"/>
            <rFont val="Tahoma"/>
            <family val="2"/>
          </rPr>
          <t xml:space="preserve"> 30 </t>
        </r>
        <r>
          <rPr>
            <b/>
            <sz val="9"/>
            <color indexed="81"/>
            <rFont val="돋움"/>
            <family val="3"/>
            <charset val="129"/>
          </rPr>
          <t>장기</t>
        </r>
        <r>
          <rPr>
            <b/>
            <sz val="9"/>
            <color indexed="81"/>
            <rFont val="Tahoma"/>
            <family val="2"/>
          </rPr>
          <t xml:space="preserve"> </t>
        </r>
        <r>
          <rPr>
            <b/>
            <sz val="9"/>
            <color indexed="81"/>
            <rFont val="돋움"/>
            <family val="3"/>
            <charset val="129"/>
          </rPr>
          <t>미취업자</t>
        </r>
        <r>
          <rPr>
            <b/>
            <sz val="9"/>
            <color indexed="81"/>
            <rFont val="Tahoma"/>
            <family val="2"/>
          </rPr>
          <t xml:space="preserve"> </t>
        </r>
        <r>
          <rPr>
            <b/>
            <sz val="9"/>
            <color indexed="81"/>
            <rFont val="돋움"/>
            <family val="3"/>
            <charset val="129"/>
          </rPr>
          <t>중소기업</t>
        </r>
        <r>
          <rPr>
            <b/>
            <sz val="9"/>
            <color indexed="81"/>
            <rFont val="Tahoma"/>
            <family val="2"/>
          </rPr>
          <t xml:space="preserve"> </t>
        </r>
        <r>
          <rPr>
            <b/>
            <sz val="9"/>
            <color indexed="81"/>
            <rFont val="돋움"/>
            <family val="3"/>
            <charset val="129"/>
          </rPr>
          <t>취업</t>
        </r>
        <r>
          <rPr>
            <b/>
            <sz val="9"/>
            <color indexed="81"/>
            <rFont val="Tahoma"/>
            <family val="2"/>
          </rPr>
          <t xml:space="preserve"> </t>
        </r>
        <r>
          <rPr>
            <b/>
            <sz val="9"/>
            <color indexed="81"/>
            <rFont val="돋움"/>
            <family val="3"/>
            <charset val="129"/>
          </rPr>
          <t>비과세</t>
        </r>
        <r>
          <rPr>
            <b/>
            <sz val="9"/>
            <color indexed="81"/>
            <rFont val="Tahoma"/>
            <family val="2"/>
          </rPr>
          <t>(</t>
        </r>
        <r>
          <rPr>
            <b/>
            <sz val="9"/>
            <color indexed="81"/>
            <rFont val="돋움"/>
            <family val="3"/>
            <charset val="129"/>
          </rPr>
          <t>폐지</t>
        </r>
        <r>
          <rPr>
            <b/>
            <sz val="9"/>
            <color indexed="81"/>
            <rFont val="Tahoma"/>
            <family val="2"/>
          </rPr>
          <t>)</t>
        </r>
      </text>
    </comment>
    <comment ref="I58" authorId="0" shapeId="0" xr:uid="{606D740D-60BE-4C92-859F-1A9A7066895F}">
      <text>
        <r>
          <rPr>
            <b/>
            <sz val="9"/>
            <color indexed="81"/>
            <rFont val="돋움"/>
            <family val="3"/>
            <charset val="129"/>
          </rPr>
          <t>취업비과세</t>
        </r>
        <r>
          <rPr>
            <b/>
            <sz val="9"/>
            <color indexed="81"/>
            <rFont val="Tahoma"/>
            <family val="2"/>
          </rPr>
          <t xml:space="preserve"> </t>
        </r>
        <r>
          <rPr>
            <b/>
            <sz val="9"/>
            <color indexed="81"/>
            <rFont val="돋움"/>
            <family val="3"/>
            <charset val="129"/>
          </rPr>
          <t>월</t>
        </r>
        <r>
          <rPr>
            <b/>
            <sz val="9"/>
            <color indexed="81"/>
            <rFont val="Tahoma"/>
            <family val="2"/>
          </rPr>
          <t xml:space="preserve"> 1,000,000</t>
        </r>
      </text>
    </comment>
    <comment ref="C59" authorId="1" shapeId="0" xr:uid="{956E188A-A1A5-4BB9-BAB3-4F702014C09C}">
      <text>
        <r>
          <rPr>
            <b/>
            <sz val="9"/>
            <color indexed="81"/>
            <rFont val="돋움"/>
            <family val="3"/>
            <charset val="129"/>
          </rPr>
          <t>소법</t>
        </r>
        <r>
          <rPr>
            <b/>
            <sz val="9"/>
            <color indexed="81"/>
            <rFont val="Tahoma"/>
            <family val="2"/>
          </rPr>
          <t xml:space="preserve"> </t>
        </r>
        <r>
          <rPr>
            <b/>
            <sz val="9"/>
            <color indexed="81"/>
            <rFont val="돋움"/>
            <family val="3"/>
            <charset val="129"/>
          </rPr>
          <t>§</t>
        </r>
        <r>
          <rPr>
            <b/>
            <sz val="9"/>
            <color indexed="81"/>
            <rFont val="Tahoma"/>
            <family val="2"/>
          </rPr>
          <t xml:space="preserve"> 12 3 </t>
        </r>
        <r>
          <rPr>
            <b/>
            <sz val="9"/>
            <color indexed="81"/>
            <rFont val="돋움"/>
            <family val="3"/>
            <charset val="129"/>
          </rPr>
          <t>서</t>
        </r>
        <r>
          <rPr>
            <b/>
            <sz val="9"/>
            <color indexed="81"/>
            <rFont val="Tahoma"/>
            <family val="2"/>
          </rPr>
          <t xml:space="preserve"> </t>
        </r>
        <r>
          <rPr>
            <b/>
            <sz val="9"/>
            <color indexed="81"/>
            <rFont val="돋움"/>
            <family val="3"/>
            <charset val="129"/>
          </rPr>
          <t>「교육기본법」</t>
        </r>
        <r>
          <rPr>
            <b/>
            <sz val="9"/>
            <color indexed="81"/>
            <rFont val="Tahoma"/>
            <family val="2"/>
          </rPr>
          <t xml:space="preserve"> </t>
        </r>
        <r>
          <rPr>
            <b/>
            <sz val="9"/>
            <color indexed="81"/>
            <rFont val="돋움"/>
            <family val="3"/>
            <charset val="129"/>
          </rPr>
          <t>제</t>
        </r>
        <r>
          <rPr>
            <b/>
            <sz val="9"/>
            <color indexed="81"/>
            <rFont val="Tahoma"/>
            <family val="2"/>
          </rPr>
          <t>28</t>
        </r>
        <r>
          <rPr>
            <b/>
            <sz val="9"/>
            <color indexed="81"/>
            <rFont val="돋움"/>
            <family val="3"/>
            <charset val="129"/>
          </rPr>
          <t>조제</t>
        </r>
        <r>
          <rPr>
            <b/>
            <sz val="9"/>
            <color indexed="81"/>
            <rFont val="Tahoma"/>
            <family val="2"/>
          </rPr>
          <t>1</t>
        </r>
        <r>
          <rPr>
            <b/>
            <sz val="9"/>
            <color indexed="81"/>
            <rFont val="돋움"/>
            <family val="3"/>
            <charset val="129"/>
          </rPr>
          <t>항에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받는</t>
        </r>
        <r>
          <rPr>
            <b/>
            <sz val="9"/>
            <color indexed="81"/>
            <rFont val="Tahoma"/>
            <family val="2"/>
          </rPr>
          <t xml:space="preserve"> </t>
        </r>
        <r>
          <rPr>
            <b/>
            <sz val="9"/>
            <color indexed="81"/>
            <rFont val="돋움"/>
            <family val="3"/>
            <charset val="129"/>
          </rPr>
          <t>장학금</t>
        </r>
      </text>
    </comment>
    <comment ref="I59" authorId="0" shapeId="0" xr:uid="{C4856C4A-02B2-4AB4-9D1A-6C67745C633A}">
      <text>
        <r>
          <rPr>
            <b/>
            <sz val="9"/>
            <color indexed="81"/>
            <rFont val="돋움"/>
            <family val="3"/>
            <charset val="129"/>
          </rPr>
          <t>대학생이</t>
        </r>
        <r>
          <rPr>
            <b/>
            <sz val="9"/>
            <color indexed="81"/>
            <rFont val="Tahoma"/>
            <family val="2"/>
          </rPr>
          <t xml:space="preserve"> </t>
        </r>
        <r>
          <rPr>
            <b/>
            <sz val="9"/>
            <color indexed="81"/>
            <rFont val="돋움"/>
            <family val="3"/>
            <charset val="129"/>
          </rPr>
          <t>근로의</t>
        </r>
        <r>
          <rPr>
            <b/>
            <sz val="9"/>
            <color indexed="81"/>
            <rFont val="Tahoma"/>
            <family val="2"/>
          </rPr>
          <t xml:space="preserve"> </t>
        </r>
        <r>
          <rPr>
            <b/>
            <sz val="9"/>
            <color indexed="81"/>
            <rFont val="돋움"/>
            <family val="3"/>
            <charset val="129"/>
          </rPr>
          <t>대가로</t>
        </r>
        <r>
          <rPr>
            <b/>
            <sz val="9"/>
            <color indexed="81"/>
            <rFont val="Tahoma"/>
            <family val="2"/>
          </rPr>
          <t xml:space="preserve"> </t>
        </r>
        <r>
          <rPr>
            <b/>
            <sz val="9"/>
            <color indexed="81"/>
            <rFont val="돋움"/>
            <family val="3"/>
            <charset val="129"/>
          </rPr>
          <t>지급받는</t>
        </r>
        <r>
          <rPr>
            <b/>
            <sz val="9"/>
            <color indexed="81"/>
            <rFont val="Tahoma"/>
            <family val="2"/>
          </rPr>
          <t xml:space="preserve"> </t>
        </r>
        <r>
          <rPr>
            <b/>
            <sz val="9"/>
            <color indexed="81"/>
            <rFont val="돋움"/>
            <family val="3"/>
            <charset val="129"/>
          </rPr>
          <t xml:space="preserve">장학금
</t>
        </r>
      </text>
    </comment>
    <comment ref="C60" authorId="1" shapeId="0" xr:uid="{5D4AF4FA-CD0E-4738-B96F-F45A045CE437}">
      <text>
        <r>
          <rPr>
            <b/>
            <sz val="9"/>
            <color indexed="81"/>
            <rFont val="돋움"/>
            <family val="3"/>
            <charset val="129"/>
          </rPr>
          <t>소령</t>
        </r>
        <r>
          <rPr>
            <b/>
            <sz val="9"/>
            <color indexed="81"/>
            <rFont val="Tahoma"/>
            <family val="2"/>
          </rPr>
          <t xml:space="preserve"> </t>
        </r>
        <r>
          <rPr>
            <b/>
            <sz val="9"/>
            <color indexed="81"/>
            <rFont val="돋움"/>
            <family val="3"/>
            <charset val="129"/>
          </rPr>
          <t>§</t>
        </r>
        <r>
          <rPr>
            <b/>
            <sz val="9"/>
            <color indexed="81"/>
            <rFont val="Tahoma"/>
            <family val="2"/>
          </rPr>
          <t xml:space="preserve"> 12 13 </t>
        </r>
        <r>
          <rPr>
            <b/>
            <sz val="9"/>
            <color indexed="81"/>
            <rFont val="돋움"/>
            <family val="3"/>
            <charset val="129"/>
          </rPr>
          <t>가</t>
        </r>
        <r>
          <rPr>
            <b/>
            <sz val="9"/>
            <color indexed="81"/>
            <rFont val="Tahoma"/>
            <family val="2"/>
          </rPr>
          <t>(</t>
        </r>
        <r>
          <rPr>
            <b/>
            <sz val="9"/>
            <color indexed="81"/>
            <rFont val="돋움"/>
            <family val="3"/>
            <charset val="129"/>
          </rPr>
          <t>보육교사</t>
        </r>
        <r>
          <rPr>
            <b/>
            <sz val="9"/>
            <color indexed="81"/>
            <rFont val="Tahoma"/>
            <family val="2"/>
          </rPr>
          <t xml:space="preserve"> </t>
        </r>
        <r>
          <rPr>
            <b/>
            <sz val="9"/>
            <color indexed="81"/>
            <rFont val="돋움"/>
            <family val="3"/>
            <charset val="129"/>
          </rPr>
          <t>인건비</t>
        </r>
        <r>
          <rPr>
            <b/>
            <sz val="9"/>
            <color indexed="81"/>
            <rFont val="Tahoma"/>
            <family val="2"/>
          </rPr>
          <t>)-</t>
        </r>
        <r>
          <rPr>
            <b/>
            <sz val="9"/>
            <color indexed="81"/>
            <rFont val="돋움"/>
            <family val="3"/>
            <charset val="129"/>
          </rPr>
          <t>영유아보육법</t>
        </r>
        <r>
          <rPr>
            <b/>
            <sz val="9"/>
            <color indexed="81"/>
            <rFont val="Tahoma"/>
            <family val="2"/>
          </rPr>
          <t xml:space="preserve"> </t>
        </r>
        <r>
          <rPr>
            <b/>
            <sz val="9"/>
            <color indexed="81"/>
            <rFont val="돋움"/>
            <family val="3"/>
            <charset val="129"/>
          </rPr>
          <t>시행령
국가</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지방자치단체가</t>
        </r>
        <r>
          <rPr>
            <b/>
            <sz val="9"/>
            <color indexed="81"/>
            <rFont val="Tahoma"/>
            <family val="2"/>
          </rPr>
          <t xml:space="preserve"> </t>
        </r>
        <r>
          <rPr>
            <b/>
            <sz val="9"/>
            <color indexed="81"/>
            <rFont val="돋움"/>
            <family val="3"/>
            <charset val="129"/>
          </rPr>
          <t>지급하는</t>
        </r>
        <r>
          <rPr>
            <b/>
            <sz val="9"/>
            <color indexed="81"/>
            <rFont val="Tahoma"/>
            <family val="2"/>
          </rPr>
          <t xml:space="preserve"> </t>
        </r>
        <r>
          <rPr>
            <b/>
            <sz val="9"/>
            <color indexed="81"/>
            <rFont val="돋움"/>
            <family val="3"/>
            <charset val="129"/>
          </rPr>
          <t>다음의</t>
        </r>
        <r>
          <rPr>
            <b/>
            <sz val="9"/>
            <color indexed="81"/>
            <rFont val="Tahoma"/>
            <family val="2"/>
          </rPr>
          <t xml:space="preserve"> </t>
        </r>
        <r>
          <rPr>
            <b/>
            <sz val="9"/>
            <color indexed="81"/>
            <rFont val="돋움"/>
            <family val="3"/>
            <charset val="129"/>
          </rPr>
          <t xml:space="preserve">금액
</t>
        </r>
        <r>
          <rPr>
            <b/>
            <sz val="9"/>
            <color indexed="81"/>
            <rFont val="Tahoma"/>
            <family val="2"/>
          </rPr>
          <t xml:space="preserve"> - </t>
        </r>
        <r>
          <rPr>
            <b/>
            <sz val="9"/>
            <color indexed="81"/>
            <rFont val="돋움"/>
            <family val="3"/>
            <charset val="129"/>
          </rPr>
          <t>보육교사의</t>
        </r>
        <r>
          <rPr>
            <b/>
            <sz val="9"/>
            <color indexed="81"/>
            <rFont val="Tahoma"/>
            <family val="2"/>
          </rPr>
          <t xml:space="preserve"> </t>
        </r>
        <r>
          <rPr>
            <b/>
            <sz val="9"/>
            <color indexed="81"/>
            <rFont val="돋움"/>
            <family val="3"/>
            <charset val="129"/>
          </rPr>
          <t>처우개선을</t>
        </r>
        <r>
          <rPr>
            <b/>
            <sz val="9"/>
            <color indexed="81"/>
            <rFont val="Tahoma"/>
            <family val="2"/>
          </rPr>
          <t xml:space="preserve"> </t>
        </r>
        <r>
          <rPr>
            <b/>
            <sz val="9"/>
            <color indexed="81"/>
            <rFont val="돋움"/>
            <family val="3"/>
            <charset val="129"/>
          </rPr>
          <t>위하여</t>
        </r>
        <r>
          <rPr>
            <b/>
            <sz val="9"/>
            <color indexed="81"/>
            <rFont val="Tahoma"/>
            <family val="2"/>
          </rPr>
          <t xml:space="preserve"> </t>
        </r>
        <r>
          <rPr>
            <b/>
            <sz val="9"/>
            <color indexed="81"/>
            <rFont val="돋움"/>
            <family val="3"/>
            <charset val="129"/>
          </rPr>
          <t>지급하는</t>
        </r>
        <r>
          <rPr>
            <b/>
            <sz val="9"/>
            <color indexed="81"/>
            <rFont val="Tahoma"/>
            <family val="2"/>
          </rPr>
          <t xml:space="preserve"> </t>
        </r>
        <r>
          <rPr>
            <b/>
            <sz val="9"/>
            <color indexed="81"/>
            <rFont val="돋움"/>
            <family val="3"/>
            <charset val="129"/>
          </rPr>
          <t>근무환경개선비</t>
        </r>
        <r>
          <rPr>
            <b/>
            <sz val="9"/>
            <color indexed="81"/>
            <rFont val="Tahoma"/>
            <family val="2"/>
          </rPr>
          <t xml:space="preserve"> 
 - </t>
        </r>
        <r>
          <rPr>
            <b/>
            <sz val="9"/>
            <color indexed="81"/>
            <rFont val="돋움"/>
            <family val="3"/>
            <charset val="129"/>
          </rPr>
          <t>사립유치원</t>
        </r>
        <r>
          <rPr>
            <b/>
            <sz val="9"/>
            <color indexed="81"/>
            <rFont val="Tahoma"/>
            <family val="2"/>
          </rPr>
          <t xml:space="preserve"> </t>
        </r>
        <r>
          <rPr>
            <b/>
            <sz val="9"/>
            <color indexed="81"/>
            <rFont val="돋움"/>
            <family val="3"/>
            <charset val="129"/>
          </rPr>
          <t>교사의</t>
        </r>
        <r>
          <rPr>
            <b/>
            <sz val="9"/>
            <color indexed="81"/>
            <rFont val="Tahoma"/>
            <family val="2"/>
          </rPr>
          <t xml:space="preserve"> </t>
        </r>
        <r>
          <rPr>
            <b/>
            <sz val="9"/>
            <color indexed="81"/>
            <rFont val="돋움"/>
            <family val="3"/>
            <charset val="129"/>
          </rPr>
          <t xml:space="preserve">인건비
</t>
        </r>
        <r>
          <rPr>
            <b/>
            <sz val="9"/>
            <color indexed="81"/>
            <rFont val="Tahoma"/>
            <family val="2"/>
          </rPr>
          <t xml:space="preserve"> - </t>
        </r>
        <r>
          <rPr>
            <b/>
            <sz val="9"/>
            <color indexed="81"/>
            <rFont val="돋움"/>
            <family val="3"/>
            <charset val="129"/>
          </rPr>
          <t>전공의에게</t>
        </r>
        <r>
          <rPr>
            <b/>
            <sz val="9"/>
            <color indexed="81"/>
            <rFont val="Tahoma"/>
            <family val="2"/>
          </rPr>
          <t xml:space="preserve"> </t>
        </r>
        <r>
          <rPr>
            <b/>
            <sz val="9"/>
            <color indexed="81"/>
            <rFont val="돋움"/>
            <family val="3"/>
            <charset val="129"/>
          </rPr>
          <t>지급하는</t>
        </r>
        <r>
          <rPr>
            <b/>
            <sz val="9"/>
            <color indexed="81"/>
            <rFont val="Tahoma"/>
            <family val="2"/>
          </rPr>
          <t xml:space="preserve"> </t>
        </r>
        <r>
          <rPr>
            <b/>
            <sz val="9"/>
            <color indexed="81"/>
            <rFont val="돋움"/>
            <family val="3"/>
            <charset val="129"/>
          </rPr>
          <t>수련보조수당</t>
        </r>
      </text>
    </comment>
    <comment ref="I60" authorId="0" shapeId="0" xr:uid="{4FAA0D5F-4D79-4004-8FF8-3764306BD1F8}">
      <text>
        <r>
          <rPr>
            <b/>
            <sz val="9"/>
            <color indexed="81"/>
            <rFont val="돋움"/>
            <family val="3"/>
            <charset val="129"/>
          </rPr>
          <t>국가</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지방자치단체가</t>
        </r>
        <r>
          <rPr>
            <b/>
            <sz val="9"/>
            <color indexed="81"/>
            <rFont val="Tahoma"/>
            <family val="2"/>
          </rPr>
          <t xml:space="preserve"> </t>
        </r>
        <r>
          <rPr>
            <b/>
            <sz val="9"/>
            <color indexed="81"/>
            <rFont val="돋움"/>
            <family val="3"/>
            <charset val="129"/>
          </rPr>
          <t>지급하는</t>
        </r>
        <r>
          <rPr>
            <b/>
            <sz val="9"/>
            <color indexed="81"/>
            <rFont val="Tahoma"/>
            <family val="2"/>
          </rPr>
          <t xml:space="preserve"> </t>
        </r>
        <r>
          <rPr>
            <b/>
            <sz val="9"/>
            <color indexed="81"/>
            <rFont val="돋움"/>
            <family val="3"/>
            <charset val="129"/>
          </rPr>
          <t>다음의</t>
        </r>
        <r>
          <rPr>
            <b/>
            <sz val="9"/>
            <color indexed="81"/>
            <rFont val="Tahoma"/>
            <family val="2"/>
          </rPr>
          <t xml:space="preserve"> </t>
        </r>
        <r>
          <rPr>
            <b/>
            <sz val="9"/>
            <color indexed="81"/>
            <rFont val="돋움"/>
            <family val="3"/>
            <charset val="129"/>
          </rPr>
          <t xml:space="preserve">금액
</t>
        </r>
        <r>
          <rPr>
            <b/>
            <sz val="9"/>
            <color indexed="81"/>
            <rFont val="Tahoma"/>
            <family val="2"/>
          </rPr>
          <t xml:space="preserve"> - </t>
        </r>
        <r>
          <rPr>
            <b/>
            <sz val="9"/>
            <color indexed="81"/>
            <rFont val="돋움"/>
            <family val="3"/>
            <charset val="129"/>
          </rPr>
          <t>보육교사의</t>
        </r>
        <r>
          <rPr>
            <b/>
            <sz val="9"/>
            <color indexed="81"/>
            <rFont val="Tahoma"/>
            <family val="2"/>
          </rPr>
          <t xml:space="preserve"> </t>
        </r>
        <r>
          <rPr>
            <b/>
            <sz val="9"/>
            <color indexed="81"/>
            <rFont val="돋움"/>
            <family val="3"/>
            <charset val="129"/>
          </rPr>
          <t>처우개선을</t>
        </r>
        <r>
          <rPr>
            <b/>
            <sz val="9"/>
            <color indexed="81"/>
            <rFont val="Tahoma"/>
            <family val="2"/>
          </rPr>
          <t xml:space="preserve"> </t>
        </r>
        <r>
          <rPr>
            <b/>
            <sz val="9"/>
            <color indexed="81"/>
            <rFont val="돋움"/>
            <family val="3"/>
            <charset val="129"/>
          </rPr>
          <t>위하여</t>
        </r>
        <r>
          <rPr>
            <b/>
            <sz val="9"/>
            <color indexed="81"/>
            <rFont val="Tahoma"/>
            <family val="2"/>
          </rPr>
          <t xml:space="preserve"> </t>
        </r>
        <r>
          <rPr>
            <b/>
            <sz val="9"/>
            <color indexed="81"/>
            <rFont val="돋움"/>
            <family val="3"/>
            <charset val="129"/>
          </rPr>
          <t>지급하는</t>
        </r>
        <r>
          <rPr>
            <b/>
            <sz val="9"/>
            <color indexed="81"/>
            <rFont val="Tahoma"/>
            <family val="2"/>
          </rPr>
          <t xml:space="preserve"> </t>
        </r>
        <r>
          <rPr>
            <b/>
            <sz val="9"/>
            <color indexed="81"/>
            <rFont val="돋움"/>
            <family val="3"/>
            <charset val="129"/>
          </rPr>
          <t>근무환경개선비</t>
        </r>
        <r>
          <rPr>
            <b/>
            <sz val="9"/>
            <color indexed="81"/>
            <rFont val="Tahoma"/>
            <family val="2"/>
          </rPr>
          <t xml:space="preserve"> 
 - </t>
        </r>
        <r>
          <rPr>
            <b/>
            <sz val="9"/>
            <color indexed="81"/>
            <rFont val="돋움"/>
            <family val="3"/>
            <charset val="129"/>
          </rPr>
          <t>사립유치원</t>
        </r>
        <r>
          <rPr>
            <b/>
            <sz val="9"/>
            <color indexed="81"/>
            <rFont val="Tahoma"/>
            <family val="2"/>
          </rPr>
          <t xml:space="preserve"> </t>
        </r>
        <r>
          <rPr>
            <b/>
            <sz val="9"/>
            <color indexed="81"/>
            <rFont val="돋움"/>
            <family val="3"/>
            <charset val="129"/>
          </rPr>
          <t>교사의</t>
        </r>
        <r>
          <rPr>
            <b/>
            <sz val="9"/>
            <color indexed="81"/>
            <rFont val="Tahoma"/>
            <family val="2"/>
          </rPr>
          <t xml:space="preserve"> </t>
        </r>
        <r>
          <rPr>
            <b/>
            <sz val="9"/>
            <color indexed="81"/>
            <rFont val="돋움"/>
            <family val="3"/>
            <charset val="129"/>
          </rPr>
          <t xml:space="preserve">인건비
</t>
        </r>
        <r>
          <rPr>
            <b/>
            <sz val="9"/>
            <color indexed="81"/>
            <rFont val="Tahoma"/>
            <family val="2"/>
          </rPr>
          <t xml:space="preserve"> - </t>
        </r>
        <r>
          <rPr>
            <b/>
            <sz val="9"/>
            <color indexed="81"/>
            <rFont val="돋움"/>
            <family val="3"/>
            <charset val="129"/>
          </rPr>
          <t>전공의에게</t>
        </r>
        <r>
          <rPr>
            <b/>
            <sz val="9"/>
            <color indexed="81"/>
            <rFont val="Tahoma"/>
            <family val="2"/>
          </rPr>
          <t xml:space="preserve"> </t>
        </r>
        <r>
          <rPr>
            <b/>
            <sz val="9"/>
            <color indexed="81"/>
            <rFont val="돋움"/>
            <family val="3"/>
            <charset val="129"/>
          </rPr>
          <t>지급하는</t>
        </r>
        <r>
          <rPr>
            <b/>
            <sz val="9"/>
            <color indexed="81"/>
            <rFont val="Tahoma"/>
            <family val="2"/>
          </rPr>
          <t xml:space="preserve"> </t>
        </r>
        <r>
          <rPr>
            <b/>
            <sz val="9"/>
            <color indexed="81"/>
            <rFont val="돋움"/>
            <family val="3"/>
            <charset val="129"/>
          </rPr>
          <t xml:space="preserve">수련보조수당
</t>
        </r>
      </text>
    </comment>
    <comment ref="C61" authorId="1" shapeId="0" xr:uid="{FA65CB59-5840-4153-9126-51DFE4008C27}">
      <text>
        <r>
          <rPr>
            <b/>
            <sz val="9"/>
            <color indexed="81"/>
            <rFont val="돋움"/>
            <family val="3"/>
            <charset val="129"/>
          </rPr>
          <t>소령</t>
        </r>
        <r>
          <rPr>
            <b/>
            <sz val="9"/>
            <color indexed="81"/>
            <rFont val="Tahoma"/>
            <family val="2"/>
          </rPr>
          <t xml:space="preserve"> </t>
        </r>
        <r>
          <rPr>
            <b/>
            <sz val="9"/>
            <color indexed="81"/>
            <rFont val="돋움"/>
            <family val="3"/>
            <charset val="129"/>
          </rPr>
          <t>§</t>
        </r>
        <r>
          <rPr>
            <b/>
            <sz val="9"/>
            <color indexed="81"/>
            <rFont val="Tahoma"/>
            <family val="2"/>
          </rPr>
          <t xml:space="preserve"> 12 13 </t>
        </r>
        <r>
          <rPr>
            <b/>
            <sz val="9"/>
            <color indexed="81"/>
            <rFont val="돋움"/>
            <family val="3"/>
            <charset val="129"/>
          </rPr>
          <t>나</t>
        </r>
        <r>
          <rPr>
            <b/>
            <sz val="9"/>
            <color indexed="81"/>
            <rFont val="Tahoma"/>
            <family val="2"/>
          </rPr>
          <t>(</t>
        </r>
        <r>
          <rPr>
            <b/>
            <sz val="9"/>
            <color indexed="81"/>
            <rFont val="돋움"/>
            <family val="3"/>
            <charset val="129"/>
          </rPr>
          <t>사립유치원</t>
        </r>
        <r>
          <rPr>
            <b/>
            <sz val="9"/>
            <color indexed="81"/>
            <rFont val="Tahoma"/>
            <family val="2"/>
          </rPr>
          <t xml:space="preserve"> </t>
        </r>
        <r>
          <rPr>
            <b/>
            <sz val="9"/>
            <color indexed="81"/>
            <rFont val="돋움"/>
            <family val="3"/>
            <charset val="129"/>
          </rPr>
          <t>수석교사</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교사의</t>
        </r>
        <r>
          <rPr>
            <b/>
            <sz val="9"/>
            <color indexed="81"/>
            <rFont val="Tahoma"/>
            <family val="2"/>
          </rPr>
          <t xml:space="preserve"> </t>
        </r>
        <r>
          <rPr>
            <b/>
            <sz val="9"/>
            <color indexed="81"/>
            <rFont val="돋움"/>
            <family val="3"/>
            <charset val="129"/>
          </rPr>
          <t>인건비</t>
        </r>
        <r>
          <rPr>
            <b/>
            <sz val="9"/>
            <color indexed="81"/>
            <rFont val="Tahoma"/>
            <family val="2"/>
          </rPr>
          <t xml:space="preserve">) - </t>
        </r>
        <r>
          <rPr>
            <b/>
            <sz val="9"/>
            <color indexed="81"/>
            <rFont val="돋움"/>
            <family val="3"/>
            <charset val="129"/>
          </rPr>
          <t>유아교육법</t>
        </r>
        <r>
          <rPr>
            <b/>
            <sz val="9"/>
            <color indexed="81"/>
            <rFont val="Tahoma"/>
            <family val="2"/>
          </rPr>
          <t xml:space="preserve"> </t>
        </r>
        <r>
          <rPr>
            <b/>
            <sz val="9"/>
            <color indexed="81"/>
            <rFont val="돋움"/>
            <family val="3"/>
            <charset val="129"/>
          </rPr>
          <t>시행령
국가</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지방자치단체가</t>
        </r>
        <r>
          <rPr>
            <b/>
            <sz val="9"/>
            <color indexed="81"/>
            <rFont val="Tahoma"/>
            <family val="2"/>
          </rPr>
          <t xml:space="preserve"> </t>
        </r>
        <r>
          <rPr>
            <b/>
            <sz val="9"/>
            <color indexed="81"/>
            <rFont val="돋움"/>
            <family val="3"/>
            <charset val="129"/>
          </rPr>
          <t>지급하는</t>
        </r>
        <r>
          <rPr>
            <b/>
            <sz val="9"/>
            <color indexed="81"/>
            <rFont val="Tahoma"/>
            <family val="2"/>
          </rPr>
          <t xml:space="preserve"> </t>
        </r>
        <r>
          <rPr>
            <b/>
            <sz val="9"/>
            <color indexed="81"/>
            <rFont val="돋움"/>
            <family val="3"/>
            <charset val="129"/>
          </rPr>
          <t>다음의</t>
        </r>
        <r>
          <rPr>
            <b/>
            <sz val="9"/>
            <color indexed="81"/>
            <rFont val="Tahoma"/>
            <family val="2"/>
          </rPr>
          <t xml:space="preserve"> </t>
        </r>
        <r>
          <rPr>
            <b/>
            <sz val="9"/>
            <color indexed="81"/>
            <rFont val="돋움"/>
            <family val="3"/>
            <charset val="129"/>
          </rPr>
          <t xml:space="preserve">금액
</t>
        </r>
        <r>
          <rPr>
            <b/>
            <sz val="9"/>
            <color indexed="81"/>
            <rFont val="Tahoma"/>
            <family val="2"/>
          </rPr>
          <t xml:space="preserve"> - </t>
        </r>
        <r>
          <rPr>
            <b/>
            <sz val="9"/>
            <color indexed="81"/>
            <rFont val="돋움"/>
            <family val="3"/>
            <charset val="129"/>
          </rPr>
          <t>보육교사의</t>
        </r>
        <r>
          <rPr>
            <b/>
            <sz val="9"/>
            <color indexed="81"/>
            <rFont val="Tahoma"/>
            <family val="2"/>
          </rPr>
          <t xml:space="preserve"> </t>
        </r>
        <r>
          <rPr>
            <b/>
            <sz val="9"/>
            <color indexed="81"/>
            <rFont val="돋움"/>
            <family val="3"/>
            <charset val="129"/>
          </rPr>
          <t>처우개선을</t>
        </r>
        <r>
          <rPr>
            <b/>
            <sz val="9"/>
            <color indexed="81"/>
            <rFont val="Tahoma"/>
            <family val="2"/>
          </rPr>
          <t xml:space="preserve"> </t>
        </r>
        <r>
          <rPr>
            <b/>
            <sz val="9"/>
            <color indexed="81"/>
            <rFont val="돋움"/>
            <family val="3"/>
            <charset val="129"/>
          </rPr>
          <t>위하여</t>
        </r>
        <r>
          <rPr>
            <b/>
            <sz val="9"/>
            <color indexed="81"/>
            <rFont val="Tahoma"/>
            <family val="2"/>
          </rPr>
          <t xml:space="preserve"> </t>
        </r>
        <r>
          <rPr>
            <b/>
            <sz val="9"/>
            <color indexed="81"/>
            <rFont val="돋움"/>
            <family val="3"/>
            <charset val="129"/>
          </rPr>
          <t>지급하는</t>
        </r>
        <r>
          <rPr>
            <b/>
            <sz val="9"/>
            <color indexed="81"/>
            <rFont val="Tahoma"/>
            <family val="2"/>
          </rPr>
          <t xml:space="preserve"> </t>
        </r>
        <r>
          <rPr>
            <b/>
            <sz val="9"/>
            <color indexed="81"/>
            <rFont val="돋움"/>
            <family val="3"/>
            <charset val="129"/>
          </rPr>
          <t>근무환경개선비</t>
        </r>
        <r>
          <rPr>
            <b/>
            <sz val="9"/>
            <color indexed="81"/>
            <rFont val="Tahoma"/>
            <family val="2"/>
          </rPr>
          <t xml:space="preserve"> 
 - </t>
        </r>
        <r>
          <rPr>
            <b/>
            <sz val="9"/>
            <color indexed="81"/>
            <rFont val="돋움"/>
            <family val="3"/>
            <charset val="129"/>
          </rPr>
          <t>사립유치원</t>
        </r>
        <r>
          <rPr>
            <b/>
            <sz val="9"/>
            <color indexed="81"/>
            <rFont val="Tahoma"/>
            <family val="2"/>
          </rPr>
          <t xml:space="preserve"> </t>
        </r>
        <r>
          <rPr>
            <b/>
            <sz val="9"/>
            <color indexed="81"/>
            <rFont val="돋움"/>
            <family val="3"/>
            <charset val="129"/>
          </rPr>
          <t>교사의</t>
        </r>
        <r>
          <rPr>
            <b/>
            <sz val="9"/>
            <color indexed="81"/>
            <rFont val="Tahoma"/>
            <family val="2"/>
          </rPr>
          <t xml:space="preserve"> </t>
        </r>
        <r>
          <rPr>
            <b/>
            <sz val="9"/>
            <color indexed="81"/>
            <rFont val="돋움"/>
            <family val="3"/>
            <charset val="129"/>
          </rPr>
          <t xml:space="preserve">인건비
</t>
        </r>
        <r>
          <rPr>
            <b/>
            <sz val="9"/>
            <color indexed="81"/>
            <rFont val="Tahoma"/>
            <family val="2"/>
          </rPr>
          <t xml:space="preserve"> - </t>
        </r>
        <r>
          <rPr>
            <b/>
            <sz val="9"/>
            <color indexed="81"/>
            <rFont val="돋움"/>
            <family val="3"/>
            <charset val="129"/>
          </rPr>
          <t>전공의에게</t>
        </r>
        <r>
          <rPr>
            <b/>
            <sz val="9"/>
            <color indexed="81"/>
            <rFont val="Tahoma"/>
            <family val="2"/>
          </rPr>
          <t xml:space="preserve"> </t>
        </r>
        <r>
          <rPr>
            <b/>
            <sz val="9"/>
            <color indexed="81"/>
            <rFont val="돋움"/>
            <family val="3"/>
            <charset val="129"/>
          </rPr>
          <t>지급하는</t>
        </r>
        <r>
          <rPr>
            <b/>
            <sz val="9"/>
            <color indexed="81"/>
            <rFont val="Tahoma"/>
            <family val="2"/>
          </rPr>
          <t xml:space="preserve"> </t>
        </r>
        <r>
          <rPr>
            <b/>
            <sz val="9"/>
            <color indexed="81"/>
            <rFont val="돋움"/>
            <family val="3"/>
            <charset val="129"/>
          </rPr>
          <t>수련보조수당</t>
        </r>
      </text>
    </comment>
    <comment ref="C62" authorId="1" shapeId="0" xr:uid="{6B61BCAF-F095-4A28-8D5E-7FAED554FE00}">
      <text>
        <r>
          <rPr>
            <b/>
            <sz val="9"/>
            <color indexed="81"/>
            <rFont val="돋움"/>
            <family val="3"/>
            <charset val="129"/>
          </rPr>
          <t>조특법</t>
        </r>
        <r>
          <rPr>
            <b/>
            <sz val="9"/>
            <color indexed="81"/>
            <rFont val="Tahoma"/>
            <family val="2"/>
          </rPr>
          <t xml:space="preserve"> </t>
        </r>
        <r>
          <rPr>
            <b/>
            <sz val="9"/>
            <color indexed="81"/>
            <rFont val="돋움"/>
            <family val="3"/>
            <charset val="129"/>
          </rPr>
          <t>§</t>
        </r>
        <r>
          <rPr>
            <b/>
            <sz val="9"/>
            <color indexed="81"/>
            <rFont val="Tahoma"/>
            <family val="2"/>
          </rPr>
          <t xml:space="preserve"> 30 </t>
        </r>
        <r>
          <rPr>
            <b/>
            <sz val="9"/>
            <color indexed="81"/>
            <rFont val="돋움"/>
            <family val="3"/>
            <charset val="129"/>
          </rPr>
          <t>중소기업에</t>
        </r>
        <r>
          <rPr>
            <b/>
            <sz val="9"/>
            <color indexed="81"/>
            <rFont val="Tahoma"/>
            <family val="2"/>
          </rPr>
          <t xml:space="preserve"> </t>
        </r>
        <r>
          <rPr>
            <b/>
            <sz val="9"/>
            <color indexed="81"/>
            <rFont val="돋움"/>
            <family val="3"/>
            <charset val="129"/>
          </rPr>
          <t>취업하는</t>
        </r>
        <r>
          <rPr>
            <b/>
            <sz val="9"/>
            <color indexed="81"/>
            <rFont val="Tahoma"/>
            <family val="2"/>
          </rPr>
          <t xml:space="preserve"> </t>
        </r>
        <r>
          <rPr>
            <b/>
            <sz val="9"/>
            <color indexed="81"/>
            <rFont val="돋움"/>
            <family val="3"/>
            <charset val="129"/>
          </rPr>
          <t>청년에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소득세</t>
        </r>
        <r>
          <rPr>
            <b/>
            <sz val="9"/>
            <color indexed="81"/>
            <rFont val="Tahoma"/>
            <family val="2"/>
          </rPr>
          <t xml:space="preserve"> </t>
        </r>
        <r>
          <rPr>
            <b/>
            <sz val="9"/>
            <color indexed="81"/>
            <rFont val="돋움"/>
            <family val="3"/>
            <charset val="129"/>
          </rPr>
          <t>감면</t>
        </r>
      </text>
    </comment>
    <comment ref="I62" authorId="0" shapeId="0" xr:uid="{6808C181-F5A8-441E-8E98-8EF424C918AA}">
      <text>
        <r>
          <rPr>
            <b/>
            <sz val="9"/>
            <color indexed="81"/>
            <rFont val="돋움"/>
            <family val="3"/>
            <charset val="129"/>
          </rPr>
          <t>조세특례제한법</t>
        </r>
        <r>
          <rPr>
            <b/>
            <sz val="9"/>
            <color indexed="81"/>
            <rFont val="Tahoma"/>
            <family val="2"/>
          </rPr>
          <t xml:space="preserve">  </t>
        </r>
        <r>
          <rPr>
            <b/>
            <sz val="9"/>
            <color indexed="81"/>
            <rFont val="돋움"/>
            <family val="3"/>
            <charset val="129"/>
          </rPr>
          <t>제</t>
        </r>
        <r>
          <rPr>
            <b/>
            <sz val="9"/>
            <color indexed="81"/>
            <rFont val="Tahoma"/>
            <family val="2"/>
          </rPr>
          <t>30</t>
        </r>
        <r>
          <rPr>
            <b/>
            <sz val="9"/>
            <color indexed="81"/>
            <rFont val="돋움"/>
            <family val="3"/>
            <charset val="129"/>
          </rPr>
          <t>조</t>
        </r>
        <r>
          <rPr>
            <b/>
            <sz val="9"/>
            <color indexed="81"/>
            <rFont val="Tahoma"/>
            <family val="2"/>
          </rPr>
          <t xml:space="preserve"> [ </t>
        </r>
        <r>
          <rPr>
            <b/>
            <sz val="9"/>
            <color indexed="81"/>
            <rFont val="돋움"/>
            <family val="3"/>
            <charset val="129"/>
          </rPr>
          <t>중소기업에</t>
        </r>
        <r>
          <rPr>
            <b/>
            <sz val="9"/>
            <color indexed="81"/>
            <rFont val="Tahoma"/>
            <family val="2"/>
          </rPr>
          <t xml:space="preserve"> </t>
        </r>
        <r>
          <rPr>
            <b/>
            <sz val="9"/>
            <color indexed="81"/>
            <rFont val="돋움"/>
            <family val="3"/>
            <charset val="129"/>
          </rPr>
          <t>취업하는</t>
        </r>
        <r>
          <rPr>
            <b/>
            <sz val="9"/>
            <color indexed="81"/>
            <rFont val="Tahoma"/>
            <family val="2"/>
          </rPr>
          <t xml:space="preserve"> </t>
        </r>
        <r>
          <rPr>
            <b/>
            <sz val="9"/>
            <color indexed="81"/>
            <rFont val="돋움"/>
            <family val="3"/>
            <charset val="129"/>
          </rPr>
          <t>청년에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소득세</t>
        </r>
        <r>
          <rPr>
            <b/>
            <sz val="9"/>
            <color indexed="81"/>
            <rFont val="Tahoma"/>
            <family val="2"/>
          </rPr>
          <t xml:space="preserve"> </t>
        </r>
        <r>
          <rPr>
            <b/>
            <sz val="9"/>
            <color indexed="81"/>
            <rFont val="돋움"/>
            <family val="3"/>
            <charset val="129"/>
          </rPr>
          <t>감면</t>
        </r>
        <r>
          <rPr>
            <b/>
            <sz val="9"/>
            <color indexed="81"/>
            <rFont val="Tahoma"/>
            <family val="2"/>
          </rPr>
          <t xml:space="preserve">(2011.12.31 </t>
        </r>
        <r>
          <rPr>
            <b/>
            <sz val="9"/>
            <color indexed="81"/>
            <rFont val="돋움"/>
            <family val="3"/>
            <charset val="129"/>
          </rPr>
          <t>제목개정</t>
        </r>
        <r>
          <rPr>
            <b/>
            <sz val="9"/>
            <color indexed="81"/>
            <rFont val="Tahoma"/>
            <family val="2"/>
          </rPr>
          <t xml:space="preserve">)
</t>
        </r>
        <r>
          <rPr>
            <b/>
            <sz val="9"/>
            <color indexed="81"/>
            <rFont val="돋움"/>
            <family val="3"/>
            <charset val="129"/>
          </rPr>
          <t>①</t>
        </r>
        <r>
          <rPr>
            <b/>
            <sz val="9"/>
            <color indexed="81"/>
            <rFont val="Tahoma"/>
            <family val="2"/>
          </rPr>
          <t xml:space="preserve"> </t>
        </r>
        <r>
          <rPr>
            <b/>
            <sz val="9"/>
            <color indexed="81"/>
            <rFont val="돋움"/>
            <family val="3"/>
            <charset val="129"/>
          </rPr>
          <t>대통령령으로</t>
        </r>
        <r>
          <rPr>
            <b/>
            <sz val="9"/>
            <color indexed="81"/>
            <rFont val="Tahoma"/>
            <family val="2"/>
          </rPr>
          <t xml:space="preserve"> </t>
        </r>
        <r>
          <rPr>
            <b/>
            <sz val="9"/>
            <color indexed="81"/>
            <rFont val="돋움"/>
            <family val="3"/>
            <charset val="129"/>
          </rPr>
          <t>정하는</t>
        </r>
        <r>
          <rPr>
            <b/>
            <sz val="9"/>
            <color indexed="81"/>
            <rFont val="Tahoma"/>
            <family val="2"/>
          </rPr>
          <t xml:space="preserve"> </t>
        </r>
        <r>
          <rPr>
            <b/>
            <sz val="9"/>
            <color indexed="81"/>
            <rFont val="돋움"/>
            <family val="3"/>
            <charset val="129"/>
          </rPr>
          <t>청년이</t>
        </r>
        <r>
          <rPr>
            <b/>
            <sz val="9"/>
            <color indexed="81"/>
            <rFont val="Tahoma"/>
            <family val="2"/>
          </rPr>
          <t xml:space="preserve"> </t>
        </r>
        <r>
          <rPr>
            <b/>
            <sz val="9"/>
            <color indexed="81"/>
            <rFont val="돋움"/>
            <family val="3"/>
            <charset val="129"/>
          </rPr>
          <t>「중소기업기본법」</t>
        </r>
        <r>
          <rPr>
            <b/>
            <sz val="9"/>
            <color indexed="81"/>
            <rFont val="Tahoma"/>
            <family val="2"/>
          </rPr>
          <t xml:space="preserve"> </t>
        </r>
        <r>
          <rPr>
            <b/>
            <sz val="9"/>
            <color indexed="81"/>
            <rFont val="돋움"/>
            <family val="3"/>
            <charset val="129"/>
          </rPr>
          <t>제</t>
        </r>
        <r>
          <rPr>
            <b/>
            <sz val="9"/>
            <color indexed="81"/>
            <rFont val="Tahoma"/>
            <family val="2"/>
          </rPr>
          <t>2</t>
        </r>
        <r>
          <rPr>
            <b/>
            <sz val="9"/>
            <color indexed="81"/>
            <rFont val="돋움"/>
            <family val="3"/>
            <charset val="129"/>
          </rPr>
          <t>조에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중소기업</t>
        </r>
        <r>
          <rPr>
            <b/>
            <sz val="9"/>
            <color indexed="81"/>
            <rFont val="Tahoma"/>
            <family val="2"/>
          </rPr>
          <t>(</t>
        </r>
        <r>
          <rPr>
            <b/>
            <sz val="9"/>
            <color indexed="81"/>
            <rFont val="돋움"/>
            <family val="3"/>
            <charset val="129"/>
          </rPr>
          <t>비영리기업을</t>
        </r>
        <r>
          <rPr>
            <b/>
            <sz val="9"/>
            <color indexed="81"/>
            <rFont val="Tahoma"/>
            <family val="2"/>
          </rPr>
          <t xml:space="preserve"> </t>
        </r>
        <r>
          <rPr>
            <b/>
            <sz val="9"/>
            <color indexed="81"/>
            <rFont val="돋움"/>
            <family val="3"/>
            <charset val="129"/>
          </rPr>
          <t>포함한다</t>
        </r>
        <r>
          <rPr>
            <b/>
            <sz val="9"/>
            <color indexed="81"/>
            <rFont val="Tahoma"/>
            <family val="2"/>
          </rPr>
          <t>)</t>
        </r>
        <r>
          <rPr>
            <b/>
            <sz val="9"/>
            <color indexed="81"/>
            <rFont val="돋움"/>
            <family val="3"/>
            <charset val="129"/>
          </rPr>
          <t>으로서</t>
        </r>
        <r>
          <rPr>
            <b/>
            <sz val="9"/>
            <color indexed="81"/>
            <rFont val="Tahoma"/>
            <family val="2"/>
          </rPr>
          <t xml:space="preserve"> </t>
        </r>
        <r>
          <rPr>
            <b/>
            <sz val="9"/>
            <color indexed="81"/>
            <rFont val="돋움"/>
            <family val="3"/>
            <charset val="129"/>
          </rPr>
          <t>대통령령으로</t>
        </r>
        <r>
          <rPr>
            <b/>
            <sz val="9"/>
            <color indexed="81"/>
            <rFont val="Tahoma"/>
            <family val="2"/>
          </rPr>
          <t xml:space="preserve"> </t>
        </r>
        <r>
          <rPr>
            <b/>
            <sz val="9"/>
            <color indexed="81"/>
            <rFont val="돋움"/>
            <family val="3"/>
            <charset val="129"/>
          </rPr>
          <t>정하는</t>
        </r>
        <r>
          <rPr>
            <b/>
            <sz val="9"/>
            <color indexed="81"/>
            <rFont val="Tahoma"/>
            <family val="2"/>
          </rPr>
          <t xml:space="preserve"> </t>
        </r>
        <r>
          <rPr>
            <b/>
            <sz val="9"/>
            <color indexed="81"/>
            <rFont val="돋움"/>
            <family val="3"/>
            <charset val="129"/>
          </rPr>
          <t>기업</t>
        </r>
        <r>
          <rPr>
            <b/>
            <sz val="9"/>
            <color indexed="81"/>
            <rFont val="Tahoma"/>
            <family val="2"/>
          </rPr>
          <t>(</t>
        </r>
        <r>
          <rPr>
            <b/>
            <sz val="9"/>
            <color indexed="81"/>
            <rFont val="돋움"/>
            <family val="3"/>
            <charset val="129"/>
          </rPr>
          <t>이하</t>
        </r>
        <r>
          <rPr>
            <b/>
            <sz val="9"/>
            <color indexed="81"/>
            <rFont val="Tahoma"/>
            <family val="2"/>
          </rPr>
          <t xml:space="preserve"> </t>
        </r>
        <r>
          <rPr>
            <b/>
            <sz val="9"/>
            <color indexed="81"/>
            <rFont val="돋움"/>
            <family val="3"/>
            <charset val="129"/>
          </rPr>
          <t>이</t>
        </r>
        <r>
          <rPr>
            <b/>
            <sz val="9"/>
            <color indexed="81"/>
            <rFont val="Tahoma"/>
            <family val="2"/>
          </rPr>
          <t xml:space="preserve"> </t>
        </r>
        <r>
          <rPr>
            <b/>
            <sz val="9"/>
            <color indexed="81"/>
            <rFont val="돋움"/>
            <family val="3"/>
            <charset val="129"/>
          </rPr>
          <t>조에서</t>
        </r>
        <r>
          <rPr>
            <b/>
            <sz val="9"/>
            <color indexed="81"/>
            <rFont val="Tahoma"/>
            <family val="2"/>
          </rPr>
          <t xml:space="preserve"> “</t>
        </r>
        <r>
          <rPr>
            <b/>
            <sz val="9"/>
            <color indexed="81"/>
            <rFont val="돋움"/>
            <family val="3"/>
            <charset val="129"/>
          </rPr>
          <t>중소기업체</t>
        </r>
        <r>
          <rPr>
            <b/>
            <sz val="9"/>
            <color indexed="81"/>
            <rFont val="Tahoma"/>
            <family val="2"/>
          </rPr>
          <t>”</t>
        </r>
        <r>
          <rPr>
            <b/>
            <sz val="9"/>
            <color indexed="81"/>
            <rFont val="돋움"/>
            <family val="3"/>
            <charset val="129"/>
          </rPr>
          <t>라</t>
        </r>
        <r>
          <rPr>
            <b/>
            <sz val="9"/>
            <color indexed="81"/>
            <rFont val="Tahoma"/>
            <family val="2"/>
          </rPr>
          <t xml:space="preserve"> </t>
        </r>
        <r>
          <rPr>
            <b/>
            <sz val="9"/>
            <color indexed="81"/>
            <rFont val="돋움"/>
            <family val="3"/>
            <charset val="129"/>
          </rPr>
          <t>한다</t>
        </r>
        <r>
          <rPr>
            <b/>
            <sz val="9"/>
            <color indexed="81"/>
            <rFont val="Tahoma"/>
            <family val="2"/>
          </rPr>
          <t>)</t>
        </r>
        <r>
          <rPr>
            <b/>
            <sz val="9"/>
            <color indexed="81"/>
            <rFont val="돋움"/>
            <family val="3"/>
            <charset val="129"/>
          </rPr>
          <t>에</t>
        </r>
        <r>
          <rPr>
            <b/>
            <sz val="9"/>
            <color indexed="81"/>
            <rFont val="Tahoma"/>
            <family val="2"/>
          </rPr>
          <t xml:space="preserve"> 2012</t>
        </r>
        <r>
          <rPr>
            <b/>
            <sz val="9"/>
            <color indexed="81"/>
            <rFont val="돋움"/>
            <family val="3"/>
            <charset val="129"/>
          </rPr>
          <t>년</t>
        </r>
        <r>
          <rPr>
            <b/>
            <sz val="9"/>
            <color indexed="81"/>
            <rFont val="Tahoma"/>
            <family val="2"/>
          </rPr>
          <t xml:space="preserve"> 1</t>
        </r>
        <r>
          <rPr>
            <b/>
            <sz val="9"/>
            <color indexed="81"/>
            <rFont val="돋움"/>
            <family val="3"/>
            <charset val="129"/>
          </rPr>
          <t>월</t>
        </r>
        <r>
          <rPr>
            <b/>
            <sz val="9"/>
            <color indexed="81"/>
            <rFont val="Tahoma"/>
            <family val="2"/>
          </rPr>
          <t xml:space="preserve"> 1</t>
        </r>
        <r>
          <rPr>
            <b/>
            <sz val="9"/>
            <color indexed="81"/>
            <rFont val="돋움"/>
            <family val="3"/>
            <charset val="129"/>
          </rPr>
          <t>일부터</t>
        </r>
        <r>
          <rPr>
            <b/>
            <sz val="9"/>
            <color indexed="81"/>
            <rFont val="Tahoma"/>
            <family val="2"/>
          </rPr>
          <t xml:space="preserve"> 2013</t>
        </r>
        <r>
          <rPr>
            <b/>
            <sz val="9"/>
            <color indexed="81"/>
            <rFont val="돋움"/>
            <family val="3"/>
            <charset val="129"/>
          </rPr>
          <t>년</t>
        </r>
        <r>
          <rPr>
            <b/>
            <sz val="9"/>
            <color indexed="81"/>
            <rFont val="Tahoma"/>
            <family val="2"/>
          </rPr>
          <t xml:space="preserve"> 12</t>
        </r>
        <r>
          <rPr>
            <b/>
            <sz val="9"/>
            <color indexed="81"/>
            <rFont val="돋움"/>
            <family val="3"/>
            <charset val="129"/>
          </rPr>
          <t>월</t>
        </r>
        <r>
          <rPr>
            <b/>
            <sz val="9"/>
            <color indexed="81"/>
            <rFont val="Tahoma"/>
            <family val="2"/>
          </rPr>
          <t xml:space="preserve"> 31</t>
        </r>
        <r>
          <rPr>
            <b/>
            <sz val="9"/>
            <color indexed="81"/>
            <rFont val="돋움"/>
            <family val="3"/>
            <charset val="129"/>
          </rPr>
          <t>일까지</t>
        </r>
        <r>
          <rPr>
            <b/>
            <sz val="9"/>
            <color indexed="81"/>
            <rFont val="Tahoma"/>
            <family val="2"/>
          </rPr>
          <t xml:space="preserve"> </t>
        </r>
        <r>
          <rPr>
            <b/>
            <sz val="9"/>
            <color indexed="81"/>
            <rFont val="돋움"/>
            <family val="3"/>
            <charset val="129"/>
          </rPr>
          <t>취업하는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중소기업체로부터</t>
        </r>
        <r>
          <rPr>
            <b/>
            <sz val="9"/>
            <color indexed="81"/>
            <rFont val="Tahoma"/>
            <family val="2"/>
          </rPr>
          <t xml:space="preserve"> </t>
        </r>
        <r>
          <rPr>
            <b/>
            <sz val="9"/>
            <color indexed="81"/>
            <rFont val="돋움"/>
            <family val="3"/>
            <charset val="129"/>
          </rPr>
          <t>받는</t>
        </r>
        <r>
          <rPr>
            <b/>
            <sz val="9"/>
            <color indexed="81"/>
            <rFont val="Tahoma"/>
            <family val="2"/>
          </rPr>
          <t xml:space="preserve"> </t>
        </r>
        <r>
          <rPr>
            <b/>
            <sz val="9"/>
            <color indexed="81"/>
            <rFont val="돋움"/>
            <family val="3"/>
            <charset val="129"/>
          </rPr>
          <t>근로소득으로서</t>
        </r>
        <r>
          <rPr>
            <b/>
            <sz val="9"/>
            <color indexed="81"/>
            <rFont val="Tahoma"/>
            <family val="2"/>
          </rPr>
          <t xml:space="preserve"> </t>
        </r>
        <r>
          <rPr>
            <b/>
            <sz val="9"/>
            <color indexed="81"/>
            <rFont val="돋움"/>
            <family val="3"/>
            <charset val="129"/>
          </rPr>
          <t>취업일부터</t>
        </r>
        <r>
          <rPr>
            <b/>
            <sz val="9"/>
            <color indexed="81"/>
            <rFont val="Tahoma"/>
            <family val="2"/>
          </rPr>
          <t xml:space="preserve"> 3</t>
        </r>
        <r>
          <rPr>
            <b/>
            <sz val="9"/>
            <color indexed="81"/>
            <rFont val="돋움"/>
            <family val="3"/>
            <charset val="129"/>
          </rPr>
          <t>년이</t>
        </r>
        <r>
          <rPr>
            <b/>
            <sz val="9"/>
            <color indexed="81"/>
            <rFont val="Tahoma"/>
            <family val="2"/>
          </rPr>
          <t xml:space="preserve"> </t>
        </r>
        <r>
          <rPr>
            <b/>
            <sz val="9"/>
            <color indexed="81"/>
            <rFont val="돋움"/>
            <family val="3"/>
            <charset val="129"/>
          </rPr>
          <t>되는</t>
        </r>
        <r>
          <rPr>
            <b/>
            <sz val="9"/>
            <color indexed="81"/>
            <rFont val="Tahoma"/>
            <family val="2"/>
          </rPr>
          <t xml:space="preserve"> </t>
        </r>
        <r>
          <rPr>
            <b/>
            <sz val="9"/>
            <color indexed="81"/>
            <rFont val="돋움"/>
            <family val="3"/>
            <charset val="129"/>
          </rPr>
          <t>날이</t>
        </r>
        <r>
          <rPr>
            <b/>
            <sz val="9"/>
            <color indexed="81"/>
            <rFont val="Tahoma"/>
            <family val="2"/>
          </rPr>
          <t xml:space="preserve"> </t>
        </r>
        <r>
          <rPr>
            <b/>
            <sz val="9"/>
            <color indexed="81"/>
            <rFont val="돋움"/>
            <family val="3"/>
            <charset val="129"/>
          </rPr>
          <t>속하는</t>
        </r>
        <r>
          <rPr>
            <b/>
            <sz val="9"/>
            <color indexed="81"/>
            <rFont val="Tahoma"/>
            <family val="2"/>
          </rPr>
          <t xml:space="preserve"> </t>
        </r>
        <r>
          <rPr>
            <b/>
            <sz val="9"/>
            <color indexed="81"/>
            <rFont val="돋움"/>
            <family val="3"/>
            <charset val="129"/>
          </rPr>
          <t>달까지</t>
        </r>
        <r>
          <rPr>
            <b/>
            <sz val="9"/>
            <color indexed="81"/>
            <rFont val="Tahoma"/>
            <family val="2"/>
          </rPr>
          <t xml:space="preserve"> </t>
        </r>
        <r>
          <rPr>
            <b/>
            <sz val="9"/>
            <color indexed="81"/>
            <rFont val="돋움"/>
            <family val="3"/>
            <charset val="129"/>
          </rPr>
          <t>발생한</t>
        </r>
        <r>
          <rPr>
            <b/>
            <sz val="9"/>
            <color indexed="81"/>
            <rFont val="Tahoma"/>
            <family val="2"/>
          </rPr>
          <t xml:space="preserve"> </t>
        </r>
        <r>
          <rPr>
            <b/>
            <sz val="9"/>
            <color indexed="81"/>
            <rFont val="돋움"/>
            <family val="3"/>
            <charset val="129"/>
          </rPr>
          <t>소득에</t>
        </r>
        <r>
          <rPr>
            <b/>
            <sz val="9"/>
            <color indexed="81"/>
            <rFont val="Tahoma"/>
            <family val="2"/>
          </rPr>
          <t xml:space="preserve"> </t>
        </r>
        <r>
          <rPr>
            <b/>
            <sz val="9"/>
            <color indexed="81"/>
            <rFont val="돋움"/>
            <family val="3"/>
            <charset val="129"/>
          </rPr>
          <t>대해서는</t>
        </r>
        <r>
          <rPr>
            <b/>
            <sz val="9"/>
            <color indexed="81"/>
            <rFont val="Tahoma"/>
            <family val="2"/>
          </rPr>
          <t xml:space="preserve"> </t>
        </r>
        <r>
          <rPr>
            <b/>
            <sz val="9"/>
            <color indexed="81"/>
            <rFont val="돋움"/>
            <family val="3"/>
            <charset val="129"/>
          </rPr>
          <t>소득세의</t>
        </r>
        <r>
          <rPr>
            <b/>
            <sz val="9"/>
            <color indexed="81"/>
            <rFont val="Tahoma"/>
            <family val="2"/>
          </rPr>
          <t xml:space="preserve"> 100</t>
        </r>
        <r>
          <rPr>
            <b/>
            <sz val="9"/>
            <color indexed="81"/>
            <rFont val="돋움"/>
            <family val="3"/>
            <charset val="129"/>
          </rPr>
          <t>분의</t>
        </r>
        <r>
          <rPr>
            <b/>
            <sz val="9"/>
            <color indexed="81"/>
            <rFont val="Tahoma"/>
            <family val="2"/>
          </rPr>
          <t xml:space="preserve"> 100</t>
        </r>
        <r>
          <rPr>
            <b/>
            <sz val="9"/>
            <color indexed="81"/>
            <rFont val="돋움"/>
            <family val="3"/>
            <charset val="129"/>
          </rPr>
          <t>에</t>
        </r>
        <r>
          <rPr>
            <b/>
            <sz val="9"/>
            <color indexed="81"/>
            <rFont val="Tahoma"/>
            <family val="2"/>
          </rPr>
          <t xml:space="preserve"> </t>
        </r>
        <r>
          <rPr>
            <b/>
            <sz val="9"/>
            <color indexed="81"/>
            <rFont val="돋움"/>
            <family val="3"/>
            <charset val="129"/>
          </rPr>
          <t>상당하는</t>
        </r>
        <r>
          <rPr>
            <b/>
            <sz val="9"/>
            <color indexed="81"/>
            <rFont val="Tahoma"/>
            <family val="2"/>
          </rPr>
          <t xml:space="preserve"> </t>
        </r>
        <r>
          <rPr>
            <b/>
            <sz val="9"/>
            <color indexed="81"/>
            <rFont val="돋움"/>
            <family val="3"/>
            <charset val="129"/>
          </rPr>
          <t>세액을</t>
        </r>
        <r>
          <rPr>
            <b/>
            <sz val="9"/>
            <color indexed="81"/>
            <rFont val="Tahoma"/>
            <family val="2"/>
          </rPr>
          <t xml:space="preserve"> </t>
        </r>
        <r>
          <rPr>
            <b/>
            <sz val="9"/>
            <color indexed="81"/>
            <rFont val="돋움"/>
            <family val="3"/>
            <charset val="129"/>
          </rPr>
          <t>감면한다</t>
        </r>
        <r>
          <rPr>
            <b/>
            <sz val="9"/>
            <color indexed="81"/>
            <rFont val="Tahoma"/>
            <family val="2"/>
          </rPr>
          <t xml:space="preserve">. </t>
        </r>
        <r>
          <rPr>
            <b/>
            <sz val="9"/>
            <color indexed="81"/>
            <rFont val="돋움"/>
            <family val="3"/>
            <charset val="129"/>
          </rPr>
          <t>이</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소득세</t>
        </r>
        <r>
          <rPr>
            <b/>
            <sz val="9"/>
            <color indexed="81"/>
            <rFont val="Tahoma"/>
            <family val="2"/>
          </rPr>
          <t xml:space="preserve"> </t>
        </r>
        <r>
          <rPr>
            <b/>
            <sz val="9"/>
            <color indexed="81"/>
            <rFont val="돋움"/>
            <family val="3"/>
            <charset val="129"/>
          </rPr>
          <t>감면기간은</t>
        </r>
        <r>
          <rPr>
            <b/>
            <sz val="9"/>
            <color indexed="81"/>
            <rFont val="Tahoma"/>
            <family val="2"/>
          </rPr>
          <t xml:space="preserve"> </t>
        </r>
        <r>
          <rPr>
            <b/>
            <sz val="9"/>
            <color indexed="81"/>
            <rFont val="돋움"/>
            <family val="3"/>
            <charset val="129"/>
          </rPr>
          <t>소득세를</t>
        </r>
        <r>
          <rPr>
            <b/>
            <sz val="9"/>
            <color indexed="81"/>
            <rFont val="Tahoma"/>
            <family val="2"/>
          </rPr>
          <t xml:space="preserve"> </t>
        </r>
        <r>
          <rPr>
            <b/>
            <sz val="9"/>
            <color indexed="81"/>
            <rFont val="돋움"/>
            <family val="3"/>
            <charset val="129"/>
          </rPr>
          <t>감면받은</t>
        </r>
        <r>
          <rPr>
            <b/>
            <sz val="9"/>
            <color indexed="81"/>
            <rFont val="Tahoma"/>
            <family val="2"/>
          </rPr>
          <t xml:space="preserve"> </t>
        </r>
        <r>
          <rPr>
            <b/>
            <sz val="9"/>
            <color indexed="81"/>
            <rFont val="돋움"/>
            <family val="3"/>
            <charset val="129"/>
          </rPr>
          <t>사람이</t>
        </r>
        <r>
          <rPr>
            <b/>
            <sz val="9"/>
            <color indexed="81"/>
            <rFont val="Tahoma"/>
            <family val="2"/>
          </rPr>
          <t xml:space="preserve"> </t>
        </r>
        <r>
          <rPr>
            <b/>
            <sz val="9"/>
            <color indexed="81"/>
            <rFont val="돋움"/>
            <family val="3"/>
            <charset val="129"/>
          </rPr>
          <t>다른</t>
        </r>
        <r>
          <rPr>
            <b/>
            <sz val="9"/>
            <color indexed="81"/>
            <rFont val="Tahoma"/>
            <family val="2"/>
          </rPr>
          <t xml:space="preserve"> </t>
        </r>
        <r>
          <rPr>
            <b/>
            <sz val="9"/>
            <color indexed="81"/>
            <rFont val="돋움"/>
            <family val="3"/>
            <charset val="129"/>
          </rPr>
          <t>중소기업체에</t>
        </r>
        <r>
          <rPr>
            <b/>
            <sz val="9"/>
            <color indexed="81"/>
            <rFont val="Tahoma"/>
            <family val="2"/>
          </rPr>
          <t xml:space="preserve"> </t>
        </r>
        <r>
          <rPr>
            <b/>
            <sz val="9"/>
            <color indexed="81"/>
            <rFont val="돋움"/>
            <family val="3"/>
            <charset val="129"/>
          </rPr>
          <t>취업하거나</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중소기업체에</t>
        </r>
        <r>
          <rPr>
            <b/>
            <sz val="9"/>
            <color indexed="81"/>
            <rFont val="Tahoma"/>
            <family val="2"/>
          </rPr>
          <t xml:space="preserve"> </t>
        </r>
        <r>
          <rPr>
            <b/>
            <sz val="9"/>
            <color indexed="81"/>
            <rFont val="돋움"/>
            <family val="3"/>
            <charset val="129"/>
          </rPr>
          <t>재취업하는</t>
        </r>
        <r>
          <rPr>
            <b/>
            <sz val="9"/>
            <color indexed="81"/>
            <rFont val="Tahoma"/>
            <family val="2"/>
          </rPr>
          <t xml:space="preserve"> </t>
        </r>
        <r>
          <rPr>
            <b/>
            <sz val="9"/>
            <color indexed="81"/>
            <rFont val="돋움"/>
            <family val="3"/>
            <charset val="129"/>
          </rPr>
          <t>경우에</t>
        </r>
        <r>
          <rPr>
            <b/>
            <sz val="9"/>
            <color indexed="81"/>
            <rFont val="Tahoma"/>
            <family val="2"/>
          </rPr>
          <t xml:space="preserve"> </t>
        </r>
        <r>
          <rPr>
            <b/>
            <sz val="9"/>
            <color indexed="81"/>
            <rFont val="돋움"/>
            <family val="3"/>
            <charset val="129"/>
          </rPr>
          <t>관계없이</t>
        </r>
        <r>
          <rPr>
            <b/>
            <sz val="9"/>
            <color indexed="81"/>
            <rFont val="Tahoma"/>
            <family val="2"/>
          </rPr>
          <t xml:space="preserve"> </t>
        </r>
        <r>
          <rPr>
            <b/>
            <sz val="9"/>
            <color indexed="81"/>
            <rFont val="돋움"/>
            <family val="3"/>
            <charset val="129"/>
          </rPr>
          <t>소득세를</t>
        </r>
        <r>
          <rPr>
            <b/>
            <sz val="9"/>
            <color indexed="81"/>
            <rFont val="Tahoma"/>
            <family val="2"/>
          </rPr>
          <t xml:space="preserve"> </t>
        </r>
        <r>
          <rPr>
            <b/>
            <sz val="9"/>
            <color indexed="81"/>
            <rFont val="돋움"/>
            <family val="3"/>
            <charset val="129"/>
          </rPr>
          <t>감면받은</t>
        </r>
        <r>
          <rPr>
            <b/>
            <sz val="9"/>
            <color indexed="81"/>
            <rFont val="Tahoma"/>
            <family val="2"/>
          </rPr>
          <t xml:space="preserve"> </t>
        </r>
        <r>
          <rPr>
            <b/>
            <sz val="9"/>
            <color indexed="81"/>
            <rFont val="돋움"/>
            <family val="3"/>
            <charset val="129"/>
          </rPr>
          <t>최초</t>
        </r>
        <r>
          <rPr>
            <b/>
            <sz val="9"/>
            <color indexed="81"/>
            <rFont val="Tahoma"/>
            <family val="2"/>
          </rPr>
          <t xml:space="preserve"> </t>
        </r>
        <r>
          <rPr>
            <b/>
            <sz val="9"/>
            <color indexed="81"/>
            <rFont val="돋움"/>
            <family val="3"/>
            <charset val="129"/>
          </rPr>
          <t>취업일부터</t>
        </r>
        <r>
          <rPr>
            <b/>
            <sz val="9"/>
            <color indexed="81"/>
            <rFont val="Tahoma"/>
            <family val="2"/>
          </rPr>
          <t xml:space="preserve"> </t>
        </r>
        <r>
          <rPr>
            <b/>
            <sz val="9"/>
            <color indexed="81"/>
            <rFont val="돋움"/>
            <family val="3"/>
            <charset val="129"/>
          </rPr>
          <t>계산한다</t>
        </r>
        <r>
          <rPr>
            <b/>
            <sz val="9"/>
            <color indexed="81"/>
            <rFont val="Tahoma"/>
            <family val="2"/>
          </rPr>
          <t xml:space="preserve">.(2011.12.31 </t>
        </r>
        <r>
          <rPr>
            <b/>
            <sz val="9"/>
            <color indexed="81"/>
            <rFont val="돋움"/>
            <family val="3"/>
            <charset val="129"/>
          </rPr>
          <t>개정</t>
        </r>
        <r>
          <rPr>
            <b/>
            <sz val="9"/>
            <color indexed="81"/>
            <rFont val="Tahoma"/>
            <family val="2"/>
          </rPr>
          <t xml:space="preserve">) [ </t>
        </r>
        <r>
          <rPr>
            <b/>
            <sz val="9"/>
            <color indexed="81"/>
            <rFont val="돋움"/>
            <family val="3"/>
            <charset val="129"/>
          </rPr>
          <t>부칙</t>
        </r>
        <r>
          <rPr>
            <b/>
            <sz val="9"/>
            <color indexed="81"/>
            <rFont val="Tahoma"/>
            <family val="2"/>
          </rPr>
          <t xml:space="preserve"> ] 
</t>
        </r>
        <r>
          <rPr>
            <b/>
            <sz val="9"/>
            <color indexed="81"/>
            <rFont val="돋움"/>
            <family val="3"/>
            <charset val="129"/>
          </rPr>
          <t>②</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항을</t>
        </r>
        <r>
          <rPr>
            <b/>
            <sz val="9"/>
            <color indexed="81"/>
            <rFont val="Tahoma"/>
            <family val="2"/>
          </rPr>
          <t xml:space="preserve"> </t>
        </r>
        <r>
          <rPr>
            <b/>
            <sz val="9"/>
            <color indexed="81"/>
            <rFont val="돋움"/>
            <family val="3"/>
            <charset val="129"/>
          </rPr>
          <t>적용받으려는</t>
        </r>
        <r>
          <rPr>
            <b/>
            <sz val="9"/>
            <color indexed="81"/>
            <rFont val="Tahoma"/>
            <family val="2"/>
          </rPr>
          <t xml:space="preserve"> </t>
        </r>
        <r>
          <rPr>
            <b/>
            <sz val="9"/>
            <color indexed="81"/>
            <rFont val="돋움"/>
            <family val="3"/>
            <charset val="129"/>
          </rPr>
          <t>근로자는</t>
        </r>
        <r>
          <rPr>
            <b/>
            <sz val="9"/>
            <color indexed="81"/>
            <rFont val="Tahoma"/>
            <family val="2"/>
          </rPr>
          <t xml:space="preserve"> </t>
        </r>
        <r>
          <rPr>
            <b/>
            <sz val="9"/>
            <color indexed="81"/>
            <rFont val="돋움"/>
            <family val="3"/>
            <charset val="129"/>
          </rPr>
          <t>원천징수의무자에게</t>
        </r>
        <r>
          <rPr>
            <b/>
            <sz val="9"/>
            <color indexed="81"/>
            <rFont val="Tahoma"/>
            <family val="2"/>
          </rPr>
          <t xml:space="preserve"> </t>
        </r>
        <r>
          <rPr>
            <b/>
            <sz val="9"/>
            <color indexed="81"/>
            <rFont val="돋움"/>
            <family val="3"/>
            <charset val="129"/>
          </rPr>
          <t>감면</t>
        </r>
        <r>
          <rPr>
            <b/>
            <sz val="9"/>
            <color indexed="81"/>
            <rFont val="Tahoma"/>
            <family val="2"/>
          </rPr>
          <t xml:space="preserve"> </t>
        </r>
        <r>
          <rPr>
            <b/>
            <sz val="9"/>
            <color indexed="81"/>
            <rFont val="돋움"/>
            <family val="3"/>
            <charset val="129"/>
          </rPr>
          <t>신청을</t>
        </r>
        <r>
          <rPr>
            <b/>
            <sz val="9"/>
            <color indexed="81"/>
            <rFont val="Tahoma"/>
            <family val="2"/>
          </rPr>
          <t xml:space="preserve"> </t>
        </r>
        <r>
          <rPr>
            <b/>
            <sz val="9"/>
            <color indexed="81"/>
            <rFont val="돋움"/>
            <family val="3"/>
            <charset val="129"/>
          </rPr>
          <t>하여야</t>
        </r>
        <r>
          <rPr>
            <b/>
            <sz val="9"/>
            <color indexed="81"/>
            <rFont val="Tahoma"/>
            <family val="2"/>
          </rPr>
          <t xml:space="preserve"> </t>
        </r>
        <r>
          <rPr>
            <b/>
            <sz val="9"/>
            <color indexed="81"/>
            <rFont val="돋움"/>
            <family val="3"/>
            <charset val="129"/>
          </rPr>
          <t>한다</t>
        </r>
        <r>
          <rPr>
            <b/>
            <sz val="9"/>
            <color indexed="81"/>
            <rFont val="Tahoma"/>
            <family val="2"/>
          </rPr>
          <t xml:space="preserve">.(2011.12.31 </t>
        </r>
        <r>
          <rPr>
            <b/>
            <sz val="9"/>
            <color indexed="81"/>
            <rFont val="돋움"/>
            <family val="3"/>
            <charset val="129"/>
          </rPr>
          <t>개정</t>
        </r>
        <r>
          <rPr>
            <b/>
            <sz val="9"/>
            <color indexed="81"/>
            <rFont val="Tahoma"/>
            <family val="2"/>
          </rPr>
          <t xml:space="preserve">) [ </t>
        </r>
        <r>
          <rPr>
            <b/>
            <sz val="9"/>
            <color indexed="81"/>
            <rFont val="돋움"/>
            <family val="3"/>
            <charset val="129"/>
          </rPr>
          <t>부칙</t>
        </r>
        <r>
          <rPr>
            <b/>
            <sz val="9"/>
            <color indexed="81"/>
            <rFont val="Tahoma"/>
            <family val="2"/>
          </rPr>
          <t xml:space="preserve"> ] 
</t>
        </r>
        <r>
          <rPr>
            <b/>
            <sz val="9"/>
            <color indexed="81"/>
            <rFont val="돋움"/>
            <family val="3"/>
            <charset val="129"/>
          </rPr>
          <t>③</t>
        </r>
        <r>
          <rPr>
            <b/>
            <sz val="9"/>
            <color indexed="81"/>
            <rFont val="Tahoma"/>
            <family val="2"/>
          </rPr>
          <t xml:space="preserve"> </t>
        </r>
        <r>
          <rPr>
            <b/>
            <sz val="9"/>
            <color indexed="81"/>
            <rFont val="돋움"/>
            <family val="3"/>
            <charset val="129"/>
          </rPr>
          <t>원천징수의무자는</t>
        </r>
        <r>
          <rPr>
            <b/>
            <sz val="9"/>
            <color indexed="81"/>
            <rFont val="Tahoma"/>
            <family val="2"/>
          </rPr>
          <t xml:space="preserve"> </t>
        </r>
        <r>
          <rPr>
            <b/>
            <sz val="9"/>
            <color indexed="81"/>
            <rFont val="돋움"/>
            <family val="3"/>
            <charset val="129"/>
          </rPr>
          <t>제</t>
        </r>
        <r>
          <rPr>
            <b/>
            <sz val="9"/>
            <color indexed="81"/>
            <rFont val="Tahoma"/>
            <family val="2"/>
          </rPr>
          <t>2</t>
        </r>
        <r>
          <rPr>
            <b/>
            <sz val="9"/>
            <color indexed="81"/>
            <rFont val="돋움"/>
            <family val="3"/>
            <charset val="129"/>
          </rPr>
          <t>항에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감면</t>
        </r>
        <r>
          <rPr>
            <b/>
            <sz val="9"/>
            <color indexed="81"/>
            <rFont val="Tahoma"/>
            <family val="2"/>
          </rPr>
          <t xml:space="preserve"> </t>
        </r>
        <r>
          <rPr>
            <b/>
            <sz val="9"/>
            <color indexed="81"/>
            <rFont val="돋움"/>
            <family val="3"/>
            <charset val="129"/>
          </rPr>
          <t>신청을</t>
        </r>
        <r>
          <rPr>
            <b/>
            <sz val="9"/>
            <color indexed="81"/>
            <rFont val="Tahoma"/>
            <family val="2"/>
          </rPr>
          <t xml:space="preserve"> </t>
        </r>
        <r>
          <rPr>
            <b/>
            <sz val="9"/>
            <color indexed="81"/>
            <rFont val="돋움"/>
            <family val="3"/>
            <charset val="129"/>
          </rPr>
          <t>받은</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신청을</t>
        </r>
        <r>
          <rPr>
            <b/>
            <sz val="9"/>
            <color indexed="81"/>
            <rFont val="Tahoma"/>
            <family val="2"/>
          </rPr>
          <t xml:space="preserve"> </t>
        </r>
        <r>
          <rPr>
            <b/>
            <sz val="9"/>
            <color indexed="81"/>
            <rFont val="돋움"/>
            <family val="3"/>
            <charset val="129"/>
          </rPr>
          <t>한</t>
        </r>
        <r>
          <rPr>
            <b/>
            <sz val="9"/>
            <color indexed="81"/>
            <rFont val="Tahoma"/>
            <family val="2"/>
          </rPr>
          <t xml:space="preserve"> </t>
        </r>
        <r>
          <rPr>
            <b/>
            <sz val="9"/>
            <color indexed="81"/>
            <rFont val="돋움"/>
            <family val="3"/>
            <charset val="129"/>
          </rPr>
          <t>근로자의</t>
        </r>
        <r>
          <rPr>
            <b/>
            <sz val="9"/>
            <color indexed="81"/>
            <rFont val="Tahoma"/>
            <family val="2"/>
          </rPr>
          <t xml:space="preserve"> </t>
        </r>
        <r>
          <rPr>
            <b/>
            <sz val="9"/>
            <color indexed="81"/>
            <rFont val="돋움"/>
            <family val="3"/>
            <charset val="129"/>
          </rPr>
          <t>명단을</t>
        </r>
        <r>
          <rPr>
            <b/>
            <sz val="9"/>
            <color indexed="81"/>
            <rFont val="Tahoma"/>
            <family val="2"/>
          </rPr>
          <t xml:space="preserve"> </t>
        </r>
        <r>
          <rPr>
            <b/>
            <sz val="9"/>
            <color indexed="81"/>
            <rFont val="돋움"/>
            <family val="3"/>
            <charset val="129"/>
          </rPr>
          <t>신청을</t>
        </r>
        <r>
          <rPr>
            <b/>
            <sz val="9"/>
            <color indexed="81"/>
            <rFont val="Tahoma"/>
            <family val="2"/>
          </rPr>
          <t xml:space="preserve"> </t>
        </r>
        <r>
          <rPr>
            <b/>
            <sz val="9"/>
            <color indexed="81"/>
            <rFont val="돋움"/>
            <family val="3"/>
            <charset val="129"/>
          </rPr>
          <t>받은</t>
        </r>
        <r>
          <rPr>
            <b/>
            <sz val="9"/>
            <color indexed="81"/>
            <rFont val="Tahoma"/>
            <family val="2"/>
          </rPr>
          <t xml:space="preserve"> </t>
        </r>
        <r>
          <rPr>
            <b/>
            <sz val="9"/>
            <color indexed="81"/>
            <rFont val="돋움"/>
            <family val="3"/>
            <charset val="129"/>
          </rPr>
          <t>날이</t>
        </r>
        <r>
          <rPr>
            <b/>
            <sz val="9"/>
            <color indexed="81"/>
            <rFont val="Tahoma"/>
            <family val="2"/>
          </rPr>
          <t xml:space="preserve"> </t>
        </r>
        <r>
          <rPr>
            <b/>
            <sz val="9"/>
            <color indexed="81"/>
            <rFont val="돋움"/>
            <family val="3"/>
            <charset val="129"/>
          </rPr>
          <t>속하는</t>
        </r>
        <r>
          <rPr>
            <b/>
            <sz val="9"/>
            <color indexed="81"/>
            <rFont val="Tahoma"/>
            <family val="2"/>
          </rPr>
          <t xml:space="preserve"> </t>
        </r>
        <r>
          <rPr>
            <b/>
            <sz val="9"/>
            <color indexed="81"/>
            <rFont val="돋움"/>
            <family val="3"/>
            <charset val="129"/>
          </rPr>
          <t>달의</t>
        </r>
        <r>
          <rPr>
            <b/>
            <sz val="9"/>
            <color indexed="81"/>
            <rFont val="Tahoma"/>
            <family val="2"/>
          </rPr>
          <t xml:space="preserve"> </t>
        </r>
        <r>
          <rPr>
            <b/>
            <sz val="9"/>
            <color indexed="81"/>
            <rFont val="돋움"/>
            <family val="3"/>
            <charset val="129"/>
          </rPr>
          <t>다음</t>
        </r>
        <r>
          <rPr>
            <b/>
            <sz val="9"/>
            <color indexed="81"/>
            <rFont val="Tahoma"/>
            <family val="2"/>
          </rPr>
          <t xml:space="preserve"> </t>
        </r>
        <r>
          <rPr>
            <b/>
            <sz val="9"/>
            <color indexed="81"/>
            <rFont val="돋움"/>
            <family val="3"/>
            <charset val="129"/>
          </rPr>
          <t>달</t>
        </r>
        <r>
          <rPr>
            <b/>
            <sz val="9"/>
            <color indexed="81"/>
            <rFont val="Tahoma"/>
            <family val="2"/>
          </rPr>
          <t xml:space="preserve"> 10</t>
        </r>
        <r>
          <rPr>
            <b/>
            <sz val="9"/>
            <color indexed="81"/>
            <rFont val="돋움"/>
            <family val="3"/>
            <charset val="129"/>
          </rPr>
          <t>일까지</t>
        </r>
        <r>
          <rPr>
            <b/>
            <sz val="9"/>
            <color indexed="81"/>
            <rFont val="Tahoma"/>
            <family val="2"/>
          </rPr>
          <t xml:space="preserve"> </t>
        </r>
        <r>
          <rPr>
            <b/>
            <sz val="9"/>
            <color indexed="81"/>
            <rFont val="돋움"/>
            <family val="3"/>
            <charset val="129"/>
          </rPr>
          <t>원천징수</t>
        </r>
        <r>
          <rPr>
            <b/>
            <sz val="9"/>
            <color indexed="81"/>
            <rFont val="Tahoma"/>
            <family val="2"/>
          </rPr>
          <t xml:space="preserve"> </t>
        </r>
        <r>
          <rPr>
            <b/>
            <sz val="9"/>
            <color indexed="81"/>
            <rFont val="돋움"/>
            <family val="3"/>
            <charset val="129"/>
          </rPr>
          <t>관할</t>
        </r>
        <r>
          <rPr>
            <b/>
            <sz val="9"/>
            <color indexed="81"/>
            <rFont val="Tahoma"/>
            <family val="2"/>
          </rPr>
          <t xml:space="preserve"> </t>
        </r>
        <r>
          <rPr>
            <b/>
            <sz val="9"/>
            <color indexed="81"/>
            <rFont val="돋움"/>
            <family val="3"/>
            <charset val="129"/>
          </rPr>
          <t>세무서장에게</t>
        </r>
        <r>
          <rPr>
            <b/>
            <sz val="9"/>
            <color indexed="81"/>
            <rFont val="Tahoma"/>
            <family val="2"/>
          </rPr>
          <t xml:space="preserve"> </t>
        </r>
        <r>
          <rPr>
            <b/>
            <sz val="9"/>
            <color indexed="81"/>
            <rFont val="돋움"/>
            <family val="3"/>
            <charset val="129"/>
          </rPr>
          <t>제출하여야</t>
        </r>
        <r>
          <rPr>
            <b/>
            <sz val="9"/>
            <color indexed="81"/>
            <rFont val="Tahoma"/>
            <family val="2"/>
          </rPr>
          <t xml:space="preserve"> </t>
        </r>
        <r>
          <rPr>
            <b/>
            <sz val="9"/>
            <color indexed="81"/>
            <rFont val="돋움"/>
            <family val="3"/>
            <charset val="129"/>
          </rPr>
          <t>한다</t>
        </r>
        <r>
          <rPr>
            <b/>
            <sz val="9"/>
            <color indexed="81"/>
            <rFont val="Tahoma"/>
            <family val="2"/>
          </rPr>
          <t xml:space="preserve">.(2011.12.31 </t>
        </r>
        <r>
          <rPr>
            <b/>
            <sz val="9"/>
            <color indexed="81"/>
            <rFont val="돋움"/>
            <family val="3"/>
            <charset val="129"/>
          </rPr>
          <t>개정</t>
        </r>
        <r>
          <rPr>
            <b/>
            <sz val="9"/>
            <color indexed="81"/>
            <rFont val="Tahoma"/>
            <family val="2"/>
          </rPr>
          <t xml:space="preserve">) [ </t>
        </r>
        <r>
          <rPr>
            <b/>
            <sz val="9"/>
            <color indexed="81"/>
            <rFont val="돋움"/>
            <family val="3"/>
            <charset val="129"/>
          </rPr>
          <t>부칙</t>
        </r>
        <r>
          <rPr>
            <b/>
            <sz val="9"/>
            <color indexed="81"/>
            <rFont val="Tahoma"/>
            <family val="2"/>
          </rPr>
          <t xml:space="preserve"> ] 
</t>
        </r>
        <r>
          <rPr>
            <b/>
            <sz val="9"/>
            <color indexed="81"/>
            <rFont val="돋움"/>
            <family val="3"/>
            <charset val="129"/>
          </rPr>
          <t>④</t>
        </r>
        <r>
          <rPr>
            <b/>
            <sz val="9"/>
            <color indexed="81"/>
            <rFont val="Tahoma"/>
            <family val="2"/>
          </rPr>
          <t xml:space="preserve"> </t>
        </r>
        <r>
          <rPr>
            <b/>
            <sz val="9"/>
            <color indexed="81"/>
            <rFont val="돋움"/>
            <family val="3"/>
            <charset val="129"/>
          </rPr>
          <t>원천징수</t>
        </r>
        <r>
          <rPr>
            <b/>
            <sz val="9"/>
            <color indexed="81"/>
            <rFont val="Tahoma"/>
            <family val="2"/>
          </rPr>
          <t xml:space="preserve"> </t>
        </r>
        <r>
          <rPr>
            <b/>
            <sz val="9"/>
            <color indexed="81"/>
            <rFont val="돋움"/>
            <family val="3"/>
            <charset val="129"/>
          </rPr>
          <t>관할</t>
        </r>
        <r>
          <rPr>
            <b/>
            <sz val="9"/>
            <color indexed="81"/>
            <rFont val="Tahoma"/>
            <family val="2"/>
          </rPr>
          <t xml:space="preserve"> </t>
        </r>
        <r>
          <rPr>
            <b/>
            <sz val="9"/>
            <color indexed="81"/>
            <rFont val="돋움"/>
            <family val="3"/>
            <charset val="129"/>
          </rPr>
          <t>세무서장은</t>
        </r>
        <r>
          <rPr>
            <b/>
            <sz val="9"/>
            <color indexed="81"/>
            <rFont val="Tahoma"/>
            <family val="2"/>
          </rPr>
          <t xml:space="preserve"> </t>
        </r>
        <r>
          <rPr>
            <b/>
            <sz val="9"/>
            <color indexed="81"/>
            <rFont val="돋움"/>
            <family val="3"/>
            <charset val="129"/>
          </rPr>
          <t>제</t>
        </r>
        <r>
          <rPr>
            <b/>
            <sz val="9"/>
            <color indexed="81"/>
            <rFont val="Tahoma"/>
            <family val="2"/>
          </rPr>
          <t>3</t>
        </r>
        <r>
          <rPr>
            <b/>
            <sz val="9"/>
            <color indexed="81"/>
            <rFont val="돋움"/>
            <family val="3"/>
            <charset val="129"/>
          </rPr>
          <t>항에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감면</t>
        </r>
        <r>
          <rPr>
            <b/>
            <sz val="9"/>
            <color indexed="81"/>
            <rFont val="Tahoma"/>
            <family val="2"/>
          </rPr>
          <t xml:space="preserve"> </t>
        </r>
        <r>
          <rPr>
            <b/>
            <sz val="9"/>
            <color indexed="81"/>
            <rFont val="돋움"/>
            <family val="3"/>
            <charset val="129"/>
          </rPr>
          <t>신청을</t>
        </r>
        <r>
          <rPr>
            <b/>
            <sz val="9"/>
            <color indexed="81"/>
            <rFont val="Tahoma"/>
            <family val="2"/>
          </rPr>
          <t xml:space="preserve"> </t>
        </r>
        <r>
          <rPr>
            <b/>
            <sz val="9"/>
            <color indexed="81"/>
            <rFont val="돋움"/>
            <family val="3"/>
            <charset val="129"/>
          </rPr>
          <t>한</t>
        </r>
        <r>
          <rPr>
            <b/>
            <sz val="9"/>
            <color indexed="81"/>
            <rFont val="Tahoma"/>
            <family val="2"/>
          </rPr>
          <t xml:space="preserve"> </t>
        </r>
        <r>
          <rPr>
            <b/>
            <sz val="9"/>
            <color indexed="81"/>
            <rFont val="돋움"/>
            <family val="3"/>
            <charset val="129"/>
          </rPr>
          <t>근로자의</t>
        </r>
        <r>
          <rPr>
            <b/>
            <sz val="9"/>
            <color indexed="81"/>
            <rFont val="Tahoma"/>
            <family val="2"/>
          </rPr>
          <t xml:space="preserve"> </t>
        </r>
        <r>
          <rPr>
            <b/>
            <sz val="9"/>
            <color indexed="81"/>
            <rFont val="돋움"/>
            <family val="3"/>
            <charset val="129"/>
          </rPr>
          <t>명단을</t>
        </r>
        <r>
          <rPr>
            <b/>
            <sz val="9"/>
            <color indexed="81"/>
            <rFont val="Tahoma"/>
            <family val="2"/>
          </rPr>
          <t xml:space="preserve"> </t>
        </r>
        <r>
          <rPr>
            <b/>
            <sz val="9"/>
            <color indexed="81"/>
            <rFont val="돋움"/>
            <family val="3"/>
            <charset val="129"/>
          </rPr>
          <t>받은</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근로자가</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항의</t>
        </r>
        <r>
          <rPr>
            <b/>
            <sz val="9"/>
            <color indexed="81"/>
            <rFont val="Tahoma"/>
            <family val="2"/>
          </rPr>
          <t xml:space="preserve"> </t>
        </r>
        <r>
          <rPr>
            <b/>
            <sz val="9"/>
            <color indexed="81"/>
            <rFont val="돋움"/>
            <family val="3"/>
            <charset val="129"/>
          </rPr>
          <t>요건에</t>
        </r>
        <r>
          <rPr>
            <b/>
            <sz val="9"/>
            <color indexed="81"/>
            <rFont val="Tahoma"/>
            <family val="2"/>
          </rPr>
          <t xml:space="preserve"> </t>
        </r>
        <r>
          <rPr>
            <b/>
            <sz val="9"/>
            <color indexed="81"/>
            <rFont val="돋움"/>
            <family val="3"/>
            <charset val="129"/>
          </rPr>
          <t>해당하지</t>
        </r>
        <r>
          <rPr>
            <b/>
            <sz val="9"/>
            <color indexed="81"/>
            <rFont val="Tahoma"/>
            <family val="2"/>
          </rPr>
          <t xml:space="preserve"> </t>
        </r>
        <r>
          <rPr>
            <b/>
            <sz val="9"/>
            <color indexed="81"/>
            <rFont val="돋움"/>
            <family val="3"/>
            <charset val="129"/>
          </rPr>
          <t>아니하는</t>
        </r>
        <r>
          <rPr>
            <b/>
            <sz val="9"/>
            <color indexed="81"/>
            <rFont val="Tahoma"/>
            <family val="2"/>
          </rPr>
          <t xml:space="preserve"> </t>
        </r>
        <r>
          <rPr>
            <b/>
            <sz val="9"/>
            <color indexed="81"/>
            <rFont val="돋움"/>
            <family val="3"/>
            <charset val="129"/>
          </rPr>
          <t>사실이</t>
        </r>
        <r>
          <rPr>
            <b/>
            <sz val="9"/>
            <color indexed="81"/>
            <rFont val="Tahoma"/>
            <family val="2"/>
          </rPr>
          <t xml:space="preserve"> </t>
        </r>
        <r>
          <rPr>
            <b/>
            <sz val="9"/>
            <color indexed="81"/>
            <rFont val="돋움"/>
            <family val="3"/>
            <charset val="129"/>
          </rPr>
          <t>확인되는</t>
        </r>
        <r>
          <rPr>
            <b/>
            <sz val="9"/>
            <color indexed="81"/>
            <rFont val="Tahoma"/>
            <family val="2"/>
          </rPr>
          <t xml:space="preserve"> </t>
        </r>
        <r>
          <rPr>
            <b/>
            <sz val="9"/>
            <color indexed="81"/>
            <rFont val="돋움"/>
            <family val="3"/>
            <charset val="129"/>
          </rPr>
          <t>때에는</t>
        </r>
        <r>
          <rPr>
            <b/>
            <sz val="9"/>
            <color indexed="81"/>
            <rFont val="Tahoma"/>
            <family val="2"/>
          </rPr>
          <t xml:space="preserve"> </t>
        </r>
        <r>
          <rPr>
            <b/>
            <sz val="9"/>
            <color indexed="81"/>
            <rFont val="돋움"/>
            <family val="3"/>
            <charset val="129"/>
          </rPr>
          <t>원천징수의무자에게</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사실을</t>
        </r>
        <r>
          <rPr>
            <b/>
            <sz val="9"/>
            <color indexed="81"/>
            <rFont val="Tahoma"/>
            <family val="2"/>
          </rPr>
          <t xml:space="preserve"> </t>
        </r>
        <r>
          <rPr>
            <b/>
            <sz val="9"/>
            <color indexed="81"/>
            <rFont val="돋움"/>
            <family val="3"/>
            <charset val="129"/>
          </rPr>
          <t>통지하여야</t>
        </r>
        <r>
          <rPr>
            <b/>
            <sz val="9"/>
            <color indexed="81"/>
            <rFont val="Tahoma"/>
            <family val="2"/>
          </rPr>
          <t xml:space="preserve"> </t>
        </r>
        <r>
          <rPr>
            <b/>
            <sz val="9"/>
            <color indexed="81"/>
            <rFont val="돋움"/>
            <family val="3"/>
            <charset val="129"/>
          </rPr>
          <t>한다</t>
        </r>
        <r>
          <rPr>
            <b/>
            <sz val="9"/>
            <color indexed="81"/>
            <rFont val="Tahoma"/>
            <family val="2"/>
          </rPr>
          <t xml:space="preserve">.(2011.12.31 </t>
        </r>
        <r>
          <rPr>
            <b/>
            <sz val="9"/>
            <color indexed="81"/>
            <rFont val="돋움"/>
            <family val="3"/>
            <charset val="129"/>
          </rPr>
          <t>개정</t>
        </r>
        <r>
          <rPr>
            <b/>
            <sz val="9"/>
            <color indexed="81"/>
            <rFont val="Tahoma"/>
            <family val="2"/>
          </rPr>
          <t xml:space="preserve">) [ </t>
        </r>
        <r>
          <rPr>
            <b/>
            <sz val="9"/>
            <color indexed="81"/>
            <rFont val="돋움"/>
            <family val="3"/>
            <charset val="129"/>
          </rPr>
          <t>부칙</t>
        </r>
        <r>
          <rPr>
            <b/>
            <sz val="9"/>
            <color indexed="81"/>
            <rFont val="Tahoma"/>
            <family val="2"/>
          </rPr>
          <t xml:space="preserve"> ] 
</t>
        </r>
        <r>
          <rPr>
            <b/>
            <sz val="9"/>
            <color indexed="81"/>
            <rFont val="돋움"/>
            <family val="3"/>
            <charset val="129"/>
          </rPr>
          <t>⑤</t>
        </r>
        <r>
          <rPr>
            <b/>
            <sz val="9"/>
            <color indexed="81"/>
            <rFont val="Tahoma"/>
            <family val="2"/>
          </rPr>
          <t xml:space="preserve"> </t>
        </r>
        <r>
          <rPr>
            <b/>
            <sz val="9"/>
            <color indexed="81"/>
            <rFont val="돋움"/>
            <family val="3"/>
            <charset val="129"/>
          </rPr>
          <t>제</t>
        </r>
        <r>
          <rPr>
            <b/>
            <sz val="9"/>
            <color indexed="81"/>
            <rFont val="Tahoma"/>
            <family val="2"/>
          </rPr>
          <t>4</t>
        </r>
        <r>
          <rPr>
            <b/>
            <sz val="9"/>
            <color indexed="81"/>
            <rFont val="돋움"/>
            <family val="3"/>
            <charset val="129"/>
          </rPr>
          <t>항에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감면</t>
        </r>
        <r>
          <rPr>
            <b/>
            <sz val="9"/>
            <color indexed="81"/>
            <rFont val="Tahoma"/>
            <family val="2"/>
          </rPr>
          <t xml:space="preserve"> </t>
        </r>
        <r>
          <rPr>
            <b/>
            <sz val="9"/>
            <color indexed="81"/>
            <rFont val="돋움"/>
            <family val="3"/>
            <charset val="129"/>
          </rPr>
          <t>신청을</t>
        </r>
        <r>
          <rPr>
            <b/>
            <sz val="9"/>
            <color indexed="81"/>
            <rFont val="Tahoma"/>
            <family val="2"/>
          </rPr>
          <t xml:space="preserve"> </t>
        </r>
        <r>
          <rPr>
            <b/>
            <sz val="9"/>
            <color indexed="81"/>
            <rFont val="돋움"/>
            <family val="3"/>
            <charset val="129"/>
          </rPr>
          <t>한</t>
        </r>
        <r>
          <rPr>
            <b/>
            <sz val="9"/>
            <color indexed="81"/>
            <rFont val="Tahoma"/>
            <family val="2"/>
          </rPr>
          <t xml:space="preserve"> </t>
        </r>
        <r>
          <rPr>
            <b/>
            <sz val="9"/>
            <color indexed="81"/>
            <rFont val="돋움"/>
            <family val="3"/>
            <charset val="129"/>
          </rPr>
          <t>근로자가</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항의</t>
        </r>
        <r>
          <rPr>
            <b/>
            <sz val="9"/>
            <color indexed="81"/>
            <rFont val="Tahoma"/>
            <family val="2"/>
          </rPr>
          <t xml:space="preserve"> </t>
        </r>
        <r>
          <rPr>
            <b/>
            <sz val="9"/>
            <color indexed="81"/>
            <rFont val="돋움"/>
            <family val="3"/>
            <charset val="129"/>
          </rPr>
          <t>요건을</t>
        </r>
        <r>
          <rPr>
            <b/>
            <sz val="9"/>
            <color indexed="81"/>
            <rFont val="Tahoma"/>
            <family val="2"/>
          </rPr>
          <t xml:space="preserve"> </t>
        </r>
        <r>
          <rPr>
            <b/>
            <sz val="9"/>
            <color indexed="81"/>
            <rFont val="돋움"/>
            <family val="3"/>
            <charset val="129"/>
          </rPr>
          <t>갖추지</t>
        </r>
        <r>
          <rPr>
            <b/>
            <sz val="9"/>
            <color indexed="81"/>
            <rFont val="Tahoma"/>
            <family val="2"/>
          </rPr>
          <t xml:space="preserve"> </t>
        </r>
        <r>
          <rPr>
            <b/>
            <sz val="9"/>
            <color indexed="81"/>
            <rFont val="돋움"/>
            <family val="3"/>
            <charset val="129"/>
          </rPr>
          <t>못한</t>
        </r>
        <r>
          <rPr>
            <b/>
            <sz val="9"/>
            <color indexed="81"/>
            <rFont val="Tahoma"/>
            <family val="2"/>
          </rPr>
          <t xml:space="preserve"> </t>
        </r>
        <r>
          <rPr>
            <b/>
            <sz val="9"/>
            <color indexed="81"/>
            <rFont val="돋움"/>
            <family val="3"/>
            <charset val="129"/>
          </rPr>
          <t>사실을</t>
        </r>
        <r>
          <rPr>
            <b/>
            <sz val="9"/>
            <color indexed="81"/>
            <rFont val="Tahoma"/>
            <family val="2"/>
          </rPr>
          <t xml:space="preserve"> </t>
        </r>
        <r>
          <rPr>
            <b/>
            <sz val="9"/>
            <color indexed="81"/>
            <rFont val="돋움"/>
            <family val="3"/>
            <charset val="129"/>
          </rPr>
          <t>통지받은</t>
        </r>
        <r>
          <rPr>
            <b/>
            <sz val="9"/>
            <color indexed="81"/>
            <rFont val="Tahoma"/>
            <family val="2"/>
          </rPr>
          <t xml:space="preserve"> </t>
        </r>
        <r>
          <rPr>
            <b/>
            <sz val="9"/>
            <color indexed="81"/>
            <rFont val="돋움"/>
            <family val="3"/>
            <charset val="129"/>
          </rPr>
          <t>원천징수의무자는</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통지를</t>
        </r>
        <r>
          <rPr>
            <b/>
            <sz val="9"/>
            <color indexed="81"/>
            <rFont val="Tahoma"/>
            <family val="2"/>
          </rPr>
          <t xml:space="preserve"> </t>
        </r>
        <r>
          <rPr>
            <b/>
            <sz val="9"/>
            <color indexed="81"/>
            <rFont val="돋움"/>
            <family val="3"/>
            <charset val="129"/>
          </rPr>
          <t>받은</t>
        </r>
        <r>
          <rPr>
            <b/>
            <sz val="9"/>
            <color indexed="81"/>
            <rFont val="Tahoma"/>
            <family val="2"/>
          </rPr>
          <t xml:space="preserve"> </t>
        </r>
        <r>
          <rPr>
            <b/>
            <sz val="9"/>
            <color indexed="81"/>
            <rFont val="돋움"/>
            <family val="3"/>
            <charset val="129"/>
          </rPr>
          <t>날</t>
        </r>
        <r>
          <rPr>
            <b/>
            <sz val="9"/>
            <color indexed="81"/>
            <rFont val="Tahoma"/>
            <family val="2"/>
          </rPr>
          <t xml:space="preserve"> </t>
        </r>
        <r>
          <rPr>
            <b/>
            <sz val="9"/>
            <color indexed="81"/>
            <rFont val="돋움"/>
            <family val="3"/>
            <charset val="129"/>
          </rPr>
          <t>이후</t>
        </r>
        <r>
          <rPr>
            <b/>
            <sz val="9"/>
            <color indexed="81"/>
            <rFont val="Tahoma"/>
            <family val="2"/>
          </rPr>
          <t xml:space="preserve"> </t>
        </r>
        <r>
          <rPr>
            <b/>
            <sz val="9"/>
            <color indexed="81"/>
            <rFont val="돋움"/>
            <family val="3"/>
            <charset val="129"/>
          </rPr>
          <t>근로소득을</t>
        </r>
        <r>
          <rPr>
            <b/>
            <sz val="9"/>
            <color indexed="81"/>
            <rFont val="Tahoma"/>
            <family val="2"/>
          </rPr>
          <t xml:space="preserve"> </t>
        </r>
        <r>
          <rPr>
            <b/>
            <sz val="9"/>
            <color indexed="81"/>
            <rFont val="돋움"/>
            <family val="3"/>
            <charset val="129"/>
          </rPr>
          <t>지급하는</t>
        </r>
        <r>
          <rPr>
            <b/>
            <sz val="9"/>
            <color indexed="81"/>
            <rFont val="Tahoma"/>
            <family val="2"/>
          </rPr>
          <t xml:space="preserve"> </t>
        </r>
        <r>
          <rPr>
            <b/>
            <sz val="9"/>
            <color indexed="81"/>
            <rFont val="돋움"/>
            <family val="3"/>
            <charset val="129"/>
          </rPr>
          <t>때에</t>
        </r>
        <r>
          <rPr>
            <b/>
            <sz val="9"/>
            <color indexed="81"/>
            <rFont val="Tahoma"/>
            <family val="2"/>
          </rPr>
          <t xml:space="preserve"> </t>
        </r>
        <r>
          <rPr>
            <b/>
            <sz val="9"/>
            <color indexed="81"/>
            <rFont val="돋움"/>
            <family val="3"/>
            <charset val="129"/>
          </rPr>
          <t>당초</t>
        </r>
        <r>
          <rPr>
            <b/>
            <sz val="9"/>
            <color indexed="81"/>
            <rFont val="Tahoma"/>
            <family val="2"/>
          </rPr>
          <t xml:space="preserve"> </t>
        </r>
        <r>
          <rPr>
            <b/>
            <sz val="9"/>
            <color indexed="81"/>
            <rFont val="돋움"/>
            <family val="3"/>
            <charset val="129"/>
          </rPr>
          <t>원천징수하였어야</t>
        </r>
        <r>
          <rPr>
            <b/>
            <sz val="9"/>
            <color indexed="81"/>
            <rFont val="Tahoma"/>
            <family val="2"/>
          </rPr>
          <t xml:space="preserve"> </t>
        </r>
        <r>
          <rPr>
            <b/>
            <sz val="9"/>
            <color indexed="81"/>
            <rFont val="돋움"/>
            <family val="3"/>
            <charset val="129"/>
          </rPr>
          <t>할</t>
        </r>
        <r>
          <rPr>
            <b/>
            <sz val="9"/>
            <color indexed="81"/>
            <rFont val="Tahoma"/>
            <family val="2"/>
          </rPr>
          <t xml:space="preserve"> </t>
        </r>
        <r>
          <rPr>
            <b/>
            <sz val="9"/>
            <color indexed="81"/>
            <rFont val="돋움"/>
            <family val="3"/>
            <charset val="129"/>
          </rPr>
          <t>세액에</t>
        </r>
        <r>
          <rPr>
            <b/>
            <sz val="9"/>
            <color indexed="81"/>
            <rFont val="Tahoma"/>
            <family val="2"/>
          </rPr>
          <t xml:space="preserve"> </t>
        </r>
        <r>
          <rPr>
            <b/>
            <sz val="9"/>
            <color indexed="81"/>
            <rFont val="돋움"/>
            <family val="3"/>
            <charset val="129"/>
          </rPr>
          <t>미달하는</t>
        </r>
        <r>
          <rPr>
            <b/>
            <sz val="9"/>
            <color indexed="81"/>
            <rFont val="Tahoma"/>
            <family val="2"/>
          </rPr>
          <t xml:space="preserve"> </t>
        </r>
        <r>
          <rPr>
            <b/>
            <sz val="9"/>
            <color indexed="81"/>
            <rFont val="돋움"/>
            <family val="3"/>
            <charset val="129"/>
          </rPr>
          <t>금액의</t>
        </r>
        <r>
          <rPr>
            <b/>
            <sz val="9"/>
            <color indexed="81"/>
            <rFont val="Tahoma"/>
            <family val="2"/>
          </rPr>
          <t xml:space="preserve"> </t>
        </r>
        <r>
          <rPr>
            <b/>
            <sz val="9"/>
            <color indexed="81"/>
            <rFont val="돋움"/>
            <family val="3"/>
            <charset val="129"/>
          </rPr>
          <t>합계액에</t>
        </r>
        <r>
          <rPr>
            <b/>
            <sz val="9"/>
            <color indexed="81"/>
            <rFont val="Tahoma"/>
            <family val="2"/>
          </rPr>
          <t xml:space="preserve"> 100</t>
        </r>
        <r>
          <rPr>
            <b/>
            <sz val="9"/>
            <color indexed="81"/>
            <rFont val="돋움"/>
            <family val="3"/>
            <charset val="129"/>
          </rPr>
          <t>분의</t>
        </r>
        <r>
          <rPr>
            <b/>
            <sz val="9"/>
            <color indexed="81"/>
            <rFont val="Tahoma"/>
            <family val="2"/>
          </rPr>
          <t xml:space="preserve"> 105</t>
        </r>
        <r>
          <rPr>
            <b/>
            <sz val="9"/>
            <color indexed="81"/>
            <rFont val="돋움"/>
            <family val="3"/>
            <charset val="129"/>
          </rPr>
          <t>를</t>
        </r>
        <r>
          <rPr>
            <b/>
            <sz val="9"/>
            <color indexed="81"/>
            <rFont val="Tahoma"/>
            <family val="2"/>
          </rPr>
          <t xml:space="preserve"> </t>
        </r>
        <r>
          <rPr>
            <b/>
            <sz val="9"/>
            <color indexed="81"/>
            <rFont val="돋움"/>
            <family val="3"/>
            <charset val="129"/>
          </rPr>
          <t>곱한</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월의</t>
        </r>
        <r>
          <rPr>
            <b/>
            <sz val="9"/>
            <color indexed="81"/>
            <rFont val="Tahoma"/>
            <family val="2"/>
          </rPr>
          <t xml:space="preserve"> </t>
        </r>
        <r>
          <rPr>
            <b/>
            <sz val="9"/>
            <color indexed="81"/>
            <rFont val="돋움"/>
            <family val="3"/>
            <charset val="129"/>
          </rPr>
          <t>근로소득에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원천징수세액에</t>
        </r>
        <r>
          <rPr>
            <b/>
            <sz val="9"/>
            <color indexed="81"/>
            <rFont val="Tahoma"/>
            <family val="2"/>
          </rPr>
          <t xml:space="preserve"> </t>
        </r>
        <r>
          <rPr>
            <b/>
            <sz val="9"/>
            <color indexed="81"/>
            <rFont val="돋움"/>
            <family val="3"/>
            <charset val="129"/>
          </rPr>
          <t>더하여</t>
        </r>
        <r>
          <rPr>
            <b/>
            <sz val="9"/>
            <color indexed="81"/>
            <rFont val="Tahoma"/>
            <family val="2"/>
          </rPr>
          <t xml:space="preserve"> </t>
        </r>
        <r>
          <rPr>
            <b/>
            <sz val="9"/>
            <color indexed="81"/>
            <rFont val="돋움"/>
            <family val="3"/>
            <charset val="129"/>
          </rPr>
          <t>원천징수하여야</t>
        </r>
        <r>
          <rPr>
            <b/>
            <sz val="9"/>
            <color indexed="81"/>
            <rFont val="Tahoma"/>
            <family val="2"/>
          </rPr>
          <t xml:space="preserve"> </t>
        </r>
        <r>
          <rPr>
            <b/>
            <sz val="9"/>
            <color indexed="81"/>
            <rFont val="돋움"/>
            <family val="3"/>
            <charset val="129"/>
          </rPr>
          <t>한다</t>
        </r>
        <r>
          <rPr>
            <b/>
            <sz val="9"/>
            <color indexed="81"/>
            <rFont val="Tahoma"/>
            <family val="2"/>
          </rPr>
          <t xml:space="preserve">. </t>
        </r>
        <r>
          <rPr>
            <b/>
            <sz val="9"/>
            <color indexed="81"/>
            <rFont val="돋움"/>
            <family val="3"/>
            <charset val="129"/>
          </rPr>
          <t>다만</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근로자가</t>
        </r>
        <r>
          <rPr>
            <b/>
            <sz val="9"/>
            <color indexed="81"/>
            <rFont val="Tahoma"/>
            <family val="2"/>
          </rPr>
          <t xml:space="preserve"> </t>
        </r>
        <r>
          <rPr>
            <b/>
            <sz val="9"/>
            <color indexed="81"/>
            <rFont val="돋움"/>
            <family val="3"/>
            <charset val="129"/>
          </rPr>
          <t>퇴직한</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원천징수의무자는</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사실을</t>
        </r>
        <r>
          <rPr>
            <b/>
            <sz val="9"/>
            <color indexed="81"/>
            <rFont val="Tahoma"/>
            <family val="2"/>
          </rPr>
          <t xml:space="preserve"> </t>
        </r>
        <r>
          <rPr>
            <b/>
            <sz val="9"/>
            <color indexed="81"/>
            <rFont val="돋움"/>
            <family val="3"/>
            <charset val="129"/>
          </rPr>
          <t>대통령령으로</t>
        </r>
        <r>
          <rPr>
            <b/>
            <sz val="9"/>
            <color indexed="81"/>
            <rFont val="Tahoma"/>
            <family val="2"/>
          </rPr>
          <t xml:space="preserve"> </t>
        </r>
        <r>
          <rPr>
            <b/>
            <sz val="9"/>
            <color indexed="81"/>
            <rFont val="돋움"/>
            <family val="3"/>
            <charset val="129"/>
          </rPr>
          <t>정하는</t>
        </r>
        <r>
          <rPr>
            <b/>
            <sz val="9"/>
            <color indexed="81"/>
            <rFont val="Tahoma"/>
            <family val="2"/>
          </rPr>
          <t xml:space="preserve"> </t>
        </r>
        <r>
          <rPr>
            <b/>
            <sz val="9"/>
            <color indexed="81"/>
            <rFont val="돋움"/>
            <family val="3"/>
            <charset val="129"/>
          </rPr>
          <t>바에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원천징수</t>
        </r>
        <r>
          <rPr>
            <b/>
            <sz val="9"/>
            <color indexed="81"/>
            <rFont val="Tahoma"/>
            <family val="2"/>
          </rPr>
          <t xml:space="preserve"> </t>
        </r>
        <r>
          <rPr>
            <b/>
            <sz val="9"/>
            <color indexed="81"/>
            <rFont val="돋움"/>
            <family val="3"/>
            <charset val="129"/>
          </rPr>
          <t>관할</t>
        </r>
        <r>
          <rPr>
            <b/>
            <sz val="9"/>
            <color indexed="81"/>
            <rFont val="Tahoma"/>
            <family val="2"/>
          </rPr>
          <t xml:space="preserve"> </t>
        </r>
        <r>
          <rPr>
            <b/>
            <sz val="9"/>
            <color indexed="81"/>
            <rFont val="돋움"/>
            <family val="3"/>
            <charset val="129"/>
          </rPr>
          <t>세무서장에게</t>
        </r>
        <r>
          <rPr>
            <b/>
            <sz val="9"/>
            <color indexed="81"/>
            <rFont val="Tahoma"/>
            <family val="2"/>
          </rPr>
          <t xml:space="preserve"> </t>
        </r>
        <r>
          <rPr>
            <b/>
            <sz val="9"/>
            <color indexed="81"/>
            <rFont val="돋움"/>
            <family val="3"/>
            <charset val="129"/>
          </rPr>
          <t>통지하여야</t>
        </r>
        <r>
          <rPr>
            <b/>
            <sz val="9"/>
            <color indexed="81"/>
            <rFont val="Tahoma"/>
            <family val="2"/>
          </rPr>
          <t xml:space="preserve"> </t>
        </r>
        <r>
          <rPr>
            <b/>
            <sz val="9"/>
            <color indexed="81"/>
            <rFont val="돋움"/>
            <family val="3"/>
            <charset val="129"/>
          </rPr>
          <t>한다</t>
        </r>
        <r>
          <rPr>
            <b/>
            <sz val="9"/>
            <color indexed="81"/>
            <rFont val="Tahoma"/>
            <family val="2"/>
          </rPr>
          <t xml:space="preserve">.(2011.12.31 </t>
        </r>
        <r>
          <rPr>
            <b/>
            <sz val="9"/>
            <color indexed="81"/>
            <rFont val="돋움"/>
            <family val="3"/>
            <charset val="129"/>
          </rPr>
          <t>개정</t>
        </r>
        <r>
          <rPr>
            <b/>
            <sz val="9"/>
            <color indexed="81"/>
            <rFont val="Tahoma"/>
            <family val="2"/>
          </rPr>
          <t xml:space="preserve">) [ </t>
        </r>
        <r>
          <rPr>
            <b/>
            <sz val="9"/>
            <color indexed="81"/>
            <rFont val="돋움"/>
            <family val="3"/>
            <charset val="129"/>
          </rPr>
          <t>부칙</t>
        </r>
        <r>
          <rPr>
            <b/>
            <sz val="9"/>
            <color indexed="81"/>
            <rFont val="Tahoma"/>
            <family val="2"/>
          </rPr>
          <t xml:space="preserve"> ] 
</t>
        </r>
        <r>
          <rPr>
            <b/>
            <sz val="9"/>
            <color indexed="81"/>
            <rFont val="돋움"/>
            <family val="3"/>
            <charset val="129"/>
          </rPr>
          <t>⑥</t>
        </r>
        <r>
          <rPr>
            <b/>
            <sz val="9"/>
            <color indexed="81"/>
            <rFont val="Tahoma"/>
            <family val="2"/>
          </rPr>
          <t xml:space="preserve"> </t>
        </r>
        <r>
          <rPr>
            <b/>
            <sz val="9"/>
            <color indexed="81"/>
            <rFont val="돋움"/>
            <family val="3"/>
            <charset val="129"/>
          </rPr>
          <t>제</t>
        </r>
        <r>
          <rPr>
            <b/>
            <sz val="9"/>
            <color indexed="81"/>
            <rFont val="Tahoma"/>
            <family val="2"/>
          </rPr>
          <t>5</t>
        </r>
        <r>
          <rPr>
            <b/>
            <sz val="9"/>
            <color indexed="81"/>
            <rFont val="돋움"/>
            <family val="3"/>
            <charset val="129"/>
          </rPr>
          <t>항</t>
        </r>
        <r>
          <rPr>
            <b/>
            <sz val="9"/>
            <color indexed="81"/>
            <rFont val="Tahoma"/>
            <family val="2"/>
          </rPr>
          <t xml:space="preserve"> </t>
        </r>
        <r>
          <rPr>
            <b/>
            <sz val="9"/>
            <color indexed="81"/>
            <rFont val="돋움"/>
            <family val="3"/>
            <charset val="129"/>
          </rPr>
          <t>단서에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통지된</t>
        </r>
        <r>
          <rPr>
            <b/>
            <sz val="9"/>
            <color indexed="81"/>
            <rFont val="Tahoma"/>
            <family val="2"/>
          </rPr>
          <t xml:space="preserve"> </t>
        </r>
        <r>
          <rPr>
            <b/>
            <sz val="9"/>
            <color indexed="81"/>
            <rFont val="돋움"/>
            <family val="3"/>
            <charset val="129"/>
          </rPr>
          <t>근로자에</t>
        </r>
        <r>
          <rPr>
            <b/>
            <sz val="9"/>
            <color indexed="81"/>
            <rFont val="Tahoma"/>
            <family val="2"/>
          </rPr>
          <t xml:space="preserve"> </t>
        </r>
        <r>
          <rPr>
            <b/>
            <sz val="9"/>
            <color indexed="81"/>
            <rFont val="돋움"/>
            <family val="3"/>
            <charset val="129"/>
          </rPr>
          <t>대하여는</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근로자의</t>
        </r>
        <r>
          <rPr>
            <b/>
            <sz val="9"/>
            <color indexed="81"/>
            <rFont val="Tahoma"/>
            <family val="2"/>
          </rPr>
          <t xml:space="preserve"> </t>
        </r>
        <r>
          <rPr>
            <b/>
            <sz val="9"/>
            <color indexed="81"/>
            <rFont val="돋움"/>
            <family val="3"/>
            <charset val="129"/>
          </rPr>
          <t>주소지</t>
        </r>
        <r>
          <rPr>
            <b/>
            <sz val="9"/>
            <color indexed="81"/>
            <rFont val="Tahoma"/>
            <family val="2"/>
          </rPr>
          <t xml:space="preserve"> </t>
        </r>
        <r>
          <rPr>
            <b/>
            <sz val="9"/>
            <color indexed="81"/>
            <rFont val="돋움"/>
            <family val="3"/>
            <charset val="129"/>
          </rPr>
          <t>관할</t>
        </r>
        <r>
          <rPr>
            <b/>
            <sz val="9"/>
            <color indexed="81"/>
            <rFont val="Tahoma"/>
            <family val="2"/>
          </rPr>
          <t xml:space="preserve"> </t>
        </r>
        <r>
          <rPr>
            <b/>
            <sz val="9"/>
            <color indexed="81"/>
            <rFont val="돋움"/>
            <family val="3"/>
            <charset val="129"/>
          </rPr>
          <t>세무서장이</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항을</t>
        </r>
        <r>
          <rPr>
            <b/>
            <sz val="9"/>
            <color indexed="81"/>
            <rFont val="Tahoma"/>
            <family val="2"/>
          </rPr>
          <t xml:space="preserve"> </t>
        </r>
        <r>
          <rPr>
            <b/>
            <sz val="9"/>
            <color indexed="81"/>
            <rFont val="돋움"/>
            <family val="3"/>
            <charset val="129"/>
          </rPr>
          <t>적용받음에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과소징수된</t>
        </r>
        <r>
          <rPr>
            <b/>
            <sz val="9"/>
            <color indexed="81"/>
            <rFont val="Tahoma"/>
            <family val="2"/>
          </rPr>
          <t xml:space="preserve"> </t>
        </r>
        <r>
          <rPr>
            <b/>
            <sz val="9"/>
            <color indexed="81"/>
            <rFont val="돋움"/>
            <family val="3"/>
            <charset val="129"/>
          </rPr>
          <t>금액에</t>
        </r>
        <r>
          <rPr>
            <b/>
            <sz val="9"/>
            <color indexed="81"/>
            <rFont val="Tahoma"/>
            <family val="2"/>
          </rPr>
          <t xml:space="preserve"> 100</t>
        </r>
        <r>
          <rPr>
            <b/>
            <sz val="9"/>
            <color indexed="81"/>
            <rFont val="돋움"/>
            <family val="3"/>
            <charset val="129"/>
          </rPr>
          <t>분의</t>
        </r>
        <r>
          <rPr>
            <b/>
            <sz val="9"/>
            <color indexed="81"/>
            <rFont val="Tahoma"/>
            <family val="2"/>
          </rPr>
          <t xml:space="preserve"> 105</t>
        </r>
        <r>
          <rPr>
            <b/>
            <sz val="9"/>
            <color indexed="81"/>
            <rFont val="돋움"/>
            <family val="3"/>
            <charset val="129"/>
          </rPr>
          <t>를</t>
        </r>
        <r>
          <rPr>
            <b/>
            <sz val="9"/>
            <color indexed="81"/>
            <rFont val="Tahoma"/>
            <family val="2"/>
          </rPr>
          <t xml:space="preserve"> </t>
        </r>
        <r>
          <rPr>
            <b/>
            <sz val="9"/>
            <color indexed="81"/>
            <rFont val="돋움"/>
            <family val="3"/>
            <charset val="129"/>
          </rPr>
          <t>곱한</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근로자에게</t>
        </r>
        <r>
          <rPr>
            <b/>
            <sz val="9"/>
            <color indexed="81"/>
            <rFont val="Tahoma"/>
            <family val="2"/>
          </rPr>
          <t xml:space="preserve"> </t>
        </r>
        <r>
          <rPr>
            <b/>
            <sz val="9"/>
            <color indexed="81"/>
            <rFont val="돋움"/>
            <family val="3"/>
            <charset val="129"/>
          </rPr>
          <t>소득세로</t>
        </r>
        <r>
          <rPr>
            <b/>
            <sz val="9"/>
            <color indexed="81"/>
            <rFont val="Tahoma"/>
            <family val="2"/>
          </rPr>
          <t xml:space="preserve"> </t>
        </r>
        <r>
          <rPr>
            <b/>
            <sz val="9"/>
            <color indexed="81"/>
            <rFont val="돋움"/>
            <family val="3"/>
            <charset val="129"/>
          </rPr>
          <t>즉시</t>
        </r>
        <r>
          <rPr>
            <b/>
            <sz val="9"/>
            <color indexed="81"/>
            <rFont val="Tahoma"/>
            <family val="2"/>
          </rPr>
          <t xml:space="preserve"> </t>
        </r>
        <r>
          <rPr>
            <b/>
            <sz val="9"/>
            <color indexed="81"/>
            <rFont val="돋움"/>
            <family val="3"/>
            <charset val="129"/>
          </rPr>
          <t>부과</t>
        </r>
        <r>
          <rPr>
            <b/>
            <sz val="9"/>
            <color indexed="81"/>
            <rFont val="Tahoma"/>
            <family val="2"/>
          </rPr>
          <t>·</t>
        </r>
        <r>
          <rPr>
            <b/>
            <sz val="9"/>
            <color indexed="81"/>
            <rFont val="돋움"/>
            <family val="3"/>
            <charset val="129"/>
          </rPr>
          <t>징수하여야</t>
        </r>
        <r>
          <rPr>
            <b/>
            <sz val="9"/>
            <color indexed="81"/>
            <rFont val="Tahoma"/>
            <family val="2"/>
          </rPr>
          <t xml:space="preserve"> </t>
        </r>
        <r>
          <rPr>
            <b/>
            <sz val="9"/>
            <color indexed="81"/>
            <rFont val="돋움"/>
            <family val="3"/>
            <charset val="129"/>
          </rPr>
          <t>한다</t>
        </r>
        <r>
          <rPr>
            <b/>
            <sz val="9"/>
            <color indexed="81"/>
            <rFont val="Tahoma"/>
            <family val="2"/>
          </rPr>
          <t xml:space="preserve">.(2010.03.12 </t>
        </r>
        <r>
          <rPr>
            <b/>
            <sz val="9"/>
            <color indexed="81"/>
            <rFont val="돋움"/>
            <family val="3"/>
            <charset val="129"/>
          </rPr>
          <t>개정</t>
        </r>
        <r>
          <rPr>
            <b/>
            <sz val="9"/>
            <color indexed="81"/>
            <rFont val="Tahoma"/>
            <family val="2"/>
          </rPr>
          <t xml:space="preserve">) 
[ </t>
        </r>
        <r>
          <rPr>
            <b/>
            <sz val="9"/>
            <color indexed="81"/>
            <rFont val="돋움"/>
            <family val="3"/>
            <charset val="129"/>
          </rPr>
          <t>부칙</t>
        </r>
        <r>
          <rPr>
            <b/>
            <sz val="9"/>
            <color indexed="81"/>
            <rFont val="Tahoma"/>
            <family val="2"/>
          </rPr>
          <t xml:space="preserve"> ] 
</t>
        </r>
        <r>
          <rPr>
            <b/>
            <sz val="9"/>
            <color indexed="81"/>
            <rFont val="돋움"/>
            <family val="3"/>
            <charset val="129"/>
          </rPr>
          <t>⑦</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항을</t>
        </r>
        <r>
          <rPr>
            <b/>
            <sz val="9"/>
            <color indexed="81"/>
            <rFont val="Tahoma"/>
            <family val="2"/>
          </rPr>
          <t xml:space="preserve"> </t>
        </r>
        <r>
          <rPr>
            <b/>
            <sz val="9"/>
            <color indexed="81"/>
            <rFont val="돋움"/>
            <family val="3"/>
            <charset val="129"/>
          </rPr>
          <t>적용할</t>
        </r>
        <r>
          <rPr>
            <b/>
            <sz val="9"/>
            <color indexed="81"/>
            <rFont val="Tahoma"/>
            <family val="2"/>
          </rPr>
          <t xml:space="preserve"> </t>
        </r>
        <r>
          <rPr>
            <b/>
            <sz val="9"/>
            <color indexed="81"/>
            <rFont val="돋움"/>
            <family val="3"/>
            <charset val="129"/>
          </rPr>
          <t>때</t>
        </r>
        <r>
          <rPr>
            <b/>
            <sz val="9"/>
            <color indexed="81"/>
            <rFont val="Tahoma"/>
            <family val="2"/>
          </rPr>
          <t xml:space="preserve"> 2011</t>
        </r>
        <r>
          <rPr>
            <b/>
            <sz val="9"/>
            <color indexed="81"/>
            <rFont val="돋움"/>
            <family val="3"/>
            <charset val="129"/>
          </rPr>
          <t>년</t>
        </r>
        <r>
          <rPr>
            <b/>
            <sz val="9"/>
            <color indexed="81"/>
            <rFont val="Tahoma"/>
            <family val="2"/>
          </rPr>
          <t xml:space="preserve"> 12</t>
        </r>
        <r>
          <rPr>
            <b/>
            <sz val="9"/>
            <color indexed="81"/>
            <rFont val="돋움"/>
            <family val="3"/>
            <charset val="129"/>
          </rPr>
          <t>월</t>
        </r>
        <r>
          <rPr>
            <b/>
            <sz val="9"/>
            <color indexed="81"/>
            <rFont val="Tahoma"/>
            <family val="2"/>
          </rPr>
          <t xml:space="preserve"> 31</t>
        </r>
        <r>
          <rPr>
            <b/>
            <sz val="9"/>
            <color indexed="81"/>
            <rFont val="돋움"/>
            <family val="3"/>
            <charset val="129"/>
          </rPr>
          <t>일</t>
        </r>
        <r>
          <rPr>
            <b/>
            <sz val="9"/>
            <color indexed="81"/>
            <rFont val="Tahoma"/>
            <family val="2"/>
          </rPr>
          <t xml:space="preserve"> </t>
        </r>
        <r>
          <rPr>
            <b/>
            <sz val="9"/>
            <color indexed="81"/>
            <rFont val="돋움"/>
            <family val="3"/>
            <charset val="129"/>
          </rPr>
          <t>이전에</t>
        </r>
        <r>
          <rPr>
            <b/>
            <sz val="9"/>
            <color indexed="81"/>
            <rFont val="Tahoma"/>
            <family val="2"/>
          </rPr>
          <t xml:space="preserve"> </t>
        </r>
        <r>
          <rPr>
            <b/>
            <sz val="9"/>
            <color indexed="81"/>
            <rFont val="돋움"/>
            <family val="3"/>
            <charset val="129"/>
          </rPr>
          <t>중소기업체에</t>
        </r>
        <r>
          <rPr>
            <b/>
            <sz val="9"/>
            <color indexed="81"/>
            <rFont val="Tahoma"/>
            <family val="2"/>
          </rPr>
          <t xml:space="preserve"> </t>
        </r>
        <r>
          <rPr>
            <b/>
            <sz val="9"/>
            <color indexed="81"/>
            <rFont val="돋움"/>
            <family val="3"/>
            <charset val="129"/>
          </rPr>
          <t>취업한</t>
        </r>
        <r>
          <rPr>
            <b/>
            <sz val="9"/>
            <color indexed="81"/>
            <rFont val="Tahoma"/>
            <family val="2"/>
          </rPr>
          <t xml:space="preserve"> </t>
        </r>
        <r>
          <rPr>
            <b/>
            <sz val="9"/>
            <color indexed="81"/>
            <rFont val="돋움"/>
            <family val="3"/>
            <charset val="129"/>
          </rPr>
          <t>자가</t>
        </r>
        <r>
          <rPr>
            <b/>
            <sz val="9"/>
            <color indexed="81"/>
            <rFont val="Tahoma"/>
            <family val="2"/>
          </rPr>
          <t xml:space="preserve"> 2012</t>
        </r>
        <r>
          <rPr>
            <b/>
            <sz val="9"/>
            <color indexed="81"/>
            <rFont val="돋움"/>
            <family val="3"/>
            <charset val="129"/>
          </rPr>
          <t>년</t>
        </r>
        <r>
          <rPr>
            <b/>
            <sz val="9"/>
            <color indexed="81"/>
            <rFont val="Tahoma"/>
            <family val="2"/>
          </rPr>
          <t xml:space="preserve"> 1</t>
        </r>
        <r>
          <rPr>
            <b/>
            <sz val="9"/>
            <color indexed="81"/>
            <rFont val="돋움"/>
            <family val="3"/>
            <charset val="129"/>
          </rPr>
          <t>월</t>
        </r>
        <r>
          <rPr>
            <b/>
            <sz val="9"/>
            <color indexed="81"/>
            <rFont val="Tahoma"/>
            <family val="2"/>
          </rPr>
          <t xml:space="preserve"> 1</t>
        </r>
        <r>
          <rPr>
            <b/>
            <sz val="9"/>
            <color indexed="81"/>
            <rFont val="돋움"/>
            <family val="3"/>
            <charset val="129"/>
          </rPr>
          <t>일</t>
        </r>
        <r>
          <rPr>
            <b/>
            <sz val="9"/>
            <color indexed="81"/>
            <rFont val="Tahoma"/>
            <family val="2"/>
          </rPr>
          <t xml:space="preserve"> </t>
        </r>
        <r>
          <rPr>
            <b/>
            <sz val="9"/>
            <color indexed="81"/>
            <rFont val="돋움"/>
            <family val="3"/>
            <charset val="129"/>
          </rPr>
          <t>이후</t>
        </r>
        <r>
          <rPr>
            <b/>
            <sz val="9"/>
            <color indexed="81"/>
            <rFont val="Tahoma"/>
            <family val="2"/>
          </rPr>
          <t xml:space="preserve"> </t>
        </r>
        <r>
          <rPr>
            <b/>
            <sz val="9"/>
            <color indexed="81"/>
            <rFont val="돋움"/>
            <family val="3"/>
            <charset val="129"/>
          </rPr>
          <t>계약기간</t>
        </r>
        <r>
          <rPr>
            <b/>
            <sz val="9"/>
            <color indexed="81"/>
            <rFont val="Tahoma"/>
            <family val="2"/>
          </rPr>
          <t xml:space="preserve"> </t>
        </r>
        <r>
          <rPr>
            <b/>
            <sz val="9"/>
            <color indexed="81"/>
            <rFont val="돋움"/>
            <family val="3"/>
            <charset val="129"/>
          </rPr>
          <t>연장</t>
        </r>
        <r>
          <rPr>
            <b/>
            <sz val="9"/>
            <color indexed="81"/>
            <rFont val="Tahoma"/>
            <family val="2"/>
          </rPr>
          <t xml:space="preserve"> </t>
        </r>
        <r>
          <rPr>
            <b/>
            <sz val="9"/>
            <color indexed="81"/>
            <rFont val="돋움"/>
            <family val="3"/>
            <charset val="129"/>
          </rPr>
          <t>등을</t>
        </r>
        <r>
          <rPr>
            <b/>
            <sz val="9"/>
            <color indexed="81"/>
            <rFont val="Tahoma"/>
            <family val="2"/>
          </rPr>
          <t xml:space="preserve"> </t>
        </r>
        <r>
          <rPr>
            <b/>
            <sz val="9"/>
            <color indexed="81"/>
            <rFont val="돋움"/>
            <family val="3"/>
            <charset val="129"/>
          </rPr>
          <t>통해</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중소기업체에</t>
        </r>
        <r>
          <rPr>
            <b/>
            <sz val="9"/>
            <color indexed="81"/>
            <rFont val="Tahoma"/>
            <family val="2"/>
          </rPr>
          <t xml:space="preserve"> </t>
        </r>
        <r>
          <rPr>
            <b/>
            <sz val="9"/>
            <color indexed="81"/>
            <rFont val="돋움"/>
            <family val="3"/>
            <charset val="129"/>
          </rPr>
          <t>재취업하는</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소득세</t>
        </r>
        <r>
          <rPr>
            <b/>
            <sz val="9"/>
            <color indexed="81"/>
            <rFont val="Tahoma"/>
            <family val="2"/>
          </rPr>
          <t xml:space="preserve"> </t>
        </r>
        <r>
          <rPr>
            <b/>
            <sz val="9"/>
            <color indexed="81"/>
            <rFont val="돋움"/>
            <family val="3"/>
            <charset val="129"/>
          </rPr>
          <t>감면을</t>
        </r>
        <r>
          <rPr>
            <b/>
            <sz val="9"/>
            <color indexed="81"/>
            <rFont val="Tahoma"/>
            <family val="2"/>
          </rPr>
          <t xml:space="preserve"> </t>
        </r>
        <r>
          <rPr>
            <b/>
            <sz val="9"/>
            <color indexed="81"/>
            <rFont val="돋움"/>
            <family val="3"/>
            <charset val="129"/>
          </rPr>
          <t>적용하지</t>
        </r>
        <r>
          <rPr>
            <b/>
            <sz val="9"/>
            <color indexed="81"/>
            <rFont val="Tahoma"/>
            <family val="2"/>
          </rPr>
          <t xml:space="preserve"> </t>
        </r>
        <r>
          <rPr>
            <b/>
            <sz val="9"/>
            <color indexed="81"/>
            <rFont val="돋움"/>
            <family val="3"/>
            <charset val="129"/>
          </rPr>
          <t>아니한다</t>
        </r>
        <r>
          <rPr>
            <b/>
            <sz val="9"/>
            <color indexed="81"/>
            <rFont val="Tahoma"/>
            <family val="2"/>
          </rPr>
          <t xml:space="preserve">.(2011.12.31 </t>
        </r>
        <r>
          <rPr>
            <b/>
            <sz val="9"/>
            <color indexed="81"/>
            <rFont val="돋움"/>
            <family val="3"/>
            <charset val="129"/>
          </rPr>
          <t>신설</t>
        </r>
        <r>
          <rPr>
            <b/>
            <sz val="9"/>
            <color indexed="81"/>
            <rFont val="Tahoma"/>
            <family val="2"/>
          </rPr>
          <t xml:space="preserve">) [ </t>
        </r>
        <r>
          <rPr>
            <b/>
            <sz val="9"/>
            <color indexed="81"/>
            <rFont val="돋움"/>
            <family val="3"/>
            <charset val="129"/>
          </rPr>
          <t>부칙</t>
        </r>
        <r>
          <rPr>
            <b/>
            <sz val="9"/>
            <color indexed="81"/>
            <rFont val="Tahoma"/>
            <family val="2"/>
          </rPr>
          <t xml:space="preserve"> ] 
</t>
        </r>
        <r>
          <rPr>
            <b/>
            <sz val="9"/>
            <color indexed="81"/>
            <rFont val="돋움"/>
            <family val="3"/>
            <charset val="129"/>
          </rPr>
          <t>⑧</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항부터</t>
        </r>
        <r>
          <rPr>
            <b/>
            <sz val="9"/>
            <color indexed="81"/>
            <rFont val="Tahoma"/>
            <family val="2"/>
          </rPr>
          <t xml:space="preserve"> </t>
        </r>
        <r>
          <rPr>
            <b/>
            <sz val="9"/>
            <color indexed="81"/>
            <rFont val="돋움"/>
            <family val="3"/>
            <charset val="129"/>
          </rPr>
          <t>제</t>
        </r>
        <r>
          <rPr>
            <b/>
            <sz val="9"/>
            <color indexed="81"/>
            <rFont val="Tahoma"/>
            <family val="2"/>
          </rPr>
          <t>7</t>
        </r>
        <r>
          <rPr>
            <b/>
            <sz val="9"/>
            <color indexed="81"/>
            <rFont val="돋움"/>
            <family val="3"/>
            <charset val="129"/>
          </rPr>
          <t>항까지에서</t>
        </r>
        <r>
          <rPr>
            <b/>
            <sz val="9"/>
            <color indexed="81"/>
            <rFont val="Tahoma"/>
            <family val="2"/>
          </rPr>
          <t xml:space="preserve"> </t>
        </r>
        <r>
          <rPr>
            <b/>
            <sz val="9"/>
            <color indexed="81"/>
            <rFont val="돋움"/>
            <family val="3"/>
            <charset val="129"/>
          </rPr>
          <t>규정한</t>
        </r>
        <r>
          <rPr>
            <b/>
            <sz val="9"/>
            <color indexed="81"/>
            <rFont val="Tahoma"/>
            <family val="2"/>
          </rPr>
          <t xml:space="preserve"> </t>
        </r>
        <r>
          <rPr>
            <b/>
            <sz val="9"/>
            <color indexed="81"/>
            <rFont val="돋움"/>
            <family val="3"/>
            <charset val="129"/>
          </rPr>
          <t>사항</t>
        </r>
        <r>
          <rPr>
            <b/>
            <sz val="9"/>
            <color indexed="81"/>
            <rFont val="Tahoma"/>
            <family val="2"/>
          </rPr>
          <t xml:space="preserve"> </t>
        </r>
        <r>
          <rPr>
            <b/>
            <sz val="9"/>
            <color indexed="81"/>
            <rFont val="돋움"/>
            <family val="3"/>
            <charset val="129"/>
          </rPr>
          <t>외에</t>
        </r>
        <r>
          <rPr>
            <b/>
            <sz val="9"/>
            <color indexed="81"/>
            <rFont val="Tahoma"/>
            <family val="2"/>
          </rPr>
          <t xml:space="preserve"> </t>
        </r>
        <r>
          <rPr>
            <b/>
            <sz val="9"/>
            <color indexed="81"/>
            <rFont val="돋움"/>
            <family val="3"/>
            <charset val="129"/>
          </rPr>
          <t>소득세</t>
        </r>
        <r>
          <rPr>
            <b/>
            <sz val="9"/>
            <color indexed="81"/>
            <rFont val="Tahoma"/>
            <family val="2"/>
          </rPr>
          <t xml:space="preserve"> </t>
        </r>
        <r>
          <rPr>
            <b/>
            <sz val="9"/>
            <color indexed="81"/>
            <rFont val="돋움"/>
            <family val="3"/>
            <charset val="129"/>
          </rPr>
          <t>감면의</t>
        </r>
        <r>
          <rPr>
            <b/>
            <sz val="9"/>
            <color indexed="81"/>
            <rFont val="Tahoma"/>
            <family val="2"/>
          </rPr>
          <t xml:space="preserve"> </t>
        </r>
        <r>
          <rPr>
            <b/>
            <sz val="9"/>
            <color indexed="81"/>
            <rFont val="돋움"/>
            <family val="3"/>
            <charset val="129"/>
          </rPr>
          <t>신청절차</t>
        </r>
        <r>
          <rPr>
            <b/>
            <sz val="9"/>
            <color indexed="81"/>
            <rFont val="Tahoma"/>
            <family val="2"/>
          </rPr>
          <t xml:space="preserve">, </t>
        </r>
        <r>
          <rPr>
            <b/>
            <sz val="9"/>
            <color indexed="81"/>
            <rFont val="돋움"/>
            <family val="3"/>
            <charset val="129"/>
          </rPr>
          <t>제출서류</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밖에</t>
        </r>
        <r>
          <rPr>
            <b/>
            <sz val="9"/>
            <color indexed="81"/>
            <rFont val="Tahoma"/>
            <family val="2"/>
          </rPr>
          <t xml:space="preserve"> </t>
        </r>
        <r>
          <rPr>
            <b/>
            <sz val="9"/>
            <color indexed="81"/>
            <rFont val="돋움"/>
            <family val="3"/>
            <charset val="129"/>
          </rPr>
          <t>필요한</t>
        </r>
        <r>
          <rPr>
            <b/>
            <sz val="9"/>
            <color indexed="81"/>
            <rFont val="Tahoma"/>
            <family val="2"/>
          </rPr>
          <t xml:space="preserve"> </t>
        </r>
        <r>
          <rPr>
            <b/>
            <sz val="9"/>
            <color indexed="81"/>
            <rFont val="돋움"/>
            <family val="3"/>
            <charset val="129"/>
          </rPr>
          <t>사항은</t>
        </r>
        <r>
          <rPr>
            <b/>
            <sz val="9"/>
            <color indexed="81"/>
            <rFont val="Tahoma"/>
            <family val="2"/>
          </rPr>
          <t xml:space="preserve"> </t>
        </r>
        <r>
          <rPr>
            <b/>
            <sz val="9"/>
            <color indexed="81"/>
            <rFont val="돋움"/>
            <family val="3"/>
            <charset val="129"/>
          </rPr>
          <t>대통령령으로</t>
        </r>
        <r>
          <rPr>
            <b/>
            <sz val="9"/>
            <color indexed="81"/>
            <rFont val="Tahoma"/>
            <family val="2"/>
          </rPr>
          <t xml:space="preserve"> </t>
        </r>
        <r>
          <rPr>
            <b/>
            <sz val="9"/>
            <color indexed="81"/>
            <rFont val="돋움"/>
            <family val="3"/>
            <charset val="129"/>
          </rPr>
          <t>정한다</t>
        </r>
        <r>
          <rPr>
            <b/>
            <sz val="9"/>
            <color indexed="81"/>
            <rFont val="Tahoma"/>
            <family val="2"/>
          </rPr>
          <t xml:space="preserve">.(2011.12.31 </t>
        </r>
        <r>
          <rPr>
            <b/>
            <sz val="9"/>
            <color indexed="81"/>
            <rFont val="돋움"/>
            <family val="3"/>
            <charset val="129"/>
          </rPr>
          <t>신설</t>
        </r>
        <r>
          <rPr>
            <b/>
            <sz val="9"/>
            <color indexed="81"/>
            <rFont val="Tahoma"/>
            <family val="2"/>
          </rPr>
          <t xml:space="preserve">) [ </t>
        </r>
        <r>
          <rPr>
            <b/>
            <sz val="9"/>
            <color indexed="81"/>
            <rFont val="돋움"/>
            <family val="3"/>
            <charset val="129"/>
          </rPr>
          <t>부칙</t>
        </r>
        <r>
          <rPr>
            <b/>
            <sz val="9"/>
            <color indexed="81"/>
            <rFont val="Tahoma"/>
            <family val="2"/>
          </rPr>
          <t xml:space="preserve"> ] </t>
        </r>
      </text>
    </comment>
    <comment ref="C63" authorId="1" shapeId="0" xr:uid="{8CA9EC66-7A19-4F1B-AEF0-00C01AC81B18}">
      <text>
        <r>
          <rPr>
            <b/>
            <sz val="9"/>
            <color indexed="81"/>
            <rFont val="돋움"/>
            <family val="3"/>
            <charset val="129"/>
          </rPr>
          <t>조세조약</t>
        </r>
        <r>
          <rPr>
            <b/>
            <sz val="9"/>
            <color indexed="81"/>
            <rFont val="Tahoma"/>
            <family val="2"/>
          </rPr>
          <t xml:space="preserve"> </t>
        </r>
        <r>
          <rPr>
            <b/>
            <sz val="9"/>
            <color indexed="81"/>
            <rFont val="돋움"/>
            <family val="3"/>
            <charset val="129"/>
          </rPr>
          <t>조세조약상</t>
        </r>
        <r>
          <rPr>
            <b/>
            <sz val="9"/>
            <color indexed="81"/>
            <rFont val="Tahoma"/>
            <family val="2"/>
          </rPr>
          <t xml:space="preserve"> </t>
        </r>
        <r>
          <rPr>
            <b/>
            <sz val="9"/>
            <color indexed="81"/>
            <rFont val="돋움"/>
            <family val="3"/>
            <charset val="129"/>
          </rPr>
          <t>교직자</t>
        </r>
        <r>
          <rPr>
            <b/>
            <sz val="9"/>
            <color indexed="81"/>
            <rFont val="Tahoma"/>
            <family val="2"/>
          </rPr>
          <t xml:space="preserve"> </t>
        </r>
        <r>
          <rPr>
            <b/>
            <sz val="9"/>
            <color indexed="81"/>
            <rFont val="돋움"/>
            <family val="3"/>
            <charset val="129"/>
          </rPr>
          <t>조항의</t>
        </r>
        <r>
          <rPr>
            <b/>
            <sz val="9"/>
            <color indexed="81"/>
            <rFont val="Tahoma"/>
            <family val="2"/>
          </rPr>
          <t xml:space="preserve"> </t>
        </r>
        <r>
          <rPr>
            <b/>
            <sz val="9"/>
            <color indexed="81"/>
            <rFont val="돋움"/>
            <family val="3"/>
            <charset val="129"/>
          </rPr>
          <t>소득세</t>
        </r>
        <r>
          <rPr>
            <b/>
            <sz val="9"/>
            <color indexed="81"/>
            <rFont val="Tahoma"/>
            <family val="2"/>
          </rPr>
          <t xml:space="preserve"> </t>
        </r>
        <r>
          <rPr>
            <b/>
            <sz val="9"/>
            <color indexed="81"/>
            <rFont val="돋움"/>
            <family val="3"/>
            <charset val="129"/>
          </rPr>
          <t>감면</t>
        </r>
      </text>
    </comment>
    <comment ref="I63" authorId="0" shapeId="0" xr:uid="{9C774A31-D200-4893-8A4E-D85F8C75B66F}">
      <text>
        <r>
          <rPr>
            <b/>
            <sz val="9"/>
            <color indexed="81"/>
            <rFont val="돋움"/>
            <family val="3"/>
            <charset val="129"/>
          </rPr>
          <t>각국</t>
        </r>
        <r>
          <rPr>
            <b/>
            <sz val="9"/>
            <color indexed="81"/>
            <rFont val="Tahoma"/>
            <family val="2"/>
          </rPr>
          <t xml:space="preserve"> </t>
        </r>
        <r>
          <rPr>
            <b/>
            <sz val="9"/>
            <color indexed="81"/>
            <rFont val="돋움"/>
            <family val="3"/>
            <charset val="129"/>
          </rPr>
          <t>조세조약</t>
        </r>
      </text>
    </comment>
    <comment ref="C64" authorId="0" shapeId="0" xr:uid="{7EA99D15-901E-417F-AE8F-DE2C35F17305}">
      <text>
        <r>
          <rPr>
            <b/>
            <sz val="9"/>
            <color indexed="81"/>
            <rFont val="돋움"/>
            <family val="3"/>
            <charset val="129"/>
          </rPr>
          <t>정부</t>
        </r>
        <r>
          <rPr>
            <b/>
            <sz val="9"/>
            <color indexed="81"/>
            <rFont val="Tahoma"/>
            <family val="2"/>
          </rPr>
          <t>.</t>
        </r>
        <r>
          <rPr>
            <b/>
            <sz val="9"/>
            <color indexed="81"/>
            <rFont val="돋움"/>
            <family val="3"/>
            <charset val="129"/>
          </rPr>
          <t>공공기관</t>
        </r>
        <r>
          <rPr>
            <b/>
            <sz val="9"/>
            <color indexed="81"/>
            <rFont val="Tahoma"/>
            <family val="2"/>
          </rPr>
          <t xml:space="preserve"> </t>
        </r>
        <r>
          <rPr>
            <b/>
            <sz val="9"/>
            <color indexed="81"/>
            <rFont val="돋움"/>
            <family val="3"/>
            <charset val="129"/>
          </rPr>
          <t>지방이전기관</t>
        </r>
        <r>
          <rPr>
            <b/>
            <sz val="9"/>
            <color indexed="81"/>
            <rFont val="Tahoma"/>
            <family val="2"/>
          </rPr>
          <t xml:space="preserve"> </t>
        </r>
        <r>
          <rPr>
            <b/>
            <sz val="9"/>
            <color indexed="81"/>
            <rFont val="돋움"/>
            <family val="3"/>
            <charset val="129"/>
          </rPr>
          <t>종사자</t>
        </r>
        <r>
          <rPr>
            <b/>
            <sz val="9"/>
            <color indexed="81"/>
            <rFont val="Tahoma"/>
            <family val="2"/>
          </rPr>
          <t xml:space="preserve"> </t>
        </r>
        <r>
          <rPr>
            <b/>
            <sz val="9"/>
            <color indexed="81"/>
            <rFont val="돋움"/>
            <family val="3"/>
            <charset val="129"/>
          </rPr>
          <t>이주수당</t>
        </r>
        <r>
          <rPr>
            <b/>
            <sz val="9"/>
            <color indexed="81"/>
            <rFont val="Tahoma"/>
            <family val="2"/>
          </rPr>
          <t xml:space="preserve"> </t>
        </r>
        <r>
          <rPr>
            <b/>
            <sz val="9"/>
            <color indexed="81"/>
            <rFont val="돋움"/>
            <family val="3"/>
            <charset val="129"/>
          </rPr>
          <t>비과세</t>
        </r>
        <r>
          <rPr>
            <b/>
            <sz val="9"/>
            <color indexed="81"/>
            <rFont val="Tahoma"/>
            <family val="2"/>
          </rPr>
          <t xml:space="preserve"> (</t>
        </r>
        <r>
          <rPr>
            <b/>
            <sz val="9"/>
            <color indexed="81"/>
            <rFont val="돋움"/>
            <family val="3"/>
            <charset val="129"/>
          </rPr>
          <t>소령</t>
        </r>
        <r>
          <rPr>
            <b/>
            <sz val="9"/>
            <color indexed="81"/>
            <rFont val="Tahoma"/>
            <family val="2"/>
          </rPr>
          <t xml:space="preserve"> </t>
        </r>
        <r>
          <rPr>
            <b/>
            <sz val="9"/>
            <color indexed="81"/>
            <rFont val="돋움"/>
            <family val="3"/>
            <charset val="129"/>
          </rPr>
          <t>§</t>
        </r>
        <r>
          <rPr>
            <b/>
            <sz val="9"/>
            <color indexed="81"/>
            <rFont val="Tahoma"/>
            <family val="2"/>
          </rPr>
          <t>12)
&lt;</t>
        </r>
        <r>
          <rPr>
            <b/>
            <sz val="9"/>
            <color indexed="81"/>
            <rFont val="돋움"/>
            <family val="3"/>
            <charset val="129"/>
          </rPr>
          <t>개정이유</t>
        </r>
        <r>
          <rPr>
            <b/>
            <sz val="9"/>
            <color indexed="81"/>
            <rFont val="Tahoma"/>
            <family val="2"/>
          </rPr>
          <t xml:space="preserve">&gt; </t>
        </r>
        <r>
          <rPr>
            <b/>
            <sz val="9"/>
            <color indexed="81"/>
            <rFont val="돋움"/>
            <family val="3"/>
            <charset val="129"/>
          </rPr>
          <t>지방이전에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실비변상적</t>
        </r>
        <r>
          <rPr>
            <b/>
            <sz val="9"/>
            <color indexed="81"/>
            <rFont val="Tahoma"/>
            <family val="2"/>
          </rPr>
          <t xml:space="preserve"> </t>
        </r>
        <r>
          <rPr>
            <b/>
            <sz val="9"/>
            <color indexed="81"/>
            <rFont val="돋움"/>
            <family val="3"/>
            <charset val="129"/>
          </rPr>
          <t>측면에서</t>
        </r>
        <r>
          <rPr>
            <b/>
            <sz val="9"/>
            <color indexed="81"/>
            <rFont val="Tahoma"/>
            <family val="2"/>
          </rPr>
          <t xml:space="preserve"> </t>
        </r>
        <r>
          <rPr>
            <b/>
            <sz val="9"/>
            <color indexed="81"/>
            <rFont val="돋움"/>
            <family val="3"/>
            <charset val="129"/>
          </rPr>
          <t>지급되는</t>
        </r>
        <r>
          <rPr>
            <b/>
            <sz val="9"/>
            <color indexed="81"/>
            <rFont val="Tahoma"/>
            <family val="2"/>
          </rPr>
          <t xml:space="preserve"> </t>
        </r>
        <r>
          <rPr>
            <b/>
            <sz val="9"/>
            <color indexed="81"/>
            <rFont val="돋움"/>
            <family val="3"/>
            <charset val="129"/>
          </rPr>
          <t>급여인</t>
        </r>
        <r>
          <rPr>
            <b/>
            <sz val="9"/>
            <color indexed="81"/>
            <rFont val="Tahoma"/>
            <family val="2"/>
          </rPr>
          <t xml:space="preserve"> </t>
        </r>
        <r>
          <rPr>
            <b/>
            <sz val="9"/>
            <color indexed="81"/>
            <rFont val="돋움"/>
            <family val="3"/>
            <charset val="129"/>
          </rPr>
          <t>점을</t>
        </r>
        <r>
          <rPr>
            <b/>
            <sz val="9"/>
            <color indexed="81"/>
            <rFont val="Tahoma"/>
            <family val="2"/>
          </rPr>
          <t xml:space="preserve"> </t>
        </r>
        <r>
          <rPr>
            <b/>
            <sz val="9"/>
            <color indexed="81"/>
            <rFont val="돋움"/>
            <family val="3"/>
            <charset val="129"/>
          </rPr>
          <t>고려
종전
□</t>
        </r>
        <r>
          <rPr>
            <b/>
            <sz val="9"/>
            <color indexed="81"/>
            <rFont val="Tahoma"/>
            <family val="2"/>
          </rPr>
          <t xml:space="preserve"> </t>
        </r>
        <r>
          <rPr>
            <b/>
            <sz val="9"/>
            <color indexed="81"/>
            <rFont val="돋움"/>
            <family val="3"/>
            <charset val="129"/>
          </rPr>
          <t>실비변상적</t>
        </r>
        <r>
          <rPr>
            <b/>
            <sz val="9"/>
            <color indexed="81"/>
            <rFont val="Tahoma"/>
            <family val="2"/>
          </rPr>
          <t xml:space="preserve"> </t>
        </r>
        <r>
          <rPr>
            <b/>
            <sz val="9"/>
            <color indexed="81"/>
            <rFont val="돋움"/>
            <family val="3"/>
            <charset val="129"/>
          </rPr>
          <t>급여</t>
        </r>
        <r>
          <rPr>
            <b/>
            <sz val="9"/>
            <color indexed="81"/>
            <rFont val="Tahoma"/>
            <family val="2"/>
          </rPr>
          <t xml:space="preserve"> </t>
        </r>
        <r>
          <rPr>
            <b/>
            <sz val="9"/>
            <color indexed="81"/>
            <rFont val="돋움"/>
            <family val="3"/>
            <charset val="129"/>
          </rPr>
          <t xml:space="preserve">비과세
</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승선수당</t>
        </r>
        <r>
          <rPr>
            <b/>
            <sz val="9"/>
            <color indexed="81"/>
            <rFont val="Tahoma"/>
            <family val="2"/>
          </rPr>
          <t>(</t>
        </r>
        <r>
          <rPr>
            <b/>
            <sz val="9"/>
            <color indexed="81"/>
            <rFont val="돋움"/>
            <family val="3"/>
            <charset val="129"/>
          </rPr>
          <t>월</t>
        </r>
        <r>
          <rPr>
            <b/>
            <sz val="9"/>
            <color indexed="81"/>
            <rFont val="Tahoma"/>
            <family val="2"/>
          </rPr>
          <t xml:space="preserve"> 20</t>
        </r>
        <r>
          <rPr>
            <b/>
            <sz val="9"/>
            <color indexed="81"/>
            <rFont val="돋움"/>
            <family val="3"/>
            <charset val="129"/>
          </rPr>
          <t>만원</t>
        </r>
        <r>
          <rPr>
            <b/>
            <sz val="9"/>
            <color indexed="81"/>
            <rFont val="Tahoma"/>
            <family val="2"/>
          </rPr>
          <t xml:space="preserve"> </t>
        </r>
        <r>
          <rPr>
            <b/>
            <sz val="9"/>
            <color indexed="81"/>
            <rFont val="돋움"/>
            <family val="3"/>
            <charset val="129"/>
          </rPr>
          <t>이내</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벽지수당</t>
        </r>
        <r>
          <rPr>
            <b/>
            <sz val="9"/>
            <color indexed="81"/>
            <rFont val="Tahoma"/>
            <family val="2"/>
          </rPr>
          <t>(</t>
        </r>
        <r>
          <rPr>
            <b/>
            <sz val="9"/>
            <color indexed="81"/>
            <rFont val="돋움"/>
            <family val="3"/>
            <charset val="129"/>
          </rPr>
          <t>월</t>
        </r>
        <r>
          <rPr>
            <b/>
            <sz val="9"/>
            <color indexed="81"/>
            <rFont val="Tahoma"/>
            <family val="2"/>
          </rPr>
          <t xml:space="preserve"> 20</t>
        </r>
        <r>
          <rPr>
            <b/>
            <sz val="9"/>
            <color indexed="81"/>
            <rFont val="돋움"/>
            <family val="3"/>
            <charset val="129"/>
          </rPr>
          <t>만원</t>
        </r>
        <r>
          <rPr>
            <b/>
            <sz val="9"/>
            <color indexed="81"/>
            <rFont val="Tahoma"/>
            <family val="2"/>
          </rPr>
          <t xml:space="preserve"> </t>
        </r>
        <r>
          <rPr>
            <b/>
            <sz val="9"/>
            <color indexed="81"/>
            <rFont val="돋움"/>
            <family val="3"/>
            <charset val="129"/>
          </rPr>
          <t>이내</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취재수당</t>
        </r>
        <r>
          <rPr>
            <b/>
            <sz val="9"/>
            <color indexed="81"/>
            <rFont val="Tahoma"/>
            <family val="2"/>
          </rPr>
          <t>(</t>
        </r>
        <r>
          <rPr>
            <b/>
            <sz val="9"/>
            <color indexed="81"/>
            <rFont val="돋움"/>
            <family val="3"/>
            <charset val="129"/>
          </rPr>
          <t>월</t>
        </r>
        <r>
          <rPr>
            <b/>
            <sz val="9"/>
            <color indexed="81"/>
            <rFont val="Tahoma"/>
            <family val="2"/>
          </rPr>
          <t xml:space="preserve"> 20</t>
        </r>
        <r>
          <rPr>
            <b/>
            <sz val="9"/>
            <color indexed="81"/>
            <rFont val="돋움"/>
            <family val="3"/>
            <charset val="129"/>
          </rPr>
          <t>만원</t>
        </r>
        <r>
          <rPr>
            <b/>
            <sz val="9"/>
            <color indexed="81"/>
            <rFont val="Tahoma"/>
            <family val="2"/>
          </rPr>
          <t xml:space="preserve"> </t>
        </r>
        <r>
          <rPr>
            <b/>
            <sz val="9"/>
            <color indexed="81"/>
            <rFont val="돋움"/>
            <family val="3"/>
            <charset val="129"/>
          </rPr>
          <t>이내</t>
        </r>
        <r>
          <rPr>
            <b/>
            <sz val="9"/>
            <color indexed="81"/>
            <rFont val="Tahoma"/>
            <family val="2"/>
          </rPr>
          <t xml:space="preserve">) </t>
        </r>
        <r>
          <rPr>
            <b/>
            <sz val="9"/>
            <color indexed="81"/>
            <rFont val="돋움"/>
            <family val="3"/>
            <charset val="129"/>
          </rPr>
          <t xml:space="preserve">등
</t>
        </r>
        <r>
          <rPr>
            <b/>
            <sz val="9"/>
            <color indexed="81"/>
            <rFont val="Tahoma"/>
            <family val="2"/>
          </rPr>
          <t xml:space="preserve">  </t>
        </r>
        <r>
          <rPr>
            <b/>
            <sz val="9"/>
            <color indexed="81"/>
            <rFont val="돋움"/>
            <family val="3"/>
            <charset val="129"/>
          </rPr>
          <t>○</t>
        </r>
        <r>
          <rPr>
            <b/>
            <sz val="9"/>
            <color indexed="81"/>
            <rFont val="Tahoma"/>
            <family val="2"/>
          </rPr>
          <t xml:space="preserve">  &lt;</t>
        </r>
        <r>
          <rPr>
            <b/>
            <sz val="9"/>
            <color indexed="81"/>
            <rFont val="돋움"/>
            <family val="3"/>
            <charset val="129"/>
          </rPr>
          <t>추가</t>
        </r>
        <r>
          <rPr>
            <b/>
            <sz val="9"/>
            <color indexed="81"/>
            <rFont val="Tahoma"/>
            <family val="2"/>
          </rPr>
          <t xml:space="preserve">&gt;
  </t>
        </r>
        <r>
          <rPr>
            <b/>
            <sz val="9"/>
            <color indexed="81"/>
            <rFont val="돋움"/>
            <family val="3"/>
            <charset val="129"/>
          </rPr>
          <t>○</t>
        </r>
        <r>
          <rPr>
            <b/>
            <sz val="9"/>
            <color indexed="81"/>
            <rFont val="Tahoma"/>
            <family val="2"/>
          </rPr>
          <t xml:space="preserve"> </t>
        </r>
        <r>
          <rPr>
            <b/>
            <sz val="9"/>
            <color indexed="81"/>
            <rFont val="돋움"/>
            <family val="3"/>
            <charset val="129"/>
          </rPr>
          <t>법령</t>
        </r>
        <r>
          <rPr>
            <b/>
            <sz val="9"/>
            <color indexed="81"/>
            <rFont val="Tahoma"/>
            <family val="2"/>
          </rPr>
          <t xml:space="preserve"> </t>
        </r>
        <r>
          <rPr>
            <b/>
            <sz val="9"/>
            <color indexed="81"/>
            <rFont val="돋움"/>
            <family val="3"/>
            <charset val="129"/>
          </rPr>
          <t>등에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의무</t>
        </r>
        <r>
          <rPr>
            <b/>
            <sz val="9"/>
            <color indexed="81"/>
            <rFont val="Tahoma"/>
            <family val="2"/>
          </rPr>
          <t xml:space="preserve"> </t>
        </r>
        <r>
          <rPr>
            <b/>
            <sz val="9"/>
            <color indexed="81"/>
            <rFont val="돋움"/>
            <family val="3"/>
            <charset val="129"/>
          </rPr>
          <t>지방이전기관</t>
        </r>
        <r>
          <rPr>
            <b/>
            <sz val="9"/>
            <color indexed="81"/>
            <rFont val="Tahoma"/>
            <family val="2"/>
          </rPr>
          <t xml:space="preserve"> </t>
        </r>
        <r>
          <rPr>
            <b/>
            <sz val="9"/>
            <color indexed="81"/>
            <rFont val="돋움"/>
            <family val="3"/>
            <charset val="129"/>
          </rPr>
          <t>종사자에게</t>
        </r>
        <r>
          <rPr>
            <b/>
            <sz val="9"/>
            <color indexed="81"/>
            <rFont val="Tahoma"/>
            <family val="2"/>
          </rPr>
          <t xml:space="preserve"> </t>
        </r>
        <r>
          <rPr>
            <b/>
            <sz val="9"/>
            <color indexed="81"/>
            <rFont val="돋움"/>
            <family val="3"/>
            <charset val="129"/>
          </rPr>
          <t>한시적으로</t>
        </r>
        <r>
          <rPr>
            <b/>
            <sz val="9"/>
            <color indexed="81"/>
            <rFont val="Tahoma"/>
            <family val="2"/>
          </rPr>
          <t xml:space="preserve"> </t>
        </r>
        <r>
          <rPr>
            <b/>
            <sz val="9"/>
            <color indexed="81"/>
            <rFont val="돋움"/>
            <family val="3"/>
            <charset val="129"/>
          </rPr>
          <t>지급되는</t>
        </r>
        <r>
          <rPr>
            <b/>
            <sz val="9"/>
            <color indexed="81"/>
            <rFont val="Tahoma"/>
            <family val="2"/>
          </rPr>
          <t xml:space="preserve"> </t>
        </r>
        <r>
          <rPr>
            <b/>
            <sz val="9"/>
            <color indexed="81"/>
            <rFont val="돋움"/>
            <family val="3"/>
            <charset val="129"/>
          </rPr>
          <t>월</t>
        </r>
        <r>
          <rPr>
            <b/>
            <sz val="9"/>
            <color indexed="81"/>
            <rFont val="Tahoma"/>
            <family val="2"/>
          </rPr>
          <t xml:space="preserve"> 20</t>
        </r>
        <r>
          <rPr>
            <b/>
            <sz val="9"/>
            <color indexed="81"/>
            <rFont val="돋움"/>
            <family val="3"/>
            <charset val="129"/>
          </rPr>
          <t>만원</t>
        </r>
        <r>
          <rPr>
            <b/>
            <sz val="9"/>
            <color indexed="81"/>
            <rFont val="Tahoma"/>
            <family val="2"/>
          </rPr>
          <t xml:space="preserve"> </t>
        </r>
        <r>
          <rPr>
            <b/>
            <sz val="9"/>
            <color indexed="81"/>
            <rFont val="돋움"/>
            <family val="3"/>
            <charset val="129"/>
          </rPr>
          <t>이내의</t>
        </r>
        <r>
          <rPr>
            <b/>
            <sz val="9"/>
            <color indexed="81"/>
            <rFont val="Tahoma"/>
            <family val="2"/>
          </rPr>
          <t xml:space="preserve"> </t>
        </r>
        <r>
          <rPr>
            <b/>
            <sz val="9"/>
            <color indexed="81"/>
            <rFont val="돋움"/>
            <family val="3"/>
            <charset val="129"/>
          </rPr>
          <t xml:space="preserve">이주수당
</t>
        </r>
        <r>
          <rPr>
            <b/>
            <sz val="9"/>
            <color indexed="81"/>
            <rFont val="Tahoma"/>
            <family val="2"/>
          </rPr>
          <t>&lt;</t>
        </r>
        <r>
          <rPr>
            <b/>
            <sz val="9"/>
            <color indexed="81"/>
            <rFont val="돋움"/>
            <family val="3"/>
            <charset val="129"/>
          </rPr>
          <t>적용시기</t>
        </r>
        <r>
          <rPr>
            <b/>
            <sz val="9"/>
            <color indexed="81"/>
            <rFont val="Tahoma"/>
            <family val="2"/>
          </rPr>
          <t xml:space="preserve">&gt; '2013.1.1. </t>
        </r>
        <r>
          <rPr>
            <b/>
            <sz val="9"/>
            <color indexed="81"/>
            <rFont val="돋움"/>
            <family val="3"/>
            <charset val="129"/>
          </rPr>
          <t>이후</t>
        </r>
        <r>
          <rPr>
            <b/>
            <sz val="9"/>
            <color indexed="81"/>
            <rFont val="Tahoma"/>
            <family val="2"/>
          </rPr>
          <t xml:space="preserve"> </t>
        </r>
        <r>
          <rPr>
            <b/>
            <sz val="9"/>
            <color indexed="81"/>
            <rFont val="돋움"/>
            <family val="3"/>
            <charset val="129"/>
          </rPr>
          <t>발생하는</t>
        </r>
        <r>
          <rPr>
            <b/>
            <sz val="9"/>
            <color indexed="81"/>
            <rFont val="Tahoma"/>
            <family val="2"/>
          </rPr>
          <t xml:space="preserve"> </t>
        </r>
        <r>
          <rPr>
            <b/>
            <sz val="9"/>
            <color indexed="81"/>
            <rFont val="돋움"/>
            <family val="3"/>
            <charset val="129"/>
          </rPr>
          <t>소득분부터</t>
        </r>
        <r>
          <rPr>
            <b/>
            <sz val="9"/>
            <color indexed="81"/>
            <rFont val="Tahoma"/>
            <family val="2"/>
          </rPr>
          <t xml:space="preserve"> </t>
        </r>
        <r>
          <rPr>
            <b/>
            <sz val="9"/>
            <color indexed="81"/>
            <rFont val="돋움"/>
            <family val="3"/>
            <charset val="129"/>
          </rPr>
          <t>적용
이주수당
수도권</t>
        </r>
        <r>
          <rPr>
            <b/>
            <sz val="9"/>
            <color indexed="81"/>
            <rFont val="Tahoma"/>
            <family val="2"/>
          </rPr>
          <t xml:space="preserve"> </t>
        </r>
        <r>
          <rPr>
            <b/>
            <sz val="9"/>
            <color indexed="81"/>
            <rFont val="돋움"/>
            <family val="3"/>
            <charset val="129"/>
          </rPr>
          <t>외의</t>
        </r>
        <r>
          <rPr>
            <b/>
            <sz val="9"/>
            <color indexed="81"/>
            <rFont val="Tahoma"/>
            <family val="2"/>
          </rPr>
          <t xml:space="preserve"> </t>
        </r>
        <r>
          <rPr>
            <b/>
            <sz val="9"/>
            <color indexed="81"/>
            <rFont val="돋움"/>
            <family val="3"/>
            <charset val="129"/>
          </rPr>
          <t>지역으로</t>
        </r>
        <r>
          <rPr>
            <b/>
            <sz val="9"/>
            <color indexed="81"/>
            <rFont val="Tahoma"/>
            <family val="2"/>
          </rPr>
          <t xml:space="preserve"> </t>
        </r>
        <r>
          <rPr>
            <b/>
            <sz val="9"/>
            <color indexed="81"/>
            <rFont val="돋움"/>
            <family val="3"/>
            <charset val="129"/>
          </rPr>
          <t>국가균형발전특별법에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이전하는</t>
        </r>
        <r>
          <rPr>
            <b/>
            <sz val="9"/>
            <color indexed="81"/>
            <rFont val="Tahoma"/>
            <family val="2"/>
          </rPr>
          <t xml:space="preserve"> </t>
        </r>
        <r>
          <rPr>
            <b/>
            <sz val="9"/>
            <color indexed="81"/>
            <rFont val="돋움"/>
            <family val="3"/>
            <charset val="129"/>
          </rPr>
          <t>공무원이나</t>
        </r>
        <r>
          <rPr>
            <b/>
            <sz val="9"/>
            <color indexed="81"/>
            <rFont val="Tahoma"/>
            <family val="2"/>
          </rPr>
          <t xml:space="preserve"> </t>
        </r>
        <r>
          <rPr>
            <b/>
            <sz val="9"/>
            <color indexed="81"/>
            <rFont val="돋움"/>
            <family val="3"/>
            <charset val="129"/>
          </rPr>
          <t>공공기관의</t>
        </r>
        <r>
          <rPr>
            <b/>
            <sz val="9"/>
            <color indexed="81"/>
            <rFont val="Tahoma"/>
            <family val="2"/>
          </rPr>
          <t xml:space="preserve"> </t>
        </r>
        <r>
          <rPr>
            <b/>
            <sz val="9"/>
            <color indexed="81"/>
            <rFont val="돋움"/>
            <family val="3"/>
            <charset val="129"/>
          </rPr>
          <t>직원에게</t>
        </r>
        <r>
          <rPr>
            <b/>
            <sz val="9"/>
            <color indexed="81"/>
            <rFont val="Tahoma"/>
            <family val="2"/>
          </rPr>
          <t xml:space="preserve"> </t>
        </r>
        <r>
          <rPr>
            <b/>
            <sz val="9"/>
            <color indexed="81"/>
            <rFont val="돋움"/>
            <family val="3"/>
            <charset val="129"/>
          </rPr>
          <t>지급하는</t>
        </r>
        <r>
          <rPr>
            <b/>
            <sz val="9"/>
            <color indexed="81"/>
            <rFont val="Tahoma"/>
            <family val="2"/>
          </rPr>
          <t xml:space="preserve"> </t>
        </r>
        <r>
          <rPr>
            <b/>
            <sz val="9"/>
            <color indexed="81"/>
            <rFont val="돋움"/>
            <family val="3"/>
            <charset val="129"/>
          </rPr>
          <t>월</t>
        </r>
        <r>
          <rPr>
            <b/>
            <sz val="9"/>
            <color indexed="81"/>
            <rFont val="Tahoma"/>
            <family val="2"/>
          </rPr>
          <t xml:space="preserve"> 20</t>
        </r>
        <r>
          <rPr>
            <b/>
            <sz val="9"/>
            <color indexed="81"/>
            <rFont val="돋움"/>
            <family val="3"/>
            <charset val="129"/>
          </rPr>
          <t>만원</t>
        </r>
        <r>
          <rPr>
            <b/>
            <sz val="9"/>
            <color indexed="81"/>
            <rFont val="Tahoma"/>
            <family val="2"/>
          </rPr>
          <t xml:space="preserve"> </t>
        </r>
        <r>
          <rPr>
            <b/>
            <sz val="9"/>
            <color indexed="81"/>
            <rFont val="돋움"/>
            <family val="3"/>
            <charset val="129"/>
          </rPr>
          <t>이내의</t>
        </r>
        <r>
          <rPr>
            <b/>
            <sz val="9"/>
            <color indexed="81"/>
            <rFont val="Tahoma"/>
            <family val="2"/>
          </rPr>
          <t xml:space="preserve"> </t>
        </r>
        <r>
          <rPr>
            <b/>
            <sz val="9"/>
            <color indexed="81"/>
            <rFont val="돋움"/>
            <family val="3"/>
            <charset val="129"/>
          </rPr>
          <t>이주수당</t>
        </r>
      </text>
    </comment>
    <comment ref="I64" authorId="1" shapeId="0" xr:uid="{600141C7-BC5E-41CB-BA9B-39A2D2EFD7EC}">
      <text>
        <r>
          <rPr>
            <b/>
            <sz val="9"/>
            <color indexed="81"/>
            <rFont val="돋움"/>
            <family val="3"/>
            <charset val="129"/>
          </rPr>
          <t>소령</t>
        </r>
        <r>
          <rPr>
            <b/>
            <sz val="9"/>
            <color indexed="81"/>
            <rFont val="Tahoma"/>
            <family val="2"/>
          </rPr>
          <t xml:space="preserve"> </t>
        </r>
        <r>
          <rPr>
            <b/>
            <sz val="9"/>
            <color indexed="81"/>
            <rFont val="돋움"/>
            <family val="3"/>
            <charset val="129"/>
          </rPr>
          <t>§</t>
        </r>
        <r>
          <rPr>
            <b/>
            <sz val="9"/>
            <color indexed="81"/>
            <rFont val="Tahoma"/>
            <family val="2"/>
          </rPr>
          <t xml:space="preserve"> 12 17 (</t>
        </r>
        <r>
          <rPr>
            <b/>
            <sz val="9"/>
            <color indexed="81"/>
            <rFont val="돋움"/>
            <family val="3"/>
            <charset val="129"/>
          </rPr>
          <t>정부</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공공기관</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지방이전기관</t>
        </r>
        <r>
          <rPr>
            <b/>
            <sz val="9"/>
            <color indexed="81"/>
            <rFont val="Tahoma"/>
            <family val="2"/>
          </rPr>
          <t xml:space="preserve"> </t>
        </r>
        <r>
          <rPr>
            <b/>
            <sz val="9"/>
            <color indexed="81"/>
            <rFont val="돋움"/>
            <family val="3"/>
            <charset val="129"/>
          </rPr>
          <t>종사자</t>
        </r>
        <r>
          <rPr>
            <b/>
            <sz val="9"/>
            <color indexed="81"/>
            <rFont val="Tahoma"/>
            <family val="2"/>
          </rPr>
          <t xml:space="preserve"> </t>
        </r>
        <r>
          <rPr>
            <b/>
            <sz val="9"/>
            <color indexed="81"/>
            <rFont val="돋움"/>
            <family val="3"/>
            <charset val="129"/>
          </rPr>
          <t>이주수당</t>
        </r>
        <r>
          <rPr>
            <b/>
            <sz val="9"/>
            <color indexed="81"/>
            <rFont val="Tahoma"/>
            <family val="2"/>
          </rPr>
          <t>)</t>
        </r>
      </text>
    </comment>
    <comment ref="C65" authorId="1" shapeId="0" xr:uid="{3D1FDC7D-8EAF-44D9-9B13-11F4942A732D}">
      <text>
        <r>
          <rPr>
            <b/>
            <sz val="9"/>
            <color indexed="81"/>
            <rFont val="돋움"/>
            <family val="3"/>
            <charset val="129"/>
          </rPr>
          <t>소법</t>
        </r>
        <r>
          <rPr>
            <b/>
            <sz val="9"/>
            <color indexed="81"/>
            <rFont val="Tahoma"/>
            <family val="2"/>
          </rPr>
          <t xml:space="preserve"> </t>
        </r>
        <r>
          <rPr>
            <b/>
            <sz val="9"/>
            <color indexed="81"/>
            <rFont val="돋움"/>
            <family val="3"/>
            <charset val="129"/>
          </rPr>
          <t>§</t>
        </r>
        <r>
          <rPr>
            <b/>
            <sz val="9"/>
            <color indexed="81"/>
            <rFont val="Tahoma"/>
            <family val="2"/>
          </rPr>
          <t xml:space="preserve"> 12 3 </t>
        </r>
        <r>
          <rPr>
            <b/>
            <sz val="9"/>
            <color indexed="81"/>
            <rFont val="돋움"/>
            <family val="3"/>
            <charset val="129"/>
          </rPr>
          <t>자</t>
        </r>
        <r>
          <rPr>
            <b/>
            <sz val="9"/>
            <color indexed="81"/>
            <rFont val="Tahoma"/>
            <family val="2"/>
          </rPr>
          <t xml:space="preserve"> </t>
        </r>
        <r>
          <rPr>
            <b/>
            <sz val="9"/>
            <color indexed="81"/>
            <rFont val="돋움"/>
            <family val="3"/>
            <charset val="129"/>
          </rPr>
          <t>소령</t>
        </r>
        <r>
          <rPr>
            <b/>
            <sz val="9"/>
            <color indexed="81"/>
            <rFont val="Tahoma"/>
            <family val="2"/>
          </rPr>
          <t xml:space="preserve"> </t>
        </r>
        <r>
          <rPr>
            <b/>
            <sz val="9"/>
            <color indexed="81"/>
            <rFont val="돋움"/>
            <family val="3"/>
            <charset val="129"/>
          </rPr>
          <t>§</t>
        </r>
        <r>
          <rPr>
            <b/>
            <sz val="9"/>
            <color indexed="81"/>
            <rFont val="Tahoma"/>
            <family val="2"/>
          </rPr>
          <t xml:space="preserve"> 12 13 </t>
        </r>
        <r>
          <rPr>
            <b/>
            <sz val="9"/>
            <color indexed="81"/>
            <rFont val="돋움"/>
            <family val="3"/>
            <charset val="129"/>
          </rPr>
          <t>다</t>
        </r>
        <r>
          <rPr>
            <b/>
            <sz val="9"/>
            <color indexed="81"/>
            <rFont val="Tahoma"/>
            <family val="2"/>
          </rPr>
          <t>(</t>
        </r>
        <r>
          <rPr>
            <b/>
            <sz val="9"/>
            <color indexed="81"/>
            <rFont val="돋움"/>
            <family val="3"/>
            <charset val="129"/>
          </rPr>
          <t>전공의</t>
        </r>
        <r>
          <rPr>
            <b/>
            <sz val="9"/>
            <color indexed="81"/>
            <rFont val="Tahoma"/>
            <family val="2"/>
          </rPr>
          <t xml:space="preserve"> </t>
        </r>
        <r>
          <rPr>
            <b/>
            <sz val="9"/>
            <color indexed="81"/>
            <rFont val="돋움"/>
            <family val="3"/>
            <charset val="129"/>
          </rPr>
          <t>수련보조수당</t>
        </r>
        <r>
          <rPr>
            <b/>
            <sz val="9"/>
            <color indexed="81"/>
            <rFont val="Tahoma"/>
            <family val="2"/>
          </rPr>
          <t xml:space="preserve">)
</t>
        </r>
        <r>
          <rPr>
            <b/>
            <sz val="9"/>
            <color indexed="81"/>
            <rFont val="돋움"/>
            <family val="3"/>
            <charset val="129"/>
          </rPr>
          <t>국가</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지방자치단체가</t>
        </r>
        <r>
          <rPr>
            <b/>
            <sz val="9"/>
            <color indexed="81"/>
            <rFont val="Tahoma"/>
            <family val="2"/>
          </rPr>
          <t xml:space="preserve"> </t>
        </r>
        <r>
          <rPr>
            <b/>
            <sz val="9"/>
            <color indexed="81"/>
            <rFont val="돋움"/>
            <family val="3"/>
            <charset val="129"/>
          </rPr>
          <t>지급하는</t>
        </r>
        <r>
          <rPr>
            <b/>
            <sz val="9"/>
            <color indexed="81"/>
            <rFont val="Tahoma"/>
            <family val="2"/>
          </rPr>
          <t xml:space="preserve"> </t>
        </r>
        <r>
          <rPr>
            <b/>
            <sz val="9"/>
            <color indexed="81"/>
            <rFont val="돋움"/>
            <family val="3"/>
            <charset val="129"/>
          </rPr>
          <t>다음의</t>
        </r>
        <r>
          <rPr>
            <b/>
            <sz val="9"/>
            <color indexed="81"/>
            <rFont val="Tahoma"/>
            <family val="2"/>
          </rPr>
          <t xml:space="preserve"> </t>
        </r>
        <r>
          <rPr>
            <b/>
            <sz val="9"/>
            <color indexed="81"/>
            <rFont val="돋움"/>
            <family val="3"/>
            <charset val="129"/>
          </rPr>
          <t xml:space="preserve">금액
</t>
        </r>
        <r>
          <rPr>
            <b/>
            <sz val="9"/>
            <color indexed="81"/>
            <rFont val="Tahoma"/>
            <family val="2"/>
          </rPr>
          <t xml:space="preserve"> - </t>
        </r>
        <r>
          <rPr>
            <b/>
            <sz val="9"/>
            <color indexed="81"/>
            <rFont val="돋움"/>
            <family val="3"/>
            <charset val="129"/>
          </rPr>
          <t>보육교사의</t>
        </r>
        <r>
          <rPr>
            <b/>
            <sz val="9"/>
            <color indexed="81"/>
            <rFont val="Tahoma"/>
            <family val="2"/>
          </rPr>
          <t xml:space="preserve"> </t>
        </r>
        <r>
          <rPr>
            <b/>
            <sz val="9"/>
            <color indexed="81"/>
            <rFont val="돋움"/>
            <family val="3"/>
            <charset val="129"/>
          </rPr>
          <t>처우개선을</t>
        </r>
        <r>
          <rPr>
            <b/>
            <sz val="9"/>
            <color indexed="81"/>
            <rFont val="Tahoma"/>
            <family val="2"/>
          </rPr>
          <t xml:space="preserve"> </t>
        </r>
        <r>
          <rPr>
            <b/>
            <sz val="9"/>
            <color indexed="81"/>
            <rFont val="돋움"/>
            <family val="3"/>
            <charset val="129"/>
          </rPr>
          <t>위하여</t>
        </r>
        <r>
          <rPr>
            <b/>
            <sz val="9"/>
            <color indexed="81"/>
            <rFont val="Tahoma"/>
            <family val="2"/>
          </rPr>
          <t xml:space="preserve"> </t>
        </r>
        <r>
          <rPr>
            <b/>
            <sz val="9"/>
            <color indexed="81"/>
            <rFont val="돋움"/>
            <family val="3"/>
            <charset val="129"/>
          </rPr>
          <t>지급하는</t>
        </r>
        <r>
          <rPr>
            <b/>
            <sz val="9"/>
            <color indexed="81"/>
            <rFont val="Tahoma"/>
            <family val="2"/>
          </rPr>
          <t xml:space="preserve"> </t>
        </r>
        <r>
          <rPr>
            <b/>
            <sz val="9"/>
            <color indexed="81"/>
            <rFont val="돋움"/>
            <family val="3"/>
            <charset val="129"/>
          </rPr>
          <t>근무환경개선비</t>
        </r>
        <r>
          <rPr>
            <b/>
            <sz val="9"/>
            <color indexed="81"/>
            <rFont val="Tahoma"/>
            <family val="2"/>
          </rPr>
          <t xml:space="preserve"> 
 - </t>
        </r>
        <r>
          <rPr>
            <b/>
            <sz val="9"/>
            <color indexed="81"/>
            <rFont val="돋움"/>
            <family val="3"/>
            <charset val="129"/>
          </rPr>
          <t>사립유치원</t>
        </r>
        <r>
          <rPr>
            <b/>
            <sz val="9"/>
            <color indexed="81"/>
            <rFont val="Tahoma"/>
            <family val="2"/>
          </rPr>
          <t xml:space="preserve"> </t>
        </r>
        <r>
          <rPr>
            <b/>
            <sz val="9"/>
            <color indexed="81"/>
            <rFont val="돋움"/>
            <family val="3"/>
            <charset val="129"/>
          </rPr>
          <t>교사의</t>
        </r>
        <r>
          <rPr>
            <b/>
            <sz val="9"/>
            <color indexed="81"/>
            <rFont val="Tahoma"/>
            <family val="2"/>
          </rPr>
          <t xml:space="preserve"> </t>
        </r>
        <r>
          <rPr>
            <b/>
            <sz val="9"/>
            <color indexed="81"/>
            <rFont val="돋움"/>
            <family val="3"/>
            <charset val="129"/>
          </rPr>
          <t xml:space="preserve">인건비
</t>
        </r>
        <r>
          <rPr>
            <b/>
            <sz val="9"/>
            <color indexed="81"/>
            <rFont val="Tahoma"/>
            <family val="2"/>
          </rPr>
          <t xml:space="preserve"> - </t>
        </r>
        <r>
          <rPr>
            <b/>
            <sz val="9"/>
            <color indexed="81"/>
            <rFont val="돋움"/>
            <family val="3"/>
            <charset val="129"/>
          </rPr>
          <t>전공의에게</t>
        </r>
        <r>
          <rPr>
            <b/>
            <sz val="9"/>
            <color indexed="81"/>
            <rFont val="Tahoma"/>
            <family val="2"/>
          </rPr>
          <t xml:space="preserve"> </t>
        </r>
        <r>
          <rPr>
            <b/>
            <sz val="9"/>
            <color indexed="81"/>
            <rFont val="돋움"/>
            <family val="3"/>
            <charset val="129"/>
          </rPr>
          <t>지급하는</t>
        </r>
        <r>
          <rPr>
            <b/>
            <sz val="9"/>
            <color indexed="81"/>
            <rFont val="Tahoma"/>
            <family val="2"/>
          </rPr>
          <t xml:space="preserve"> </t>
        </r>
        <r>
          <rPr>
            <b/>
            <sz val="9"/>
            <color indexed="81"/>
            <rFont val="돋움"/>
            <family val="3"/>
            <charset val="129"/>
          </rPr>
          <t>수련보조수당</t>
        </r>
      </text>
    </comment>
    <comment ref="I65" authorId="0" shapeId="0" xr:uid="{CF64B059-1BF9-495C-AE18-EC104225834F}">
      <text>
        <r>
          <rPr>
            <b/>
            <sz val="9"/>
            <color indexed="81"/>
            <rFont val="돋움"/>
            <family val="3"/>
            <charset val="129"/>
          </rPr>
          <t>월</t>
        </r>
        <r>
          <rPr>
            <b/>
            <sz val="9"/>
            <color indexed="81"/>
            <rFont val="Tahoma"/>
            <family val="2"/>
          </rPr>
          <t xml:space="preserve"> 50</t>
        </r>
        <r>
          <rPr>
            <b/>
            <sz val="9"/>
            <color indexed="81"/>
            <rFont val="돋움"/>
            <family val="3"/>
            <charset val="129"/>
          </rPr>
          <t>만원</t>
        </r>
        <r>
          <rPr>
            <b/>
            <sz val="9"/>
            <color indexed="81"/>
            <rFont val="Tahoma"/>
            <family val="2"/>
          </rPr>
          <t xml:space="preserve"> </t>
        </r>
        <r>
          <rPr>
            <b/>
            <sz val="9"/>
            <color indexed="81"/>
            <rFont val="돋움"/>
            <family val="3"/>
            <charset val="129"/>
          </rPr>
          <t>제출</t>
        </r>
      </text>
    </comment>
    <comment ref="F74" authorId="1" shapeId="0" xr:uid="{A0C6789F-A8B8-4C7B-8277-EFD083B059AA}">
      <text>
        <r>
          <rPr>
            <b/>
            <sz val="9"/>
            <color indexed="81"/>
            <rFont val="돋움"/>
            <family val="3"/>
            <charset val="129"/>
          </rPr>
          <t>77. 납부특례세액은 「조세특례제한법」 제16조의2제1항에 따라 주식매수선택권을 행사함으로써 얻은 이익에 대하여 벤처기업의 임원 또는 종업원이 원천징수의무자에게 납부특례의 적용을 신청한 경우에 해당 과세기간의 결정세액에서 해당 과세기간의 근로소득금액 중 주식매수선택권을 행사하므로써 얻는 이익에 따른 소득금액을 제외하여 산출한 결정세액을 뺀 금액을 적습니다.</t>
        </r>
      </text>
    </comment>
    <comment ref="BE74" authorId="2" shapeId="0" xr:uid="{BD09D8E3-86A5-4E23-AA6F-E560A62CB16C}">
      <text>
        <r>
          <rPr>
            <b/>
            <sz val="9"/>
            <color indexed="81"/>
            <rFont val="돋움"/>
            <family val="3"/>
            <charset val="129"/>
          </rPr>
          <t>중도퇴사자환급액</t>
        </r>
      </text>
    </comment>
    <comment ref="B75" authorId="0" shapeId="0" xr:uid="{4AB17F80-E02C-450A-B58C-B7D96D259956}">
      <text>
        <r>
          <rPr>
            <b/>
            <sz val="9"/>
            <color indexed="81"/>
            <rFont val="돋움"/>
            <family val="3"/>
            <charset val="129"/>
          </rPr>
          <t>이</t>
        </r>
        <r>
          <rPr>
            <b/>
            <sz val="9"/>
            <color indexed="81"/>
            <rFont val="Tahoma"/>
            <family val="2"/>
          </rPr>
          <t xml:space="preserve"> </t>
        </r>
        <r>
          <rPr>
            <b/>
            <sz val="9"/>
            <color indexed="81"/>
            <rFont val="돋움"/>
            <family val="3"/>
            <charset val="129"/>
          </rPr>
          <t>서식에</t>
        </r>
        <r>
          <rPr>
            <b/>
            <sz val="9"/>
            <color indexed="81"/>
            <rFont val="Tahoma"/>
            <family val="2"/>
          </rPr>
          <t xml:space="preserve"> </t>
        </r>
        <r>
          <rPr>
            <b/>
            <sz val="9"/>
            <color indexed="81"/>
            <rFont val="돋움"/>
            <family val="3"/>
            <charset val="129"/>
          </rPr>
          <t>적는</t>
        </r>
        <r>
          <rPr>
            <b/>
            <sz val="9"/>
            <color indexed="81"/>
            <rFont val="Tahoma"/>
            <family val="2"/>
          </rPr>
          <t xml:space="preserve"> </t>
        </r>
        <r>
          <rPr>
            <b/>
            <sz val="9"/>
            <color indexed="81"/>
            <rFont val="돋움"/>
            <family val="3"/>
            <charset val="129"/>
          </rPr>
          <t>금액</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소수점</t>
        </r>
        <r>
          <rPr>
            <b/>
            <sz val="9"/>
            <color indexed="81"/>
            <rFont val="Tahoma"/>
            <family val="2"/>
          </rPr>
          <t xml:space="preserve"> </t>
        </r>
        <r>
          <rPr>
            <b/>
            <sz val="9"/>
            <color indexed="81"/>
            <rFont val="돋움"/>
            <family val="3"/>
            <charset val="129"/>
          </rPr>
          <t>이하</t>
        </r>
        <r>
          <rPr>
            <b/>
            <sz val="9"/>
            <color indexed="81"/>
            <rFont val="Tahoma"/>
            <family val="2"/>
          </rPr>
          <t xml:space="preserve"> </t>
        </r>
        <r>
          <rPr>
            <b/>
            <sz val="9"/>
            <color indexed="81"/>
            <rFont val="돋움"/>
            <family val="3"/>
            <charset val="129"/>
          </rPr>
          <t>값만</t>
        </r>
        <r>
          <rPr>
            <b/>
            <sz val="9"/>
            <color indexed="81"/>
            <rFont val="Tahoma"/>
            <family val="2"/>
          </rPr>
          <t xml:space="preserve"> </t>
        </r>
        <r>
          <rPr>
            <b/>
            <sz val="9"/>
            <color indexed="81"/>
            <rFont val="돋움"/>
            <family val="3"/>
            <charset val="129"/>
          </rPr>
          <t>버리며</t>
        </r>
        <r>
          <rPr>
            <b/>
            <sz val="9"/>
            <color indexed="81"/>
            <rFont val="Tahoma"/>
            <family val="2"/>
          </rPr>
          <t>, 67</t>
        </r>
        <r>
          <rPr>
            <b/>
            <sz val="9"/>
            <color indexed="81"/>
            <rFont val="돋움"/>
            <family val="3"/>
            <charset val="129"/>
          </rPr>
          <t>차감징수세액이</t>
        </r>
        <r>
          <rPr>
            <b/>
            <sz val="9"/>
            <color indexed="81"/>
            <rFont val="Tahoma"/>
            <family val="2"/>
          </rPr>
          <t xml:space="preserve"> </t>
        </r>
        <r>
          <rPr>
            <b/>
            <sz val="9"/>
            <color indexed="81"/>
            <rFont val="돋움"/>
            <family val="3"/>
            <charset val="129"/>
          </rPr>
          <t>소액부징수</t>
        </r>
        <r>
          <rPr>
            <b/>
            <sz val="9"/>
            <color indexed="81"/>
            <rFont val="Tahoma"/>
            <family val="2"/>
          </rPr>
          <t>(1</t>
        </r>
        <r>
          <rPr>
            <b/>
            <sz val="9"/>
            <color indexed="81"/>
            <rFont val="돋움"/>
            <family val="3"/>
            <charset val="129"/>
          </rPr>
          <t>천원</t>
        </r>
        <r>
          <rPr>
            <b/>
            <sz val="9"/>
            <color indexed="81"/>
            <rFont val="Tahoma"/>
            <family val="2"/>
          </rPr>
          <t xml:space="preserve"> </t>
        </r>
        <r>
          <rPr>
            <b/>
            <sz val="9"/>
            <color indexed="81"/>
            <rFont val="돋움"/>
            <family val="3"/>
            <charset val="129"/>
          </rPr>
          <t>미만을</t>
        </r>
        <r>
          <rPr>
            <b/>
            <sz val="9"/>
            <color indexed="81"/>
            <rFont val="Tahoma"/>
            <family val="2"/>
          </rPr>
          <t xml:space="preserve"> </t>
        </r>
        <r>
          <rPr>
            <b/>
            <sz val="9"/>
            <color indexed="81"/>
            <rFont val="돋움"/>
            <family val="3"/>
            <charset val="129"/>
          </rPr>
          <t>말합니다</t>
        </r>
        <r>
          <rPr>
            <b/>
            <sz val="9"/>
            <color indexed="81"/>
            <rFont val="Tahoma"/>
            <family val="2"/>
          </rPr>
          <t>)</t>
        </r>
        <r>
          <rPr>
            <b/>
            <sz val="9"/>
            <color indexed="81"/>
            <rFont val="돋움"/>
            <family val="3"/>
            <charset val="129"/>
          </rPr>
          <t>에</t>
        </r>
        <r>
          <rPr>
            <b/>
            <sz val="9"/>
            <color indexed="81"/>
            <rFont val="Tahoma"/>
            <family val="2"/>
          </rPr>
          <t xml:space="preserve"> </t>
        </r>
        <r>
          <rPr>
            <b/>
            <sz val="9"/>
            <color indexed="81"/>
            <rFont val="돋움"/>
            <family val="3"/>
            <charset val="129"/>
          </rPr>
          <t>해당하는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세액을</t>
        </r>
        <r>
          <rPr>
            <b/>
            <sz val="9"/>
            <color indexed="81"/>
            <rFont val="Tahoma"/>
            <family val="2"/>
          </rPr>
          <t xml:space="preserve"> “0”</t>
        </r>
        <r>
          <rPr>
            <b/>
            <sz val="9"/>
            <color indexed="81"/>
            <rFont val="돋움"/>
            <family val="3"/>
            <charset val="129"/>
          </rPr>
          <t>으로</t>
        </r>
        <r>
          <rPr>
            <b/>
            <sz val="9"/>
            <color indexed="81"/>
            <rFont val="Tahoma"/>
            <family val="2"/>
          </rPr>
          <t xml:space="preserve"> </t>
        </r>
        <r>
          <rPr>
            <b/>
            <sz val="9"/>
            <color indexed="81"/>
            <rFont val="돋움"/>
            <family val="3"/>
            <charset val="129"/>
          </rPr>
          <t>적습니다</t>
        </r>
        <r>
          <rPr>
            <b/>
            <sz val="9"/>
            <color indexed="81"/>
            <rFont val="Tahoma"/>
            <family val="2"/>
          </rPr>
          <t>.</t>
        </r>
      </text>
    </comment>
    <comment ref="F75" authorId="1" shapeId="0" xr:uid="{A4DBA9FA-ED4A-4D35-A6DA-3E4FED13806E}">
      <text>
        <r>
          <rPr>
            <b/>
            <sz val="9"/>
            <color indexed="81"/>
            <rFont val="돋움"/>
            <family val="3"/>
            <charset val="129"/>
          </rPr>
          <t>이 서식에 적는 금액 중 소수점 이하 값만 버리며,  78. 차감징수세액이 소액 부징수(1천원 미만을 말합니다)에 해당하는 경우 세액을 "0"으로 적습니다.</t>
        </r>
      </text>
    </comment>
    <comment ref="B77" authorId="3" shapeId="0" xr:uid="{FDD8DD12-9119-4014-84D6-8345A6B48257}">
      <text>
        <r>
          <rPr>
            <b/>
            <sz val="9"/>
            <color indexed="81"/>
            <rFont val="돋움"/>
            <family val="3"/>
            <charset val="129"/>
          </rPr>
          <t>국민건강보험법</t>
        </r>
        <r>
          <rPr>
            <b/>
            <sz val="9"/>
            <color indexed="81"/>
            <rFont val="Tahoma"/>
            <family val="2"/>
          </rPr>
          <t>(</t>
        </r>
        <r>
          <rPr>
            <b/>
            <sz val="9"/>
            <color indexed="81"/>
            <rFont val="돋움"/>
            <family val="3"/>
            <charset val="129"/>
          </rPr>
          <t>노인장기요양보험법</t>
        </r>
        <r>
          <rPr>
            <b/>
            <sz val="9"/>
            <color indexed="81"/>
            <rFont val="Tahoma"/>
            <family val="2"/>
          </rPr>
          <t xml:space="preserve"> </t>
        </r>
        <r>
          <rPr>
            <b/>
            <sz val="9"/>
            <color indexed="81"/>
            <rFont val="돋움"/>
            <family val="3"/>
            <charset val="129"/>
          </rPr>
          <t>포함</t>
        </r>
        <r>
          <rPr>
            <b/>
            <sz val="9"/>
            <color indexed="81"/>
            <rFont val="Tahoma"/>
            <family val="2"/>
          </rPr>
          <t>)</t>
        </r>
        <r>
          <rPr>
            <b/>
            <sz val="9"/>
            <color indexed="81"/>
            <rFont val="돋움"/>
            <family val="3"/>
            <charset val="129"/>
          </rPr>
          <t>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근로자가</t>
        </r>
        <r>
          <rPr>
            <b/>
            <sz val="9"/>
            <color indexed="81"/>
            <rFont val="Tahoma"/>
            <family val="2"/>
          </rPr>
          <t xml:space="preserve"> </t>
        </r>
        <r>
          <rPr>
            <b/>
            <sz val="9"/>
            <color indexed="81"/>
            <rFont val="돋움"/>
            <family val="3"/>
            <charset val="129"/>
          </rPr>
          <t>부담하는</t>
        </r>
        <r>
          <rPr>
            <b/>
            <sz val="9"/>
            <color indexed="81"/>
            <rFont val="Tahoma"/>
            <family val="2"/>
          </rPr>
          <t xml:space="preserve"> </t>
        </r>
        <r>
          <rPr>
            <b/>
            <sz val="9"/>
            <color indexed="81"/>
            <rFont val="돋움"/>
            <family val="3"/>
            <charset val="129"/>
          </rPr>
          <t>본인의</t>
        </r>
        <r>
          <rPr>
            <b/>
            <sz val="9"/>
            <color indexed="81"/>
            <rFont val="Tahoma"/>
            <family val="2"/>
          </rPr>
          <t xml:space="preserve"> </t>
        </r>
        <r>
          <rPr>
            <b/>
            <sz val="9"/>
            <color indexed="81"/>
            <rFont val="돋움"/>
            <family val="3"/>
            <charset val="129"/>
          </rPr>
          <t>보험료</t>
        </r>
        <r>
          <rPr>
            <b/>
            <sz val="9"/>
            <color indexed="81"/>
            <rFont val="Tahoma"/>
            <family val="2"/>
          </rPr>
          <t>(</t>
        </r>
        <r>
          <rPr>
            <b/>
            <sz val="9"/>
            <color indexed="81"/>
            <rFont val="돋움"/>
            <family val="3"/>
            <charset val="129"/>
          </rPr>
          <t>전액공제</t>
        </r>
        <r>
          <rPr>
            <b/>
            <sz val="9"/>
            <color indexed="81"/>
            <rFont val="Tahoma"/>
            <family val="2"/>
          </rPr>
          <t>)</t>
        </r>
      </text>
    </comment>
    <comment ref="B79" authorId="3" shapeId="0" xr:uid="{8923D768-07DE-401A-AE60-AFF4F7525335}">
      <text>
        <r>
          <rPr>
            <b/>
            <sz val="9"/>
            <color indexed="81"/>
            <rFont val="돋움"/>
            <family val="3"/>
            <charset val="129"/>
          </rPr>
          <t>근로자가</t>
        </r>
        <r>
          <rPr>
            <b/>
            <sz val="9"/>
            <color indexed="81"/>
            <rFont val="Tahoma"/>
            <family val="2"/>
          </rPr>
          <t xml:space="preserve"> </t>
        </r>
        <r>
          <rPr>
            <b/>
            <sz val="9"/>
            <color indexed="81"/>
            <rFont val="돋움"/>
            <family val="3"/>
            <charset val="129"/>
          </rPr>
          <t>부담하는</t>
        </r>
        <r>
          <rPr>
            <b/>
            <sz val="9"/>
            <color indexed="81"/>
            <rFont val="Tahoma"/>
            <family val="2"/>
          </rPr>
          <t xml:space="preserve"> </t>
        </r>
        <r>
          <rPr>
            <b/>
            <sz val="9"/>
            <color indexed="81"/>
            <rFont val="돋움"/>
            <family val="3"/>
            <charset val="129"/>
          </rPr>
          <t>본인의</t>
        </r>
        <r>
          <rPr>
            <b/>
            <sz val="9"/>
            <color indexed="81"/>
            <rFont val="Tahoma"/>
            <family val="2"/>
          </rPr>
          <t xml:space="preserve"> </t>
        </r>
        <r>
          <rPr>
            <b/>
            <sz val="9"/>
            <color indexed="81"/>
            <rFont val="돋움"/>
            <family val="3"/>
            <charset val="129"/>
          </rPr>
          <t>고용보험료</t>
        </r>
      </text>
    </comment>
    <comment ref="X79" authorId="0" shapeId="0" xr:uid="{2A6F1444-E95C-4C9B-9B51-1F768E8EB393}">
      <text>
        <r>
          <rPr>
            <b/>
            <sz val="9"/>
            <color indexed="81"/>
            <rFont val="돋움"/>
            <family val="3"/>
            <charset val="129"/>
          </rPr>
          <t>원천징수의무자는</t>
        </r>
        <r>
          <rPr>
            <b/>
            <sz val="9"/>
            <color indexed="81"/>
            <rFont val="Tahoma"/>
            <family val="2"/>
          </rPr>
          <t xml:space="preserve"> </t>
        </r>
        <r>
          <rPr>
            <b/>
            <sz val="9"/>
            <color indexed="81"/>
            <rFont val="돋움"/>
            <family val="3"/>
            <charset val="129"/>
          </rPr>
          <t>지급일이</t>
        </r>
        <r>
          <rPr>
            <b/>
            <sz val="9"/>
            <color indexed="81"/>
            <rFont val="Tahoma"/>
            <family val="2"/>
          </rPr>
          <t xml:space="preserve"> </t>
        </r>
        <r>
          <rPr>
            <b/>
            <sz val="9"/>
            <color indexed="81"/>
            <rFont val="돋움"/>
            <family val="3"/>
            <charset val="129"/>
          </rPr>
          <t>속하는</t>
        </r>
        <r>
          <rPr>
            <b/>
            <sz val="9"/>
            <color indexed="81"/>
            <rFont val="Tahoma"/>
            <family val="2"/>
          </rPr>
          <t xml:space="preserve"> </t>
        </r>
        <r>
          <rPr>
            <b/>
            <sz val="9"/>
            <color indexed="81"/>
            <rFont val="돋움"/>
            <family val="3"/>
            <charset val="129"/>
          </rPr>
          <t>연도의</t>
        </r>
        <r>
          <rPr>
            <b/>
            <sz val="9"/>
            <color indexed="81"/>
            <rFont val="Tahoma"/>
            <family val="2"/>
          </rPr>
          <t xml:space="preserve"> </t>
        </r>
        <r>
          <rPr>
            <b/>
            <sz val="9"/>
            <color indexed="81"/>
            <rFont val="돋움"/>
            <family val="3"/>
            <charset val="129"/>
          </rPr>
          <t>다음</t>
        </r>
        <r>
          <rPr>
            <b/>
            <sz val="9"/>
            <color indexed="81"/>
            <rFont val="Tahoma"/>
            <family val="2"/>
          </rPr>
          <t xml:space="preserve"> </t>
        </r>
        <r>
          <rPr>
            <b/>
            <sz val="9"/>
            <color indexed="81"/>
            <rFont val="돋움"/>
            <family val="3"/>
            <charset val="129"/>
          </rPr>
          <t>연도</t>
        </r>
        <r>
          <rPr>
            <b/>
            <sz val="9"/>
            <color indexed="81"/>
            <rFont val="Tahoma"/>
            <family val="2"/>
          </rPr>
          <t xml:space="preserve"> 3</t>
        </r>
        <r>
          <rPr>
            <b/>
            <sz val="9"/>
            <color indexed="81"/>
            <rFont val="돋움"/>
            <family val="3"/>
            <charset val="129"/>
          </rPr>
          <t>월</t>
        </r>
        <r>
          <rPr>
            <b/>
            <sz val="9"/>
            <color indexed="81"/>
            <rFont val="Tahoma"/>
            <family val="2"/>
          </rPr>
          <t xml:space="preserve"> 10</t>
        </r>
        <r>
          <rPr>
            <b/>
            <sz val="9"/>
            <color indexed="81"/>
            <rFont val="돋움"/>
            <family val="3"/>
            <charset val="129"/>
          </rPr>
          <t>일</t>
        </r>
        <r>
          <rPr>
            <b/>
            <sz val="9"/>
            <color indexed="81"/>
            <rFont val="Tahoma"/>
            <family val="2"/>
          </rPr>
          <t>(</t>
        </r>
        <r>
          <rPr>
            <b/>
            <sz val="9"/>
            <color indexed="81"/>
            <rFont val="돋움"/>
            <family val="3"/>
            <charset val="129"/>
          </rPr>
          <t>휴업</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폐업한</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휴업일</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폐업일이</t>
        </r>
        <r>
          <rPr>
            <b/>
            <sz val="9"/>
            <color indexed="81"/>
            <rFont val="Tahoma"/>
            <family val="2"/>
          </rPr>
          <t xml:space="preserve"> </t>
        </r>
        <r>
          <rPr>
            <b/>
            <sz val="9"/>
            <color indexed="81"/>
            <rFont val="돋움"/>
            <family val="3"/>
            <charset val="129"/>
          </rPr>
          <t>속하는</t>
        </r>
        <r>
          <rPr>
            <b/>
            <sz val="9"/>
            <color indexed="81"/>
            <rFont val="Tahoma"/>
            <family val="2"/>
          </rPr>
          <t xml:space="preserve"> </t>
        </r>
        <r>
          <rPr>
            <b/>
            <sz val="9"/>
            <color indexed="81"/>
            <rFont val="돋움"/>
            <family val="3"/>
            <charset val="129"/>
          </rPr>
          <t>달의</t>
        </r>
        <r>
          <rPr>
            <b/>
            <sz val="9"/>
            <color indexed="81"/>
            <rFont val="Tahoma"/>
            <family val="2"/>
          </rPr>
          <t xml:space="preserve"> </t>
        </r>
        <r>
          <rPr>
            <b/>
            <sz val="9"/>
            <color indexed="81"/>
            <rFont val="돋움"/>
            <family val="3"/>
            <charset val="129"/>
          </rPr>
          <t>다음</t>
        </r>
        <r>
          <rPr>
            <b/>
            <sz val="9"/>
            <color indexed="81"/>
            <rFont val="Tahoma"/>
            <family val="2"/>
          </rPr>
          <t xml:space="preserve"> </t>
        </r>
        <r>
          <rPr>
            <b/>
            <sz val="9"/>
            <color indexed="81"/>
            <rFont val="돋움"/>
            <family val="3"/>
            <charset val="129"/>
          </rPr>
          <t>다음</t>
        </r>
        <r>
          <rPr>
            <b/>
            <sz val="9"/>
            <color indexed="81"/>
            <rFont val="Tahoma"/>
            <family val="2"/>
          </rPr>
          <t xml:space="preserve"> </t>
        </r>
        <r>
          <rPr>
            <b/>
            <sz val="9"/>
            <color indexed="81"/>
            <rFont val="돋움"/>
            <family val="3"/>
            <charset val="129"/>
          </rPr>
          <t>달</t>
        </r>
        <r>
          <rPr>
            <b/>
            <sz val="9"/>
            <color indexed="81"/>
            <rFont val="Tahoma"/>
            <family val="2"/>
          </rPr>
          <t xml:space="preserve"> </t>
        </r>
        <r>
          <rPr>
            <b/>
            <sz val="9"/>
            <color indexed="81"/>
            <rFont val="돋움"/>
            <family val="3"/>
            <charset val="129"/>
          </rPr>
          <t>말일을</t>
        </r>
        <r>
          <rPr>
            <b/>
            <sz val="9"/>
            <color indexed="81"/>
            <rFont val="Tahoma"/>
            <family val="2"/>
          </rPr>
          <t xml:space="preserve"> </t>
        </r>
        <r>
          <rPr>
            <b/>
            <sz val="9"/>
            <color indexed="81"/>
            <rFont val="돋움"/>
            <family val="3"/>
            <charset val="129"/>
          </rPr>
          <t>말합니다</t>
        </r>
        <r>
          <rPr>
            <b/>
            <sz val="9"/>
            <color indexed="81"/>
            <rFont val="Tahoma"/>
            <family val="2"/>
          </rPr>
          <t>)</t>
        </r>
        <r>
          <rPr>
            <b/>
            <sz val="9"/>
            <color indexed="81"/>
            <rFont val="돋움"/>
            <family val="3"/>
            <charset val="129"/>
          </rPr>
          <t>까지</t>
        </r>
        <r>
          <rPr>
            <b/>
            <sz val="9"/>
            <color indexed="81"/>
            <rFont val="Tahoma"/>
            <family val="2"/>
          </rPr>
          <t xml:space="preserve"> </t>
        </r>
        <r>
          <rPr>
            <b/>
            <sz val="9"/>
            <color indexed="81"/>
            <rFont val="돋움"/>
            <family val="3"/>
            <charset val="129"/>
          </rPr>
          <t>지급명세서를</t>
        </r>
        <r>
          <rPr>
            <b/>
            <sz val="9"/>
            <color indexed="81"/>
            <rFont val="Tahoma"/>
            <family val="2"/>
          </rPr>
          <t xml:space="preserve"> </t>
        </r>
        <r>
          <rPr>
            <b/>
            <sz val="9"/>
            <color indexed="81"/>
            <rFont val="돋움"/>
            <family val="3"/>
            <charset val="129"/>
          </rPr>
          <t>제출해야</t>
        </r>
        <r>
          <rPr>
            <b/>
            <sz val="9"/>
            <color indexed="81"/>
            <rFont val="Tahoma"/>
            <family val="2"/>
          </rPr>
          <t xml:space="preserve"> </t>
        </r>
        <r>
          <rPr>
            <b/>
            <sz val="9"/>
            <color indexed="81"/>
            <rFont val="돋움"/>
            <family val="3"/>
            <charset val="129"/>
          </rPr>
          <t>합니다</t>
        </r>
        <r>
          <rPr>
            <b/>
            <sz val="9"/>
            <color indexed="81"/>
            <rFont val="Tahoma"/>
            <family val="2"/>
          </rPr>
          <t>.</t>
        </r>
      </text>
    </comment>
    <comment ref="B91" authorId="1" shapeId="0" xr:uid="{8F0F3D82-8DE6-4ECC-81B4-952841D60E56}">
      <text>
        <r>
          <rPr>
            <b/>
            <sz val="9"/>
            <color indexed="81"/>
            <rFont val="돋움"/>
            <family val="3"/>
            <charset val="129"/>
          </rPr>
          <t>외국인에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원천징수</t>
        </r>
        <r>
          <rPr>
            <b/>
            <sz val="9"/>
            <color indexed="81"/>
            <rFont val="Tahoma"/>
            <family val="2"/>
          </rPr>
          <t xml:space="preserve"> </t>
        </r>
        <r>
          <rPr>
            <b/>
            <sz val="9"/>
            <color indexed="81"/>
            <rFont val="돋움"/>
            <family val="3"/>
            <charset val="129"/>
          </rPr>
          <t>합리화를</t>
        </r>
        <r>
          <rPr>
            <b/>
            <sz val="9"/>
            <color indexed="81"/>
            <rFont val="Tahoma"/>
            <family val="2"/>
          </rPr>
          <t xml:space="preserve"> </t>
        </r>
        <r>
          <rPr>
            <b/>
            <sz val="9"/>
            <color indexed="81"/>
            <rFont val="돋움"/>
            <family val="3"/>
            <charset val="129"/>
          </rPr>
          <t>위해</t>
        </r>
        <r>
          <rPr>
            <b/>
            <sz val="9"/>
            <color indexed="81"/>
            <rFont val="Tahoma"/>
            <family val="2"/>
          </rPr>
          <t xml:space="preserve"> </t>
        </r>
        <r>
          <rPr>
            <b/>
            <sz val="9"/>
            <color indexed="81"/>
            <rFont val="돋움"/>
            <family val="3"/>
            <charset val="129"/>
          </rPr>
          <t>외국인근로자의</t>
        </r>
        <r>
          <rPr>
            <b/>
            <sz val="9"/>
            <color indexed="81"/>
            <rFont val="Tahoma"/>
            <family val="2"/>
          </rPr>
          <t xml:space="preserve"> </t>
        </r>
        <r>
          <rPr>
            <b/>
            <sz val="9"/>
            <color indexed="81"/>
            <rFont val="돋움"/>
            <family val="3"/>
            <charset val="129"/>
          </rPr>
          <t>근로소득에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원천징수</t>
        </r>
        <r>
          <rPr>
            <b/>
            <sz val="9"/>
            <color indexed="81"/>
            <rFont val="Tahoma"/>
            <family val="2"/>
          </rPr>
          <t xml:space="preserve"> </t>
        </r>
        <r>
          <rPr>
            <b/>
            <sz val="9"/>
            <color indexed="81"/>
            <rFont val="돋움"/>
            <family val="3"/>
            <charset val="129"/>
          </rPr>
          <t>시</t>
        </r>
        <r>
          <rPr>
            <b/>
            <sz val="9"/>
            <color indexed="81"/>
            <rFont val="Tahoma"/>
            <family val="2"/>
          </rPr>
          <t xml:space="preserve"> </t>
        </r>
        <r>
          <rPr>
            <b/>
            <sz val="9"/>
            <color indexed="81"/>
            <rFont val="돋움"/>
            <family val="3"/>
            <charset val="129"/>
          </rPr>
          <t>근로소득간이세액표와</t>
        </r>
        <r>
          <rPr>
            <b/>
            <sz val="9"/>
            <color indexed="81"/>
            <rFont val="Tahoma"/>
            <family val="2"/>
          </rPr>
          <t xml:space="preserve"> 17% </t>
        </r>
        <r>
          <rPr>
            <b/>
            <sz val="9"/>
            <color indexed="81"/>
            <rFont val="돋움"/>
            <family val="3"/>
            <charset val="129"/>
          </rPr>
          <t>단일세율</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선택할</t>
        </r>
        <r>
          <rPr>
            <b/>
            <sz val="9"/>
            <color indexed="81"/>
            <rFont val="Tahoma"/>
            <family val="2"/>
          </rPr>
          <t xml:space="preserve"> </t>
        </r>
        <r>
          <rPr>
            <b/>
            <sz val="9"/>
            <color indexed="81"/>
            <rFont val="돋움"/>
            <family val="3"/>
            <charset val="129"/>
          </rPr>
          <t>수</t>
        </r>
        <r>
          <rPr>
            <b/>
            <sz val="9"/>
            <color indexed="81"/>
            <rFont val="Tahoma"/>
            <family val="2"/>
          </rPr>
          <t xml:space="preserve"> </t>
        </r>
        <r>
          <rPr>
            <b/>
            <sz val="9"/>
            <color indexed="81"/>
            <rFont val="돋움"/>
            <family val="3"/>
            <charset val="129"/>
          </rPr>
          <t>있도록</t>
        </r>
        <r>
          <rPr>
            <b/>
            <sz val="9"/>
            <color indexed="81"/>
            <rFont val="Tahoma"/>
            <family val="2"/>
          </rPr>
          <t xml:space="preserve"> </t>
        </r>
        <r>
          <rPr>
            <b/>
            <sz val="9"/>
            <color indexed="81"/>
            <rFont val="돋움"/>
            <family val="3"/>
            <charset val="129"/>
          </rPr>
          <t>함
◦</t>
        </r>
        <r>
          <rPr>
            <b/>
            <sz val="9"/>
            <color indexed="81"/>
            <rFont val="Tahoma"/>
            <family val="2"/>
          </rPr>
          <t xml:space="preserve"> </t>
        </r>
        <r>
          <rPr>
            <b/>
            <sz val="9"/>
            <color indexed="81"/>
            <rFont val="돋움"/>
            <family val="3"/>
            <charset val="129"/>
          </rPr>
          <t>외국인근로자</t>
        </r>
        <r>
          <rPr>
            <b/>
            <sz val="9"/>
            <color indexed="81"/>
            <rFont val="Tahoma"/>
            <family val="2"/>
          </rPr>
          <t xml:space="preserve"> </t>
        </r>
        <r>
          <rPr>
            <b/>
            <sz val="9"/>
            <color indexed="81"/>
            <rFont val="돋움"/>
            <family val="3"/>
            <charset val="129"/>
          </rPr>
          <t xml:space="preserve">과세특례
</t>
        </r>
        <r>
          <rPr>
            <b/>
            <sz val="9"/>
            <color indexed="81"/>
            <rFont val="Tahoma"/>
            <family val="2"/>
          </rPr>
          <t xml:space="preserve"> - 17% </t>
        </r>
        <r>
          <rPr>
            <b/>
            <sz val="9"/>
            <color indexed="81"/>
            <rFont val="돋움"/>
            <family val="3"/>
            <charset val="129"/>
          </rPr>
          <t>단일세율</t>
        </r>
        <r>
          <rPr>
            <b/>
            <sz val="9"/>
            <color indexed="81"/>
            <rFont val="Tahoma"/>
            <family val="2"/>
          </rPr>
          <t xml:space="preserve"> </t>
        </r>
        <r>
          <rPr>
            <b/>
            <sz val="9"/>
            <color indexed="81"/>
            <rFont val="돋움"/>
            <family val="3"/>
            <charset val="129"/>
          </rPr>
          <t>적용</t>
        </r>
        <r>
          <rPr>
            <b/>
            <sz val="9"/>
            <color indexed="81"/>
            <rFont val="Tahoma"/>
            <family val="2"/>
          </rPr>
          <t>(</t>
        </r>
        <r>
          <rPr>
            <b/>
            <sz val="9"/>
            <color indexed="81"/>
            <rFont val="돋움"/>
            <family val="3"/>
            <charset val="129"/>
          </rPr>
          <t>비과세</t>
        </r>
        <r>
          <rPr>
            <b/>
            <sz val="9"/>
            <color indexed="81"/>
            <rFont val="Tahoma"/>
            <family val="2"/>
          </rPr>
          <t xml:space="preserve">, </t>
        </r>
        <r>
          <rPr>
            <b/>
            <sz val="9"/>
            <color indexed="81"/>
            <rFont val="돋움"/>
            <family val="3"/>
            <charset val="129"/>
          </rPr>
          <t>공제</t>
        </r>
        <r>
          <rPr>
            <b/>
            <sz val="9"/>
            <color indexed="81"/>
            <rFont val="Tahoma"/>
            <family val="2"/>
          </rPr>
          <t xml:space="preserve"> </t>
        </r>
        <r>
          <rPr>
            <b/>
            <sz val="9"/>
            <color indexed="81"/>
            <rFont val="돋움"/>
            <family val="3"/>
            <charset val="129"/>
          </rPr>
          <t>등</t>
        </r>
        <r>
          <rPr>
            <b/>
            <sz val="9"/>
            <color indexed="81"/>
            <rFont val="Tahoma"/>
            <family val="2"/>
          </rPr>
          <t xml:space="preserve"> </t>
        </r>
        <r>
          <rPr>
            <b/>
            <sz val="9"/>
            <color indexed="81"/>
            <rFont val="돋움"/>
            <family val="3"/>
            <charset val="129"/>
          </rPr>
          <t>미적용</t>
        </r>
        <r>
          <rPr>
            <b/>
            <sz val="9"/>
            <color indexed="81"/>
            <rFont val="Tahoma"/>
            <family val="2"/>
          </rPr>
          <t xml:space="preserve">)
 - </t>
        </r>
        <r>
          <rPr>
            <b/>
            <sz val="9"/>
            <color indexed="81"/>
            <rFont val="돋움"/>
            <family val="3"/>
            <charset val="129"/>
          </rPr>
          <t>과세특례</t>
        </r>
        <r>
          <rPr>
            <b/>
            <sz val="9"/>
            <color indexed="81"/>
            <rFont val="Tahoma"/>
            <family val="2"/>
          </rPr>
          <t xml:space="preserve"> </t>
        </r>
        <r>
          <rPr>
            <b/>
            <sz val="9"/>
            <color indexed="81"/>
            <rFont val="돋움"/>
            <family val="3"/>
            <charset val="129"/>
          </rPr>
          <t>제외</t>
        </r>
        <r>
          <rPr>
            <b/>
            <sz val="9"/>
            <color indexed="81"/>
            <rFont val="Tahoma"/>
            <family val="2"/>
          </rPr>
          <t xml:space="preserve"> </t>
        </r>
        <r>
          <rPr>
            <b/>
            <sz val="9"/>
            <color indexed="81"/>
            <rFont val="돋움"/>
            <family val="3"/>
            <charset val="129"/>
          </rPr>
          <t>대상자</t>
        </r>
        <r>
          <rPr>
            <b/>
            <sz val="9"/>
            <color indexed="81"/>
            <rFont val="Tahoma"/>
            <family val="2"/>
          </rPr>
          <t xml:space="preserve"> : </t>
        </r>
        <r>
          <rPr>
            <b/>
            <sz val="9"/>
            <color indexed="81"/>
            <rFont val="돋움"/>
            <family val="3"/>
            <charset val="129"/>
          </rPr>
          <t>고용기업과</t>
        </r>
        <r>
          <rPr>
            <b/>
            <sz val="9"/>
            <color indexed="81"/>
            <rFont val="Tahoma"/>
            <family val="2"/>
          </rPr>
          <t xml:space="preserve"> </t>
        </r>
        <r>
          <rPr>
            <b/>
            <sz val="9"/>
            <color indexed="81"/>
            <rFont val="돋움"/>
            <family val="3"/>
            <charset val="129"/>
          </rPr>
          <t>특수관계</t>
        </r>
        <r>
          <rPr>
            <b/>
            <sz val="9"/>
            <color indexed="81"/>
            <rFont val="Tahoma"/>
            <family val="2"/>
          </rPr>
          <t>(</t>
        </r>
        <r>
          <rPr>
            <b/>
            <sz val="9"/>
            <color indexed="81"/>
            <rFont val="돋움"/>
            <family val="3"/>
            <charset val="129"/>
          </rPr>
          <t>경영지배관계</t>
        </r>
        <r>
          <rPr>
            <b/>
            <sz val="9"/>
            <color indexed="81"/>
            <rFont val="Tahoma"/>
            <family val="2"/>
          </rPr>
          <t xml:space="preserve">, </t>
        </r>
        <r>
          <rPr>
            <b/>
            <sz val="9"/>
            <color indexed="81"/>
            <rFont val="돋움"/>
            <family val="3"/>
            <charset val="129"/>
          </rPr>
          <t>친족관계</t>
        </r>
        <r>
          <rPr>
            <b/>
            <sz val="9"/>
            <color indexed="81"/>
            <rFont val="Tahoma"/>
            <family val="2"/>
          </rPr>
          <t>)</t>
        </r>
        <r>
          <rPr>
            <b/>
            <sz val="9"/>
            <color indexed="81"/>
            <rFont val="돋움"/>
            <family val="3"/>
            <charset val="129"/>
          </rPr>
          <t>에</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 xml:space="preserve">근로자
</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다만</t>
        </r>
        <r>
          <rPr>
            <b/>
            <sz val="9"/>
            <color indexed="81"/>
            <rFont val="Tahoma"/>
            <family val="2"/>
          </rPr>
          <t xml:space="preserve">, </t>
        </r>
        <r>
          <rPr>
            <b/>
            <sz val="9"/>
            <color indexed="81"/>
            <rFont val="돋움"/>
            <family val="3"/>
            <charset val="129"/>
          </rPr>
          <t>조세감면대상</t>
        </r>
        <r>
          <rPr>
            <b/>
            <sz val="9"/>
            <color indexed="81"/>
            <rFont val="Tahoma"/>
            <family val="2"/>
          </rPr>
          <t xml:space="preserve"> </t>
        </r>
        <r>
          <rPr>
            <b/>
            <sz val="9"/>
            <color indexed="81"/>
            <rFont val="돋움"/>
            <family val="3"/>
            <charset val="129"/>
          </rPr>
          <t>외국인투자기업의</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특수관계인도</t>
        </r>
        <r>
          <rPr>
            <b/>
            <sz val="9"/>
            <color indexed="81"/>
            <rFont val="Tahoma"/>
            <family val="2"/>
          </rPr>
          <t xml:space="preserve"> </t>
        </r>
        <r>
          <rPr>
            <b/>
            <sz val="9"/>
            <color indexed="81"/>
            <rFont val="돋움"/>
            <family val="3"/>
            <charset val="129"/>
          </rPr>
          <t>특례</t>
        </r>
        <r>
          <rPr>
            <b/>
            <sz val="9"/>
            <color indexed="81"/>
            <rFont val="Tahoma"/>
            <family val="2"/>
          </rPr>
          <t xml:space="preserve"> </t>
        </r>
        <r>
          <rPr>
            <b/>
            <sz val="9"/>
            <color indexed="81"/>
            <rFont val="돋움"/>
            <family val="3"/>
            <charset val="129"/>
          </rPr>
          <t xml:space="preserve">적용
</t>
        </r>
        <r>
          <rPr>
            <b/>
            <sz val="9"/>
            <color indexed="81"/>
            <rFont val="Tahoma"/>
            <family val="2"/>
          </rPr>
          <t xml:space="preserve"> - </t>
        </r>
        <r>
          <rPr>
            <b/>
            <sz val="9"/>
            <color indexed="81"/>
            <rFont val="돋움"/>
            <family val="3"/>
            <charset val="129"/>
          </rPr>
          <t>과세특례</t>
        </r>
        <r>
          <rPr>
            <b/>
            <sz val="9"/>
            <color indexed="81"/>
            <rFont val="Tahoma"/>
            <family val="2"/>
          </rPr>
          <t xml:space="preserve"> </t>
        </r>
        <r>
          <rPr>
            <b/>
            <sz val="9"/>
            <color indexed="81"/>
            <rFont val="돋움"/>
            <family val="3"/>
            <charset val="129"/>
          </rPr>
          <t>적용기한</t>
        </r>
        <r>
          <rPr>
            <b/>
            <sz val="9"/>
            <color indexed="81"/>
            <rFont val="Tahoma"/>
            <family val="2"/>
          </rPr>
          <t xml:space="preserve"> : </t>
        </r>
        <r>
          <rPr>
            <b/>
            <sz val="9"/>
            <color indexed="81"/>
            <rFont val="돋움"/>
            <family val="3"/>
            <charset val="129"/>
          </rPr>
          <t>국내</t>
        </r>
        <r>
          <rPr>
            <b/>
            <sz val="9"/>
            <color indexed="81"/>
            <rFont val="Tahoma"/>
            <family val="2"/>
          </rPr>
          <t xml:space="preserve"> </t>
        </r>
        <r>
          <rPr>
            <b/>
            <sz val="9"/>
            <color indexed="81"/>
            <rFont val="돋움"/>
            <family val="3"/>
            <charset val="129"/>
          </rPr>
          <t>근무시작일부터</t>
        </r>
        <r>
          <rPr>
            <b/>
            <sz val="9"/>
            <color indexed="81"/>
            <rFont val="Tahoma"/>
            <family val="2"/>
          </rPr>
          <t xml:space="preserve"> 5</t>
        </r>
        <r>
          <rPr>
            <b/>
            <sz val="9"/>
            <color indexed="81"/>
            <rFont val="돋움"/>
            <family val="3"/>
            <charset val="129"/>
          </rPr>
          <t xml:space="preserve">년간
</t>
        </r>
        <r>
          <rPr>
            <b/>
            <sz val="9"/>
            <color indexed="81"/>
            <rFont val="Tahoma"/>
            <family val="2"/>
          </rPr>
          <t xml:space="preserve">   </t>
        </r>
        <r>
          <rPr>
            <b/>
            <sz val="9"/>
            <color indexed="81"/>
            <rFont val="돋움"/>
            <family val="3"/>
            <charset val="129"/>
          </rPr>
          <t>다만</t>
        </r>
        <r>
          <rPr>
            <b/>
            <sz val="9"/>
            <color indexed="81"/>
            <rFont val="Tahoma"/>
            <family val="2"/>
          </rPr>
          <t>, ‘13</t>
        </r>
        <r>
          <rPr>
            <b/>
            <sz val="9"/>
            <color indexed="81"/>
            <rFont val="돋움"/>
            <family val="3"/>
            <charset val="129"/>
          </rPr>
          <t>년</t>
        </r>
        <r>
          <rPr>
            <b/>
            <sz val="9"/>
            <color indexed="81"/>
            <rFont val="Tahoma"/>
            <family val="2"/>
          </rPr>
          <t xml:space="preserve"> </t>
        </r>
        <r>
          <rPr>
            <b/>
            <sz val="9"/>
            <color indexed="81"/>
            <rFont val="돋움"/>
            <family val="3"/>
            <charset val="129"/>
          </rPr>
          <t>이전에</t>
        </r>
        <r>
          <rPr>
            <b/>
            <sz val="9"/>
            <color indexed="81"/>
            <rFont val="Tahoma"/>
            <family val="2"/>
          </rPr>
          <t xml:space="preserve"> </t>
        </r>
        <r>
          <rPr>
            <b/>
            <sz val="9"/>
            <color indexed="81"/>
            <rFont val="돋움"/>
            <family val="3"/>
            <charset val="129"/>
          </rPr>
          <t>국내근무를</t>
        </r>
        <r>
          <rPr>
            <b/>
            <sz val="9"/>
            <color indexed="81"/>
            <rFont val="Tahoma"/>
            <family val="2"/>
          </rPr>
          <t xml:space="preserve"> </t>
        </r>
        <r>
          <rPr>
            <b/>
            <sz val="9"/>
            <color indexed="81"/>
            <rFont val="돋움"/>
            <family val="3"/>
            <charset val="129"/>
          </rPr>
          <t>시작한</t>
        </r>
        <r>
          <rPr>
            <b/>
            <sz val="9"/>
            <color indexed="81"/>
            <rFont val="Tahoma"/>
            <family val="2"/>
          </rPr>
          <t xml:space="preserve"> </t>
        </r>
        <r>
          <rPr>
            <b/>
            <sz val="9"/>
            <color indexed="81"/>
            <rFont val="돋움"/>
            <family val="3"/>
            <charset val="129"/>
          </rPr>
          <t>외국인근로자의</t>
        </r>
        <r>
          <rPr>
            <b/>
            <sz val="9"/>
            <color indexed="81"/>
            <rFont val="Tahoma"/>
            <family val="2"/>
          </rPr>
          <t xml:space="preserve"> </t>
        </r>
        <r>
          <rPr>
            <b/>
            <sz val="9"/>
            <color indexed="81"/>
            <rFont val="돋움"/>
            <family val="3"/>
            <charset val="129"/>
          </rPr>
          <t>경우</t>
        </r>
        <r>
          <rPr>
            <b/>
            <sz val="9"/>
            <color indexed="81"/>
            <rFont val="Tahoma"/>
            <family val="2"/>
          </rPr>
          <t xml:space="preserve"> 5</t>
        </r>
        <r>
          <rPr>
            <b/>
            <sz val="9"/>
            <color indexed="81"/>
            <rFont val="돋움"/>
            <family val="3"/>
            <charset val="129"/>
          </rPr>
          <t>년</t>
        </r>
        <r>
          <rPr>
            <b/>
            <sz val="9"/>
            <color indexed="81"/>
            <rFont val="Tahoma"/>
            <family val="2"/>
          </rPr>
          <t xml:space="preserve"> </t>
        </r>
        <r>
          <rPr>
            <b/>
            <sz val="9"/>
            <color indexed="81"/>
            <rFont val="돋움"/>
            <family val="3"/>
            <charset val="129"/>
          </rPr>
          <t>경과시에도</t>
        </r>
        <r>
          <rPr>
            <b/>
            <sz val="9"/>
            <color indexed="81"/>
            <rFont val="Tahoma"/>
            <family val="2"/>
          </rPr>
          <t xml:space="preserve"> ’14</t>
        </r>
        <r>
          <rPr>
            <b/>
            <sz val="9"/>
            <color indexed="81"/>
            <rFont val="돋움"/>
            <family val="3"/>
            <charset val="129"/>
          </rPr>
          <t>년말까지</t>
        </r>
        <r>
          <rPr>
            <b/>
            <sz val="9"/>
            <color indexed="81"/>
            <rFont val="Tahoma"/>
            <family val="2"/>
          </rPr>
          <t xml:space="preserve"> </t>
        </r>
        <r>
          <rPr>
            <b/>
            <sz val="9"/>
            <color indexed="81"/>
            <rFont val="돋움"/>
            <family val="3"/>
            <charset val="129"/>
          </rPr>
          <t>특례</t>
        </r>
        <r>
          <rPr>
            <b/>
            <sz val="9"/>
            <color indexed="81"/>
            <rFont val="Tahoma"/>
            <family val="2"/>
          </rPr>
          <t xml:space="preserve"> </t>
        </r>
        <r>
          <rPr>
            <b/>
            <sz val="9"/>
            <color indexed="81"/>
            <rFont val="돋움"/>
            <family val="3"/>
            <charset val="129"/>
          </rPr>
          <t>계속</t>
        </r>
        <r>
          <rPr>
            <b/>
            <sz val="9"/>
            <color indexed="81"/>
            <rFont val="Tahoma"/>
            <family val="2"/>
          </rPr>
          <t xml:space="preserve"> </t>
        </r>
        <r>
          <rPr>
            <b/>
            <sz val="9"/>
            <color indexed="81"/>
            <rFont val="돋움"/>
            <family val="3"/>
            <charset val="129"/>
          </rPr>
          <t>적용</t>
        </r>
      </text>
    </comment>
    <comment ref="U91" authorId="1" shapeId="0" xr:uid="{600FF09E-5C1E-4C86-986B-D546C5D7733B}">
      <text>
        <r>
          <rPr>
            <b/>
            <sz val="9"/>
            <color indexed="81"/>
            <rFont val="돋움"/>
            <family val="3"/>
            <charset val="129"/>
          </rPr>
          <t>소득세</t>
        </r>
        <r>
          <rPr>
            <b/>
            <sz val="9"/>
            <color indexed="81"/>
            <rFont val="Tahoma"/>
            <family val="2"/>
          </rPr>
          <t xml:space="preserve"> </t>
        </r>
        <r>
          <rPr>
            <b/>
            <sz val="9"/>
            <color indexed="81"/>
            <rFont val="돋움"/>
            <family val="3"/>
            <charset val="129"/>
          </rPr>
          <t>소득공제</t>
        </r>
        <r>
          <rPr>
            <b/>
            <sz val="9"/>
            <color indexed="81"/>
            <rFont val="Tahoma"/>
            <family val="2"/>
          </rPr>
          <t xml:space="preserve"> </t>
        </r>
        <r>
          <rPr>
            <b/>
            <sz val="9"/>
            <color indexed="81"/>
            <rFont val="돋움"/>
            <family val="3"/>
            <charset val="129"/>
          </rPr>
          <t>종합한도</t>
        </r>
        <r>
          <rPr>
            <b/>
            <sz val="9"/>
            <color indexed="81"/>
            <rFont val="Tahoma"/>
            <family val="2"/>
          </rPr>
          <t xml:space="preserve"> </t>
        </r>
        <r>
          <rPr>
            <b/>
            <sz val="9"/>
            <color indexed="81"/>
            <rFont val="돋움"/>
            <family val="3"/>
            <charset val="129"/>
          </rPr>
          <t>적용대상</t>
        </r>
        <r>
          <rPr>
            <b/>
            <sz val="9"/>
            <color indexed="81"/>
            <rFont val="Tahoma"/>
            <family val="2"/>
          </rPr>
          <t xml:space="preserve"> </t>
        </r>
        <r>
          <rPr>
            <b/>
            <sz val="9"/>
            <color indexed="81"/>
            <rFont val="돋움"/>
            <family val="3"/>
            <charset val="129"/>
          </rPr>
          <t>조정
◦</t>
        </r>
        <r>
          <rPr>
            <b/>
            <sz val="9"/>
            <color indexed="81"/>
            <rFont val="Tahoma"/>
            <family val="2"/>
          </rPr>
          <t xml:space="preserve"> </t>
        </r>
        <r>
          <rPr>
            <b/>
            <sz val="9"/>
            <color indexed="81"/>
            <rFont val="돋움"/>
            <family val="3"/>
            <charset val="129"/>
          </rPr>
          <t>공제한도</t>
        </r>
        <r>
          <rPr>
            <b/>
            <sz val="9"/>
            <color indexed="81"/>
            <rFont val="Tahoma"/>
            <family val="2"/>
          </rPr>
          <t xml:space="preserve"> : 2</t>
        </r>
        <r>
          <rPr>
            <b/>
            <sz val="9"/>
            <color indexed="81"/>
            <rFont val="돋움"/>
            <family val="3"/>
            <charset val="129"/>
          </rPr>
          <t>천</t>
        </r>
        <r>
          <rPr>
            <b/>
            <sz val="9"/>
            <color indexed="81"/>
            <rFont val="Tahoma"/>
            <family val="2"/>
          </rPr>
          <t>5</t>
        </r>
        <r>
          <rPr>
            <b/>
            <sz val="9"/>
            <color indexed="81"/>
            <rFont val="돋움"/>
            <family val="3"/>
            <charset val="129"/>
          </rPr>
          <t>백만원
◦</t>
        </r>
        <r>
          <rPr>
            <b/>
            <sz val="9"/>
            <color indexed="81"/>
            <rFont val="Tahoma"/>
            <family val="2"/>
          </rPr>
          <t xml:space="preserve"> </t>
        </r>
        <r>
          <rPr>
            <b/>
            <sz val="9"/>
            <color indexed="81"/>
            <rFont val="돋움"/>
            <family val="3"/>
            <charset val="129"/>
          </rPr>
          <t>한도포함</t>
        </r>
        <r>
          <rPr>
            <b/>
            <sz val="9"/>
            <color indexed="81"/>
            <rFont val="Tahoma"/>
            <family val="2"/>
          </rPr>
          <t xml:space="preserve"> </t>
        </r>
        <r>
          <rPr>
            <b/>
            <sz val="9"/>
            <color indexed="81"/>
            <rFont val="돋움"/>
            <family val="3"/>
            <charset val="129"/>
          </rPr>
          <t xml:space="preserve">소득공제
</t>
        </r>
        <r>
          <rPr>
            <b/>
            <sz val="9"/>
            <color indexed="81"/>
            <rFont val="Tahoma"/>
            <family val="2"/>
          </rPr>
          <t xml:space="preserve">    </t>
        </r>
        <r>
          <rPr>
            <b/>
            <sz val="9"/>
            <color indexed="81"/>
            <rFont val="돋움"/>
            <family val="3"/>
            <charset val="129"/>
          </rPr>
          <t>주택자금</t>
        </r>
        <r>
          <rPr>
            <b/>
            <sz val="9"/>
            <color indexed="81"/>
            <rFont val="Tahoma"/>
            <family val="2"/>
          </rPr>
          <t xml:space="preserve">, </t>
        </r>
        <r>
          <rPr>
            <b/>
            <sz val="9"/>
            <color indexed="81"/>
            <rFont val="돋움"/>
            <family val="3"/>
            <charset val="129"/>
          </rPr>
          <t>청약저축</t>
        </r>
        <r>
          <rPr>
            <b/>
            <sz val="9"/>
            <color indexed="81"/>
            <rFont val="Tahoma"/>
            <family val="2"/>
          </rPr>
          <t xml:space="preserve">, </t>
        </r>
        <r>
          <rPr>
            <b/>
            <sz val="9"/>
            <color indexed="81"/>
            <rFont val="돋움"/>
            <family val="3"/>
            <charset val="129"/>
          </rPr>
          <t>우리사주조합</t>
        </r>
        <r>
          <rPr>
            <b/>
            <sz val="9"/>
            <color indexed="81"/>
            <rFont val="Tahoma"/>
            <family val="2"/>
          </rPr>
          <t xml:space="preserve">, </t>
        </r>
        <r>
          <rPr>
            <b/>
            <sz val="9"/>
            <color indexed="81"/>
            <rFont val="돋움"/>
            <family val="3"/>
            <charset val="129"/>
          </rPr>
          <t>창투조합</t>
        </r>
        <r>
          <rPr>
            <b/>
            <sz val="9"/>
            <color indexed="81"/>
            <rFont val="Tahoma"/>
            <family val="2"/>
          </rPr>
          <t xml:space="preserve"> </t>
        </r>
        <r>
          <rPr>
            <b/>
            <sz val="9"/>
            <color indexed="81"/>
            <rFont val="돋움"/>
            <family val="3"/>
            <charset val="129"/>
          </rPr>
          <t>등</t>
        </r>
        <r>
          <rPr>
            <b/>
            <sz val="9"/>
            <color indexed="81"/>
            <rFont val="Tahoma"/>
            <family val="2"/>
          </rPr>
          <t xml:space="preserve"> </t>
        </r>
        <r>
          <rPr>
            <b/>
            <sz val="9"/>
            <color indexed="81"/>
            <rFont val="돋움"/>
            <family val="3"/>
            <charset val="129"/>
          </rPr>
          <t>출자</t>
        </r>
        <r>
          <rPr>
            <b/>
            <sz val="9"/>
            <color indexed="81"/>
            <rFont val="Tahoma"/>
            <family val="2"/>
          </rPr>
          <t>(</t>
        </r>
        <r>
          <rPr>
            <b/>
            <sz val="9"/>
            <color indexed="81"/>
            <rFont val="돋움"/>
            <family val="3"/>
            <charset val="129"/>
          </rPr>
          <t>벤처기업</t>
        </r>
        <r>
          <rPr>
            <b/>
            <sz val="9"/>
            <color indexed="81"/>
            <rFont val="Tahoma"/>
            <family val="2"/>
          </rPr>
          <t xml:space="preserve"> </t>
        </r>
        <r>
          <rPr>
            <b/>
            <sz val="9"/>
            <color indexed="81"/>
            <rFont val="돋움"/>
            <family val="3"/>
            <charset val="129"/>
          </rPr>
          <t>직접투자분</t>
        </r>
        <r>
          <rPr>
            <b/>
            <sz val="9"/>
            <color indexed="81"/>
            <rFont val="Tahoma"/>
            <family val="2"/>
          </rPr>
          <t xml:space="preserve"> </t>
        </r>
        <r>
          <rPr>
            <b/>
            <sz val="9"/>
            <color indexed="81"/>
            <rFont val="돋움"/>
            <family val="3"/>
            <charset val="129"/>
          </rPr>
          <t>제외</t>
        </r>
        <r>
          <rPr>
            <b/>
            <sz val="9"/>
            <color indexed="81"/>
            <rFont val="Tahoma"/>
            <family val="2"/>
          </rPr>
          <t xml:space="preserve">), </t>
        </r>
        <r>
          <rPr>
            <b/>
            <sz val="9"/>
            <color indexed="81"/>
            <rFont val="돋움"/>
            <family val="3"/>
            <charset val="129"/>
          </rPr>
          <t>소기업ㆍ소상공인</t>
        </r>
        <r>
          <rPr>
            <b/>
            <sz val="9"/>
            <color indexed="81"/>
            <rFont val="Tahoma"/>
            <family val="2"/>
          </rPr>
          <t xml:space="preserve"> </t>
        </r>
        <r>
          <rPr>
            <b/>
            <sz val="9"/>
            <color indexed="81"/>
            <rFont val="돋움"/>
            <family val="3"/>
            <charset val="129"/>
          </rPr>
          <t>공제부금</t>
        </r>
        <r>
          <rPr>
            <b/>
            <sz val="9"/>
            <color indexed="81"/>
            <rFont val="Tahoma"/>
            <family val="2"/>
          </rPr>
          <t xml:space="preserve">, </t>
        </r>
        <r>
          <rPr>
            <b/>
            <sz val="9"/>
            <color indexed="81"/>
            <rFont val="돋움"/>
            <family val="3"/>
            <charset val="129"/>
          </rPr>
          <t>신용카드</t>
        </r>
        <r>
          <rPr>
            <b/>
            <sz val="9"/>
            <color indexed="81"/>
            <rFont val="Tahoma"/>
            <family val="2"/>
          </rPr>
          <t xml:space="preserve">, </t>
        </r>
        <r>
          <rPr>
            <b/>
            <sz val="9"/>
            <color indexed="81"/>
            <rFont val="돋움"/>
            <family val="3"/>
            <charset val="129"/>
          </rPr>
          <t>장기집합투자증권저축
소득공제</t>
        </r>
        <r>
          <rPr>
            <b/>
            <sz val="9"/>
            <color indexed="81"/>
            <rFont val="Tahoma"/>
            <family val="2"/>
          </rPr>
          <t xml:space="preserve"> </t>
        </r>
        <r>
          <rPr>
            <b/>
            <sz val="9"/>
            <color indexed="81"/>
            <rFont val="돋움"/>
            <family val="3"/>
            <charset val="129"/>
          </rPr>
          <t>종합한도
공제금액</t>
        </r>
        <r>
          <rPr>
            <b/>
            <sz val="9"/>
            <color indexed="81"/>
            <rFont val="Tahoma"/>
            <family val="2"/>
          </rPr>
          <t xml:space="preserve"> </t>
        </r>
        <r>
          <rPr>
            <b/>
            <sz val="9"/>
            <color indexed="81"/>
            <rFont val="돋움"/>
            <family val="3"/>
            <charset val="129"/>
          </rPr>
          <t>한도</t>
        </r>
        <r>
          <rPr>
            <b/>
            <sz val="9"/>
            <color indexed="81"/>
            <rFont val="Tahoma"/>
            <family val="2"/>
          </rPr>
          <t xml:space="preserve"> : </t>
        </r>
        <r>
          <rPr>
            <b/>
            <sz val="9"/>
            <color indexed="81"/>
            <rFont val="돋움"/>
            <family val="3"/>
            <charset val="129"/>
          </rPr>
          <t>연</t>
        </r>
        <r>
          <rPr>
            <b/>
            <sz val="9"/>
            <color indexed="81"/>
            <rFont val="Tahoma"/>
            <family val="2"/>
          </rPr>
          <t xml:space="preserve"> 2,500</t>
        </r>
        <r>
          <rPr>
            <b/>
            <sz val="9"/>
            <color indexed="81"/>
            <rFont val="돋움"/>
            <family val="3"/>
            <charset val="129"/>
          </rPr>
          <t>만원
특별소득공제</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밖의</t>
        </r>
        <r>
          <rPr>
            <b/>
            <sz val="9"/>
            <color indexed="81"/>
            <rFont val="Tahoma"/>
            <family val="2"/>
          </rPr>
          <t xml:space="preserve"> </t>
        </r>
        <r>
          <rPr>
            <b/>
            <sz val="9"/>
            <color indexed="81"/>
            <rFont val="돋움"/>
            <family val="3"/>
            <charset val="129"/>
          </rPr>
          <t>소득공제에</t>
        </r>
        <r>
          <rPr>
            <b/>
            <sz val="9"/>
            <color indexed="81"/>
            <rFont val="Tahoma"/>
            <family val="2"/>
          </rPr>
          <t xml:space="preserve"> </t>
        </r>
        <r>
          <rPr>
            <b/>
            <sz val="9"/>
            <color indexed="81"/>
            <rFont val="돋움"/>
            <family val="3"/>
            <charset val="129"/>
          </rPr>
          <t>대해</t>
        </r>
        <r>
          <rPr>
            <b/>
            <sz val="9"/>
            <color indexed="81"/>
            <rFont val="Tahoma"/>
            <family val="2"/>
          </rPr>
          <t xml:space="preserve"> </t>
        </r>
        <r>
          <rPr>
            <b/>
            <sz val="9"/>
            <color indexed="81"/>
            <rFont val="돋움"/>
            <family val="3"/>
            <charset val="129"/>
          </rPr>
          <t>종합한도</t>
        </r>
        <r>
          <rPr>
            <b/>
            <sz val="9"/>
            <color indexed="81"/>
            <rFont val="Tahoma"/>
            <family val="2"/>
          </rPr>
          <t xml:space="preserve"> </t>
        </r>
        <r>
          <rPr>
            <b/>
            <sz val="9"/>
            <color indexed="81"/>
            <rFont val="돋움"/>
            <family val="3"/>
            <charset val="129"/>
          </rPr>
          <t xml:space="preserve">적용
</t>
        </r>
        <r>
          <rPr>
            <b/>
            <sz val="9"/>
            <color indexed="81"/>
            <rFont val="Tahoma"/>
            <family val="2"/>
          </rPr>
          <t xml:space="preserve">- </t>
        </r>
        <r>
          <rPr>
            <b/>
            <sz val="9"/>
            <color indexed="81"/>
            <rFont val="돋움"/>
            <family val="3"/>
            <charset val="129"/>
          </rPr>
          <t>적용대상</t>
        </r>
        <r>
          <rPr>
            <b/>
            <sz val="9"/>
            <color indexed="81"/>
            <rFont val="Tahoma"/>
            <family val="2"/>
          </rPr>
          <t xml:space="preserve"> : </t>
        </r>
        <r>
          <rPr>
            <b/>
            <sz val="9"/>
            <color indexed="81"/>
            <rFont val="돋움"/>
            <family val="3"/>
            <charset val="129"/>
          </rPr>
          <t>주택자금공제</t>
        </r>
        <r>
          <rPr>
            <b/>
            <sz val="9"/>
            <color indexed="81"/>
            <rFont val="Tahoma"/>
            <family val="2"/>
          </rPr>
          <t xml:space="preserve">, </t>
        </r>
        <r>
          <rPr>
            <b/>
            <sz val="9"/>
            <color indexed="81"/>
            <rFont val="돋움"/>
            <family val="3"/>
            <charset val="129"/>
          </rPr>
          <t>주택마련저축</t>
        </r>
        <r>
          <rPr>
            <b/>
            <sz val="9"/>
            <color indexed="81"/>
            <rFont val="Tahoma"/>
            <family val="2"/>
          </rPr>
          <t xml:space="preserve">, </t>
        </r>
        <r>
          <rPr>
            <b/>
            <sz val="9"/>
            <color indexed="81"/>
            <rFont val="돋움"/>
            <family val="3"/>
            <charset val="129"/>
          </rPr>
          <t>소기업ㆍ소상공인</t>
        </r>
        <r>
          <rPr>
            <b/>
            <sz val="9"/>
            <color indexed="81"/>
            <rFont val="Tahoma"/>
            <family val="2"/>
          </rPr>
          <t xml:space="preserve"> </t>
        </r>
        <r>
          <rPr>
            <b/>
            <sz val="9"/>
            <color indexed="81"/>
            <rFont val="돋움"/>
            <family val="3"/>
            <charset val="129"/>
          </rPr>
          <t>공제부금</t>
        </r>
        <r>
          <rPr>
            <b/>
            <sz val="9"/>
            <color indexed="81"/>
            <rFont val="Tahoma"/>
            <family val="2"/>
          </rPr>
          <t xml:space="preserve">, </t>
        </r>
        <r>
          <rPr>
            <b/>
            <sz val="9"/>
            <color indexed="81"/>
            <rFont val="돋움"/>
            <family val="3"/>
            <charset val="129"/>
          </rPr>
          <t>투자조합출자</t>
        </r>
        <r>
          <rPr>
            <b/>
            <sz val="9"/>
            <color indexed="81"/>
            <rFont val="Tahoma"/>
            <family val="2"/>
          </rPr>
          <t xml:space="preserve"> </t>
        </r>
        <r>
          <rPr>
            <b/>
            <sz val="9"/>
            <color indexed="81"/>
            <rFont val="돋움"/>
            <family val="3"/>
            <charset val="129"/>
          </rPr>
          <t>등</t>
        </r>
        <r>
          <rPr>
            <b/>
            <sz val="9"/>
            <color indexed="81"/>
            <rFont val="Tahoma"/>
            <family val="2"/>
          </rPr>
          <t>(2014</t>
        </r>
        <r>
          <rPr>
            <b/>
            <sz val="9"/>
            <color indexed="81"/>
            <rFont val="돋움"/>
            <family val="3"/>
            <charset val="129"/>
          </rPr>
          <t>년</t>
        </r>
        <r>
          <rPr>
            <b/>
            <sz val="9"/>
            <color indexed="81"/>
            <rFont val="Tahoma"/>
            <family val="2"/>
          </rPr>
          <t xml:space="preserve"> </t>
        </r>
        <r>
          <rPr>
            <b/>
            <sz val="9"/>
            <color indexed="81"/>
            <rFont val="돋움"/>
            <family val="3"/>
            <charset val="129"/>
          </rPr>
          <t>벤처기업</t>
        </r>
        <r>
          <rPr>
            <b/>
            <sz val="9"/>
            <color indexed="81"/>
            <rFont val="Tahoma"/>
            <family val="2"/>
          </rPr>
          <t xml:space="preserve"> </t>
        </r>
        <r>
          <rPr>
            <b/>
            <sz val="9"/>
            <color indexed="81"/>
            <rFont val="돋움"/>
            <family val="3"/>
            <charset val="129"/>
          </rPr>
          <t>직접투자분</t>
        </r>
        <r>
          <rPr>
            <b/>
            <sz val="9"/>
            <color indexed="81"/>
            <rFont val="Tahoma"/>
            <family val="2"/>
          </rPr>
          <t xml:space="preserve"> </t>
        </r>
        <r>
          <rPr>
            <b/>
            <sz val="9"/>
            <color indexed="81"/>
            <rFont val="돋움"/>
            <family val="3"/>
            <charset val="129"/>
          </rPr>
          <t>제외</t>
        </r>
        <r>
          <rPr>
            <b/>
            <sz val="9"/>
            <color indexed="81"/>
            <rFont val="Tahoma"/>
            <family val="2"/>
          </rPr>
          <t xml:space="preserve">), </t>
        </r>
        <r>
          <rPr>
            <b/>
            <sz val="9"/>
            <color indexed="81"/>
            <rFont val="돋움"/>
            <family val="3"/>
            <charset val="129"/>
          </rPr>
          <t>신용카드</t>
        </r>
        <r>
          <rPr>
            <b/>
            <sz val="9"/>
            <color indexed="81"/>
            <rFont val="Tahoma"/>
            <family val="2"/>
          </rPr>
          <t xml:space="preserve"> </t>
        </r>
        <r>
          <rPr>
            <b/>
            <sz val="9"/>
            <color indexed="81"/>
            <rFont val="돋움"/>
            <family val="3"/>
            <charset val="129"/>
          </rPr>
          <t>등</t>
        </r>
        <r>
          <rPr>
            <b/>
            <sz val="9"/>
            <color indexed="81"/>
            <rFont val="Tahoma"/>
            <family val="2"/>
          </rPr>
          <t xml:space="preserve"> </t>
        </r>
        <r>
          <rPr>
            <b/>
            <sz val="9"/>
            <color indexed="81"/>
            <rFont val="돋움"/>
            <family val="3"/>
            <charset val="129"/>
          </rPr>
          <t>사용금액</t>
        </r>
        <r>
          <rPr>
            <b/>
            <sz val="9"/>
            <color indexed="81"/>
            <rFont val="Tahoma"/>
            <family val="2"/>
          </rPr>
          <t xml:space="preserve">, </t>
        </r>
        <r>
          <rPr>
            <b/>
            <sz val="9"/>
            <color indexed="81"/>
            <rFont val="돋움"/>
            <family val="3"/>
            <charset val="129"/>
          </rPr>
          <t>우리사주조합</t>
        </r>
        <r>
          <rPr>
            <b/>
            <sz val="9"/>
            <color indexed="81"/>
            <rFont val="Tahoma"/>
            <family val="2"/>
          </rPr>
          <t xml:space="preserve"> </t>
        </r>
        <r>
          <rPr>
            <b/>
            <sz val="9"/>
            <color indexed="81"/>
            <rFont val="돋움"/>
            <family val="3"/>
            <charset val="129"/>
          </rPr>
          <t>출자금</t>
        </r>
        <r>
          <rPr>
            <b/>
            <sz val="9"/>
            <color indexed="81"/>
            <rFont val="Tahoma"/>
            <family val="2"/>
          </rPr>
          <t xml:space="preserve">, </t>
        </r>
        <r>
          <rPr>
            <b/>
            <sz val="9"/>
            <color indexed="81"/>
            <rFont val="돋움"/>
            <family val="3"/>
            <charset val="129"/>
          </rPr>
          <t>장기집합투자증권저축</t>
        </r>
      </text>
    </comment>
    <comment ref="B92" authorId="1" shapeId="0" xr:uid="{B6774FF5-53C8-4BC0-AF93-3AF30651E378}">
      <text>
        <r>
          <rPr>
            <b/>
            <sz val="9"/>
            <color indexed="81"/>
            <rFont val="돋움"/>
            <family val="3"/>
            <charset val="129"/>
          </rPr>
          <t>총급여액
⊙    500만원 이하 : 총급여액의 100분의 70
⊙ 1,500만원 이하 :    350만원 +   500만원을 초과하는 금액의 100분의 40
⊙ 4,500만원 이하 :    750만원 + 1,500만원을 초과하는 금액의 100분의 15
⊙       1억원 이하 : 1,200만원 + 4,500만원을 초과하는 금액의 100분의  5
⊙       1억원 초과 : 1,475만원 +      1억원을 초과하는 금액의 100분의  2
소득세법 제47조 [ 근로소득공제 ] 2천만원 한도 (2019.12.31 단서신설)</t>
        </r>
      </text>
    </comment>
    <comment ref="V92" authorId="1" shapeId="0" xr:uid="{3E483D3F-EE59-484D-99E7-33AAFB295BCA}">
      <text>
        <r>
          <rPr>
            <b/>
            <sz val="9"/>
            <color indexed="81"/>
            <rFont val="돋움"/>
            <family val="3"/>
            <charset val="129"/>
          </rPr>
          <t>50. 종합소득 과세표준은  37.차감소득금액에서  48.그 밖의 소득공제 계를 차감하고  49.소득공제 종합한도 초과액을 더하여 적습니다.</t>
        </r>
      </text>
    </comment>
    <comment ref="C94" authorId="1" shapeId="0" xr:uid="{B588451C-D49B-49AC-A576-C5816C223BA8}">
      <text>
        <r>
          <rPr>
            <b/>
            <sz val="9"/>
            <color indexed="81"/>
            <rFont val="돋움"/>
            <family val="3"/>
            <charset val="129"/>
          </rPr>
          <t xml:space="preserve">
소득세법 제50조 [ 기본공제 ]
① 종합소득이 있는 거주자(자연인만 해당한다)에 대해서는 다음 각 호의 어느 하나에 해당하는 사람의 수에 1명당 연 150만원을 곱하여 계산한 금액을 그 거주자의 해당 과세기간의 종합소득금액에서 공제한다.(2009.12.31 개정)
1. 해당 거주자(2009.12.31 개정)
2. 거주자의 배우자로서 해당 과세기간의 소득금액이 없거나 해당 과세기간의 소득금액 합계액이 100만원 이하인 사람(총급여액 500만원 이하의 근로소득만 있는 배우자를 포함한다)(2015.12.15 개정) 
3. 거주자(그 배우자를 포함한다. 이하 이 호에서 같다)와 생계를 같이 하는 다음 각 목의 어느 하나에 해당하는 부양가족(제51조 제1항 제2호의 장애인에 해당되는 경우에는 나이의 제한을 받지 아니한다)으로서 해당 과세기간의 소득금액 합계액이 100만원 이하인 사람(총급여액 500만원 이하의 근로소득만 있는 부양가족을 포함한다)(2015.12.15 개정)
가. 거주자의 직계존속(직계존속이 재혼한 경우에는 그 배우자로서 대통령령으로 정하는 사람을 포함한다)으로서 60세 이상인 사람(2009.12.31 개정)
나. 거주자의 직계비속으로서 대통령령으로 정하는 사람과 대통령령으로 정하는 동거 입양자(이하 "입양자"라 한다)로서 20세 이하인 사람. 이 경우 해당 직계비속 또는 입양자와 그 배우자가 모두 제51조 제1항 제2호에 따른 장애인에 해당하는 경우에는 그 배우자를 포함한다.(2009.12.31 개정)
다. 거주자의 형제자매로서 20세 이하 또는 60세 이상인 사람(2009.12.31 개정)
라. 「국민기초생활 보장법」에 따른 수급권자 중 대통령령으로 정하는 사람(2009.12.31 개정)
마. 「아동복지법」에 따른 가정위탁을 받아 양육하는 아동으로서 대통령령으로 정하는 사람(이하 "위탁아동"이라 한다)(2009.12.31 개정)
② 제1항에 따른 공제를 “기본공제”라 한다.(2009.12.31 개정)
③ 거주자의 배우자 또는 부양가족이 다른 거주자의 부양가족에 해당되는 경우에는 대통령령으로 정하는 바에 따라 이를 어느 한 거주자의 종합소득금액에서 공제한다.(2009.12.31 개정)
</t>
        </r>
      </text>
    </comment>
    <comment ref="E94" authorId="1" shapeId="0" xr:uid="{0C811562-4753-46E4-A12D-6F4A4863F143}">
      <text>
        <r>
          <rPr>
            <b/>
            <sz val="9"/>
            <color indexed="81"/>
            <rFont val="돋움"/>
            <family val="3"/>
            <charset val="129"/>
          </rPr>
          <t>거주자</t>
        </r>
        <r>
          <rPr>
            <b/>
            <sz val="9"/>
            <color indexed="81"/>
            <rFont val="Tahoma"/>
            <family val="2"/>
          </rPr>
          <t xml:space="preserve"> - </t>
        </r>
        <r>
          <rPr>
            <b/>
            <sz val="9"/>
            <color indexed="81"/>
            <rFont val="돋움"/>
            <family val="3"/>
            <charset val="129"/>
          </rPr>
          <t>근로자본인</t>
        </r>
      </text>
    </comment>
    <comment ref="E95" authorId="1" shapeId="0" xr:uid="{2380BDD4-DD58-4C72-A196-EF1C798C14DA}">
      <text>
        <r>
          <rPr>
            <b/>
            <sz val="9"/>
            <color indexed="81"/>
            <rFont val="돋움"/>
            <family val="3"/>
            <charset val="129"/>
          </rPr>
          <t>- 근로자의 배우자가 연간 소득금액이 없거나 연간 소득금액의 합계액이 100만원 이하인 경우 연 150만원을 공제</t>
        </r>
      </text>
    </comment>
    <comment ref="W95" authorId="1" shapeId="0" xr:uid="{1B992BF5-54D0-4A3D-875F-FE4DFE1E075C}">
      <text>
        <r>
          <rPr>
            <b/>
            <sz val="9"/>
            <color indexed="81"/>
            <rFont val="돋움"/>
            <family val="3"/>
            <charset val="129"/>
          </rPr>
          <t>입국목적 : 
1. 정부간협약
2. 기술도입계약
3. 조특법감면</t>
        </r>
      </text>
    </comment>
    <comment ref="E96" authorId="1" shapeId="0" xr:uid="{10182889-D3A7-4952-8820-7F9424A37C78}">
      <text>
        <r>
          <rPr>
            <b/>
            <sz val="9"/>
            <color indexed="81"/>
            <rFont val="돋움"/>
            <family val="3"/>
            <charset val="129"/>
          </rPr>
          <t>○ 생계를 같이하는 부양가족
- 근로자 와 생계를 같이 하는 다음의 어느 하나에 해당하는 부양가족으로서 연간 소득금액의 합계액이 100만원 
   이하인 경우 1명당 연 150만원을 공제한다.
▶ 직계존속 - 만 60세 이상 (1960년 12월 31일 이전출생)
▶ 직계비속,동거입양자 - 만 20세 이하 (2000.1.1. 이후출생)
▶ 형제자매 - 만 20세 이하 , 만 60세 이상
▶ 그 밖의 부양가족
     · 「국민기초생활보장법」 제2조 제2호의 수급자 -&gt; (나이제한없음)
     · 직계비속 또는 입양자와 그 배우자가 모두 장애인에 해당하는 경우 그 배우자
     ·  「아동복지법」에 따른 가정위탁을 받아 양육하는 아동으로서 해당 과세기간에 6개월 
        이상 직접 양육한 위탁아동(만 18세미만, 2003.1.1. 이후 출생)
        다만, 직전 과세기간에 소득공제를 받지 아니한 경우에는 해당 위탁아동에 대한 직전 
       과세기간의 위탁기간을 포함하여 계산한다.</t>
        </r>
      </text>
    </comment>
    <comment ref="V96" authorId="1" shapeId="0" xr:uid="{B822839B-92F5-4E23-AFC2-8772D630C2DC}">
      <text>
        <r>
          <rPr>
            <b/>
            <sz val="9"/>
            <color indexed="81"/>
            <rFont val="돋움"/>
            <family val="3"/>
            <charset val="129"/>
          </rPr>
          <t>중소기업</t>
        </r>
        <r>
          <rPr>
            <b/>
            <sz val="9"/>
            <color indexed="81"/>
            <rFont val="Tahoma"/>
            <family val="2"/>
          </rPr>
          <t xml:space="preserve"> </t>
        </r>
        <r>
          <rPr>
            <b/>
            <sz val="9"/>
            <color indexed="81"/>
            <rFont val="돋움"/>
            <family val="3"/>
            <charset val="129"/>
          </rPr>
          <t>취업자</t>
        </r>
        <r>
          <rPr>
            <b/>
            <sz val="9"/>
            <color indexed="81"/>
            <rFont val="Tahoma"/>
            <family val="2"/>
          </rPr>
          <t xml:space="preserve"> </t>
        </r>
        <r>
          <rPr>
            <b/>
            <sz val="9"/>
            <color indexed="81"/>
            <rFont val="돋움"/>
            <family val="3"/>
            <charset val="129"/>
          </rPr>
          <t>소득세</t>
        </r>
        <r>
          <rPr>
            <b/>
            <sz val="9"/>
            <color indexed="81"/>
            <rFont val="Tahoma"/>
            <family val="2"/>
          </rPr>
          <t xml:space="preserve"> </t>
        </r>
        <r>
          <rPr>
            <b/>
            <sz val="9"/>
            <color indexed="81"/>
            <rFont val="돋움"/>
            <family val="3"/>
            <charset val="129"/>
          </rPr>
          <t>감면
공제금액</t>
        </r>
        <r>
          <rPr>
            <b/>
            <sz val="9"/>
            <color indexed="81"/>
            <rFont val="Tahoma"/>
            <family val="2"/>
          </rPr>
          <t xml:space="preserve"> </t>
        </r>
        <r>
          <rPr>
            <b/>
            <sz val="9"/>
            <color indexed="81"/>
            <rFont val="돋움"/>
            <family val="3"/>
            <charset val="129"/>
          </rPr>
          <t>한도</t>
        </r>
        <r>
          <rPr>
            <b/>
            <sz val="9"/>
            <color indexed="81"/>
            <rFont val="Tahoma"/>
            <family val="2"/>
          </rPr>
          <t xml:space="preserve"> : </t>
        </r>
        <r>
          <rPr>
            <b/>
            <sz val="9"/>
            <color indexed="81"/>
            <rFont val="돋움"/>
            <family val="3"/>
            <charset val="129"/>
          </rPr>
          <t>취업일부터</t>
        </r>
        <r>
          <rPr>
            <b/>
            <sz val="9"/>
            <color indexed="81"/>
            <rFont val="Tahoma"/>
            <family val="2"/>
          </rPr>
          <t xml:space="preserve"> 3</t>
        </r>
        <r>
          <rPr>
            <b/>
            <sz val="9"/>
            <color indexed="81"/>
            <rFont val="돋움"/>
            <family val="3"/>
            <charset val="129"/>
          </rPr>
          <t>년간</t>
        </r>
        <r>
          <rPr>
            <b/>
            <sz val="9"/>
            <color indexed="81"/>
            <rFont val="Tahoma"/>
            <family val="2"/>
          </rPr>
          <t xml:space="preserve"> </t>
        </r>
        <r>
          <rPr>
            <b/>
            <sz val="9"/>
            <color indexed="81"/>
            <rFont val="돋움"/>
            <family val="3"/>
            <charset val="129"/>
          </rPr>
          <t>근로소득세</t>
        </r>
        <r>
          <rPr>
            <b/>
            <sz val="9"/>
            <color indexed="81"/>
            <rFont val="Tahoma"/>
            <family val="2"/>
          </rPr>
          <t xml:space="preserve"> 50%(100%)
</t>
        </r>
        <r>
          <rPr>
            <b/>
            <sz val="9"/>
            <color indexed="81"/>
            <rFont val="돋움"/>
            <family val="3"/>
            <charset val="129"/>
          </rPr>
          <t>근로계약</t>
        </r>
        <r>
          <rPr>
            <b/>
            <sz val="9"/>
            <color indexed="81"/>
            <rFont val="Tahoma"/>
            <family val="2"/>
          </rPr>
          <t xml:space="preserve"> </t>
        </r>
        <r>
          <rPr>
            <b/>
            <sz val="9"/>
            <color indexed="81"/>
            <rFont val="돋움"/>
            <family val="3"/>
            <charset val="129"/>
          </rPr>
          <t>체결일</t>
        </r>
        <r>
          <rPr>
            <b/>
            <sz val="9"/>
            <color indexed="81"/>
            <rFont val="Tahoma"/>
            <family val="2"/>
          </rPr>
          <t xml:space="preserve"> </t>
        </r>
        <r>
          <rPr>
            <b/>
            <sz val="9"/>
            <color indexed="81"/>
            <rFont val="돋움"/>
            <family val="3"/>
            <charset val="129"/>
          </rPr>
          <t>현재</t>
        </r>
        <r>
          <rPr>
            <b/>
            <sz val="9"/>
            <color indexed="81"/>
            <rFont val="Tahoma"/>
            <family val="2"/>
          </rPr>
          <t xml:space="preserve"> </t>
        </r>
        <r>
          <rPr>
            <b/>
            <sz val="9"/>
            <color indexed="81"/>
            <rFont val="돋움"/>
            <family val="3"/>
            <charset val="129"/>
          </rPr>
          <t>연령이</t>
        </r>
        <r>
          <rPr>
            <b/>
            <sz val="9"/>
            <color indexed="81"/>
            <rFont val="Tahoma"/>
            <family val="2"/>
          </rPr>
          <t xml:space="preserve"> 15</t>
        </r>
        <r>
          <rPr>
            <b/>
            <sz val="9"/>
            <color indexed="81"/>
            <rFont val="돋움"/>
            <family val="3"/>
            <charset val="129"/>
          </rPr>
          <t>세</t>
        </r>
        <r>
          <rPr>
            <b/>
            <sz val="9"/>
            <color indexed="81"/>
            <rFont val="Tahoma"/>
            <family val="2"/>
          </rPr>
          <t xml:space="preserve"> </t>
        </r>
        <r>
          <rPr>
            <b/>
            <sz val="9"/>
            <color indexed="81"/>
            <rFont val="돋움"/>
            <family val="3"/>
            <charset val="129"/>
          </rPr>
          <t>이상</t>
        </r>
        <r>
          <rPr>
            <b/>
            <sz val="9"/>
            <color indexed="81"/>
            <rFont val="Tahoma"/>
            <family val="2"/>
          </rPr>
          <t xml:space="preserve"> 29</t>
        </r>
        <r>
          <rPr>
            <b/>
            <sz val="9"/>
            <color indexed="81"/>
            <rFont val="돋움"/>
            <family val="3"/>
            <charset val="129"/>
          </rPr>
          <t>세이하</t>
        </r>
        <r>
          <rPr>
            <b/>
            <sz val="9"/>
            <color indexed="81"/>
            <rFont val="Tahoma"/>
            <family val="2"/>
          </rPr>
          <t>(</t>
        </r>
        <r>
          <rPr>
            <b/>
            <sz val="9"/>
            <color indexed="81"/>
            <rFont val="돋움"/>
            <family val="3"/>
            <charset val="129"/>
          </rPr>
          <t>병역근무기간</t>
        </r>
        <r>
          <rPr>
            <b/>
            <sz val="9"/>
            <color indexed="81"/>
            <rFont val="Tahoma"/>
            <family val="2"/>
          </rPr>
          <t xml:space="preserve"> </t>
        </r>
        <r>
          <rPr>
            <b/>
            <sz val="9"/>
            <color indexed="81"/>
            <rFont val="돋움"/>
            <family val="3"/>
            <charset val="129"/>
          </rPr>
          <t>제외</t>
        </r>
        <r>
          <rPr>
            <b/>
            <sz val="9"/>
            <color indexed="81"/>
            <rFont val="Tahoma"/>
            <family val="2"/>
          </rPr>
          <t xml:space="preserve"> : </t>
        </r>
        <r>
          <rPr>
            <b/>
            <sz val="9"/>
            <color indexed="81"/>
            <rFont val="돋움"/>
            <family val="3"/>
            <charset val="129"/>
          </rPr>
          <t>한도</t>
        </r>
        <r>
          <rPr>
            <b/>
            <sz val="9"/>
            <color indexed="81"/>
            <rFont val="Tahoma"/>
            <family val="2"/>
          </rPr>
          <t xml:space="preserve"> 6</t>
        </r>
        <r>
          <rPr>
            <b/>
            <sz val="9"/>
            <color indexed="81"/>
            <rFont val="돋움"/>
            <family val="3"/>
            <charset val="129"/>
          </rPr>
          <t>년</t>
        </r>
        <r>
          <rPr>
            <b/>
            <sz val="9"/>
            <color indexed="81"/>
            <rFont val="Tahoma"/>
            <family val="2"/>
          </rPr>
          <t>)</t>
        </r>
        <r>
          <rPr>
            <b/>
            <sz val="9"/>
            <color indexed="81"/>
            <rFont val="돋움"/>
            <family val="3"/>
            <charset val="129"/>
          </rPr>
          <t>인</t>
        </r>
        <r>
          <rPr>
            <b/>
            <sz val="9"/>
            <color indexed="81"/>
            <rFont val="Tahoma"/>
            <family val="2"/>
          </rPr>
          <t xml:space="preserve"> </t>
        </r>
        <r>
          <rPr>
            <b/>
            <sz val="9"/>
            <color indexed="81"/>
            <rFont val="돋움"/>
            <family val="3"/>
            <charset val="129"/>
          </rPr>
          <t>사람</t>
        </r>
        <r>
          <rPr>
            <b/>
            <sz val="9"/>
            <color indexed="81"/>
            <rFont val="Tahoma"/>
            <family val="2"/>
          </rPr>
          <t>, 60</t>
        </r>
        <r>
          <rPr>
            <b/>
            <sz val="9"/>
            <color indexed="81"/>
            <rFont val="돋움"/>
            <family val="3"/>
            <charset val="129"/>
          </rPr>
          <t>세</t>
        </r>
        <r>
          <rPr>
            <b/>
            <sz val="9"/>
            <color indexed="81"/>
            <rFont val="Tahoma"/>
            <family val="2"/>
          </rPr>
          <t xml:space="preserve"> </t>
        </r>
        <r>
          <rPr>
            <b/>
            <sz val="9"/>
            <color indexed="81"/>
            <rFont val="돋움"/>
            <family val="3"/>
            <charset val="129"/>
          </rPr>
          <t>이상인</t>
        </r>
        <r>
          <rPr>
            <b/>
            <sz val="9"/>
            <color indexed="81"/>
            <rFont val="Tahoma"/>
            <family val="2"/>
          </rPr>
          <t xml:space="preserve"> </t>
        </r>
        <r>
          <rPr>
            <b/>
            <sz val="9"/>
            <color indexed="81"/>
            <rFont val="돋움"/>
            <family val="3"/>
            <charset val="129"/>
          </rPr>
          <t>사람</t>
        </r>
        <r>
          <rPr>
            <b/>
            <sz val="9"/>
            <color indexed="81"/>
            <rFont val="Tahoma"/>
            <family val="2"/>
          </rPr>
          <t xml:space="preserve">, </t>
        </r>
        <r>
          <rPr>
            <b/>
            <sz val="9"/>
            <color indexed="81"/>
            <rFont val="돋움"/>
            <family val="3"/>
            <charset val="129"/>
          </rPr>
          <t>장애인이</t>
        </r>
        <r>
          <rPr>
            <b/>
            <sz val="9"/>
            <color indexed="81"/>
            <rFont val="Tahoma"/>
            <family val="2"/>
          </rPr>
          <t xml:space="preserve"> </t>
        </r>
        <r>
          <rPr>
            <b/>
            <sz val="9"/>
            <color indexed="81"/>
            <rFont val="돋움"/>
            <family val="3"/>
            <charset val="129"/>
          </rPr>
          <t>중소기업에</t>
        </r>
        <r>
          <rPr>
            <b/>
            <sz val="9"/>
            <color indexed="81"/>
            <rFont val="Tahoma"/>
            <family val="2"/>
          </rPr>
          <t xml:space="preserve"> ’12.1.1.(60</t>
        </r>
        <r>
          <rPr>
            <b/>
            <sz val="9"/>
            <color indexed="81"/>
            <rFont val="돋움"/>
            <family val="3"/>
            <charset val="129"/>
          </rPr>
          <t>세</t>
        </r>
        <r>
          <rPr>
            <b/>
            <sz val="9"/>
            <color indexed="81"/>
            <rFont val="Tahoma"/>
            <family val="2"/>
          </rPr>
          <t xml:space="preserve"> </t>
        </r>
        <r>
          <rPr>
            <b/>
            <sz val="9"/>
            <color indexed="81"/>
            <rFont val="돋움"/>
            <family val="3"/>
            <charset val="129"/>
          </rPr>
          <t>이상인</t>
        </r>
        <r>
          <rPr>
            <b/>
            <sz val="9"/>
            <color indexed="81"/>
            <rFont val="Tahoma"/>
            <family val="2"/>
          </rPr>
          <t xml:space="preserve"> </t>
        </r>
        <r>
          <rPr>
            <b/>
            <sz val="9"/>
            <color indexed="81"/>
            <rFont val="돋움"/>
            <family val="3"/>
            <charset val="129"/>
          </rPr>
          <t>사람</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장애인의</t>
        </r>
        <r>
          <rPr>
            <b/>
            <sz val="9"/>
            <color indexed="81"/>
            <rFont val="Tahoma"/>
            <family val="2"/>
          </rPr>
          <t xml:space="preserve"> </t>
        </r>
        <r>
          <rPr>
            <b/>
            <sz val="9"/>
            <color indexed="81"/>
            <rFont val="돋움"/>
            <family val="3"/>
            <charset val="129"/>
          </rPr>
          <t>경우</t>
        </r>
        <r>
          <rPr>
            <b/>
            <sz val="9"/>
            <color indexed="81"/>
            <rFont val="Tahoma"/>
            <family val="2"/>
          </rPr>
          <t xml:space="preserve">  ’14.1.1. 〜 ’15.12.31.</t>
        </r>
        <r>
          <rPr>
            <b/>
            <sz val="9"/>
            <color indexed="81"/>
            <rFont val="돋움"/>
            <family val="3"/>
            <charset val="129"/>
          </rPr>
          <t>까지</t>
        </r>
        <r>
          <rPr>
            <b/>
            <sz val="9"/>
            <color indexed="81"/>
            <rFont val="Tahoma"/>
            <family val="2"/>
          </rPr>
          <t xml:space="preserve"> </t>
        </r>
        <r>
          <rPr>
            <b/>
            <sz val="9"/>
            <color indexed="81"/>
            <rFont val="돋움"/>
            <family val="3"/>
            <charset val="129"/>
          </rPr>
          <t>취업하는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중소기업체에서</t>
        </r>
        <r>
          <rPr>
            <b/>
            <sz val="9"/>
            <color indexed="81"/>
            <rFont val="Tahoma"/>
            <family val="2"/>
          </rPr>
          <t xml:space="preserve"> </t>
        </r>
        <r>
          <rPr>
            <b/>
            <sz val="9"/>
            <color indexed="81"/>
            <rFont val="돋움"/>
            <family val="3"/>
            <charset val="129"/>
          </rPr>
          <t>받는</t>
        </r>
        <r>
          <rPr>
            <b/>
            <sz val="9"/>
            <color indexed="81"/>
            <rFont val="Tahoma"/>
            <family val="2"/>
          </rPr>
          <t xml:space="preserve"> </t>
        </r>
        <r>
          <rPr>
            <b/>
            <sz val="9"/>
            <color indexed="81"/>
            <rFont val="돋움"/>
            <family val="3"/>
            <charset val="129"/>
          </rPr>
          <t>근로소득세를</t>
        </r>
        <r>
          <rPr>
            <b/>
            <sz val="9"/>
            <color indexed="81"/>
            <rFont val="Tahoma"/>
            <family val="2"/>
          </rPr>
          <t xml:space="preserve"> </t>
        </r>
        <r>
          <rPr>
            <b/>
            <sz val="9"/>
            <color indexed="81"/>
            <rFont val="돋움"/>
            <family val="3"/>
            <charset val="129"/>
          </rPr>
          <t>취업일부터</t>
        </r>
        <r>
          <rPr>
            <b/>
            <sz val="9"/>
            <color indexed="81"/>
            <rFont val="Tahoma"/>
            <family val="2"/>
          </rPr>
          <t xml:space="preserve"> 3</t>
        </r>
        <r>
          <rPr>
            <b/>
            <sz val="9"/>
            <color indexed="81"/>
            <rFont val="돋움"/>
            <family val="3"/>
            <charset val="129"/>
          </rPr>
          <t>년간</t>
        </r>
        <r>
          <rPr>
            <b/>
            <sz val="9"/>
            <color indexed="81"/>
            <rFont val="Tahoma"/>
            <family val="2"/>
          </rPr>
          <t xml:space="preserve"> 50%(100%)*</t>
        </r>
        <r>
          <rPr>
            <b/>
            <sz val="9"/>
            <color indexed="81"/>
            <rFont val="돋움"/>
            <family val="3"/>
            <charset val="129"/>
          </rPr>
          <t xml:space="preserve">세액감면
</t>
        </r>
        <r>
          <rPr>
            <b/>
            <sz val="9"/>
            <color indexed="81"/>
            <rFont val="Tahoma"/>
            <family val="2"/>
          </rPr>
          <t xml:space="preserve">* 50% </t>
        </r>
        <r>
          <rPr>
            <b/>
            <sz val="9"/>
            <color indexed="81"/>
            <rFont val="돋움"/>
            <family val="3"/>
            <charset val="129"/>
          </rPr>
          <t>감면비율</t>
        </r>
        <r>
          <rPr>
            <b/>
            <sz val="9"/>
            <color indexed="81"/>
            <rFont val="Tahoma"/>
            <family val="2"/>
          </rPr>
          <t xml:space="preserve"> </t>
        </r>
        <r>
          <rPr>
            <b/>
            <sz val="9"/>
            <color indexed="81"/>
            <rFont val="돋움"/>
            <family val="3"/>
            <charset val="129"/>
          </rPr>
          <t xml:space="preserve">적용대상자
</t>
        </r>
        <r>
          <rPr>
            <b/>
            <sz val="9"/>
            <color indexed="81"/>
            <rFont val="Tahoma"/>
            <family val="2"/>
          </rPr>
          <t xml:space="preserve"> - 2014.1.1. </t>
        </r>
        <r>
          <rPr>
            <b/>
            <sz val="9"/>
            <color indexed="81"/>
            <rFont val="돋움"/>
            <family val="3"/>
            <charset val="129"/>
          </rPr>
          <t>이후</t>
        </r>
        <r>
          <rPr>
            <b/>
            <sz val="9"/>
            <color indexed="81"/>
            <rFont val="Tahoma"/>
            <family val="2"/>
          </rPr>
          <t xml:space="preserve"> </t>
        </r>
        <r>
          <rPr>
            <b/>
            <sz val="9"/>
            <color indexed="81"/>
            <rFont val="돋움"/>
            <family val="3"/>
            <charset val="129"/>
          </rPr>
          <t>중소기업에</t>
        </r>
        <r>
          <rPr>
            <b/>
            <sz val="9"/>
            <color indexed="81"/>
            <rFont val="Tahoma"/>
            <family val="2"/>
          </rPr>
          <t xml:space="preserve"> (</t>
        </r>
        <r>
          <rPr>
            <b/>
            <sz val="9"/>
            <color indexed="81"/>
            <rFont val="돋움"/>
            <family val="3"/>
            <charset val="129"/>
          </rPr>
          <t>재</t>
        </r>
        <r>
          <rPr>
            <b/>
            <sz val="9"/>
            <color indexed="81"/>
            <rFont val="Tahoma"/>
            <family val="2"/>
          </rPr>
          <t>)</t>
        </r>
        <r>
          <rPr>
            <b/>
            <sz val="9"/>
            <color indexed="81"/>
            <rFont val="돋움"/>
            <family val="3"/>
            <charset val="129"/>
          </rPr>
          <t>취업한</t>
        </r>
        <r>
          <rPr>
            <b/>
            <sz val="9"/>
            <color indexed="81"/>
            <rFont val="Tahoma"/>
            <family val="2"/>
          </rPr>
          <t xml:space="preserve"> 29</t>
        </r>
        <r>
          <rPr>
            <b/>
            <sz val="9"/>
            <color indexed="81"/>
            <rFont val="돋움"/>
            <family val="3"/>
            <charset val="129"/>
          </rPr>
          <t>세</t>
        </r>
        <r>
          <rPr>
            <b/>
            <sz val="9"/>
            <color indexed="81"/>
            <rFont val="Tahoma"/>
            <family val="2"/>
          </rPr>
          <t xml:space="preserve"> </t>
        </r>
        <r>
          <rPr>
            <b/>
            <sz val="9"/>
            <color indexed="81"/>
            <rFont val="돋움"/>
            <family val="3"/>
            <charset val="129"/>
          </rPr>
          <t>이하</t>
        </r>
        <r>
          <rPr>
            <b/>
            <sz val="9"/>
            <color indexed="81"/>
            <rFont val="Tahoma"/>
            <family val="2"/>
          </rPr>
          <t xml:space="preserve"> </t>
        </r>
        <r>
          <rPr>
            <b/>
            <sz val="9"/>
            <color indexed="81"/>
            <rFont val="돋움"/>
            <family val="3"/>
            <charset val="129"/>
          </rPr>
          <t>청년</t>
        </r>
        <r>
          <rPr>
            <b/>
            <sz val="9"/>
            <color indexed="81"/>
            <rFont val="Tahoma"/>
            <family val="2"/>
          </rPr>
          <t>, 60</t>
        </r>
        <r>
          <rPr>
            <b/>
            <sz val="9"/>
            <color indexed="81"/>
            <rFont val="돋움"/>
            <family val="3"/>
            <charset val="129"/>
          </rPr>
          <t>세</t>
        </r>
        <r>
          <rPr>
            <b/>
            <sz val="9"/>
            <color indexed="81"/>
            <rFont val="Tahoma"/>
            <family val="2"/>
          </rPr>
          <t xml:space="preserve"> </t>
        </r>
        <r>
          <rPr>
            <b/>
            <sz val="9"/>
            <color indexed="81"/>
            <rFont val="돋움"/>
            <family val="3"/>
            <charset val="129"/>
          </rPr>
          <t>이상인</t>
        </r>
        <r>
          <rPr>
            <b/>
            <sz val="9"/>
            <color indexed="81"/>
            <rFont val="Tahoma"/>
            <family val="2"/>
          </rPr>
          <t xml:space="preserve"> </t>
        </r>
        <r>
          <rPr>
            <b/>
            <sz val="9"/>
            <color indexed="81"/>
            <rFont val="돋움"/>
            <family val="3"/>
            <charset val="129"/>
          </rPr>
          <t>사람</t>
        </r>
        <r>
          <rPr>
            <b/>
            <sz val="9"/>
            <color indexed="81"/>
            <rFont val="Tahoma"/>
            <family val="2"/>
          </rPr>
          <t xml:space="preserve">, </t>
        </r>
        <r>
          <rPr>
            <b/>
            <sz val="9"/>
            <color indexed="81"/>
            <rFont val="돋움"/>
            <family val="3"/>
            <charset val="129"/>
          </rPr>
          <t xml:space="preserve">장애인
</t>
        </r>
        <r>
          <rPr>
            <b/>
            <sz val="9"/>
            <color indexed="81"/>
            <rFont val="Tahoma"/>
            <family val="2"/>
          </rPr>
          <t xml:space="preserve">* 100% </t>
        </r>
        <r>
          <rPr>
            <b/>
            <sz val="9"/>
            <color indexed="81"/>
            <rFont val="돋움"/>
            <family val="3"/>
            <charset val="129"/>
          </rPr>
          <t>감면비율</t>
        </r>
        <r>
          <rPr>
            <b/>
            <sz val="9"/>
            <color indexed="81"/>
            <rFont val="Tahoma"/>
            <family val="2"/>
          </rPr>
          <t xml:space="preserve"> </t>
        </r>
        <r>
          <rPr>
            <b/>
            <sz val="9"/>
            <color indexed="81"/>
            <rFont val="돋움"/>
            <family val="3"/>
            <charset val="129"/>
          </rPr>
          <t xml:space="preserve">적용대상자
</t>
        </r>
        <r>
          <rPr>
            <b/>
            <sz val="9"/>
            <color indexed="81"/>
            <rFont val="Tahoma"/>
            <family val="2"/>
          </rPr>
          <t xml:space="preserve"> - 2013.12.31. </t>
        </r>
        <r>
          <rPr>
            <b/>
            <sz val="9"/>
            <color indexed="81"/>
            <rFont val="돋움"/>
            <family val="3"/>
            <charset val="129"/>
          </rPr>
          <t>이전</t>
        </r>
        <r>
          <rPr>
            <b/>
            <sz val="9"/>
            <color indexed="81"/>
            <rFont val="Tahoma"/>
            <family val="2"/>
          </rPr>
          <t xml:space="preserve"> </t>
        </r>
        <r>
          <rPr>
            <b/>
            <sz val="9"/>
            <color indexed="81"/>
            <rFont val="돋움"/>
            <family val="3"/>
            <charset val="129"/>
          </rPr>
          <t>중소기업에</t>
        </r>
        <r>
          <rPr>
            <b/>
            <sz val="9"/>
            <color indexed="81"/>
            <rFont val="Tahoma"/>
            <family val="2"/>
          </rPr>
          <t xml:space="preserve"> (</t>
        </r>
        <r>
          <rPr>
            <b/>
            <sz val="9"/>
            <color indexed="81"/>
            <rFont val="돋움"/>
            <family val="3"/>
            <charset val="129"/>
          </rPr>
          <t>재</t>
        </r>
        <r>
          <rPr>
            <b/>
            <sz val="9"/>
            <color indexed="81"/>
            <rFont val="Tahoma"/>
            <family val="2"/>
          </rPr>
          <t>)</t>
        </r>
        <r>
          <rPr>
            <b/>
            <sz val="9"/>
            <color indexed="81"/>
            <rFont val="돋움"/>
            <family val="3"/>
            <charset val="129"/>
          </rPr>
          <t>취업한</t>
        </r>
        <r>
          <rPr>
            <b/>
            <sz val="9"/>
            <color indexed="81"/>
            <rFont val="Tahoma"/>
            <family val="2"/>
          </rPr>
          <t xml:space="preserve"> 29</t>
        </r>
        <r>
          <rPr>
            <b/>
            <sz val="9"/>
            <color indexed="81"/>
            <rFont val="돋움"/>
            <family val="3"/>
            <charset val="129"/>
          </rPr>
          <t>세</t>
        </r>
        <r>
          <rPr>
            <b/>
            <sz val="9"/>
            <color indexed="81"/>
            <rFont val="Tahoma"/>
            <family val="2"/>
          </rPr>
          <t xml:space="preserve"> </t>
        </r>
        <r>
          <rPr>
            <b/>
            <sz val="9"/>
            <color indexed="81"/>
            <rFont val="돋움"/>
            <family val="3"/>
            <charset val="129"/>
          </rPr>
          <t>이하</t>
        </r>
        <r>
          <rPr>
            <b/>
            <sz val="9"/>
            <color indexed="81"/>
            <rFont val="Tahoma"/>
            <family val="2"/>
          </rPr>
          <t xml:space="preserve"> </t>
        </r>
        <r>
          <rPr>
            <b/>
            <sz val="9"/>
            <color indexed="81"/>
            <rFont val="돋움"/>
            <family val="3"/>
            <charset val="129"/>
          </rPr>
          <t>청년</t>
        </r>
        <r>
          <rPr>
            <b/>
            <sz val="9"/>
            <color indexed="81"/>
            <rFont val="Tahoma"/>
            <family val="2"/>
          </rPr>
          <t xml:space="preserve">
</t>
        </r>
      </text>
    </comment>
    <comment ref="W96" authorId="1" shapeId="0" xr:uid="{09D859FC-DE86-4705-AEF5-D3672DF96FAC}">
      <text>
        <r>
          <rPr>
            <sz val="11"/>
            <rFont val="돋움"/>
            <family val="3"/>
            <charset val="129"/>
          </rPr>
          <t xml:space="preserve">중소기업 취업자 소득세 감면
취업일로부터 3년간 근로소득세50%(100%)
근로계약 체결일 현재 연령이 15세 이상 29세이하(병역근무기간 제외:한도6년)인 사람, 60세이상인 사람, 장애인 중소기업에 '2012.1.1.(60세 이상인 사람 또는 장애인의 경우 '2014.1.1..~'2015.12.31.까지 취업하는 경우 중소기업체에서 받는 근로소득세를 취업일부터 3년간 50% (100%)* 세액감면
* 50% 감면비율 적용대상자
- 2014.1.1. 이후 중소기업에 (재)취업한 29세 이하 청년, 60세 이상인 사람, 장애인
* 100% 감면비율 적용대상자
- 2013.12.31. 이전 중소기업에 (재)취업한 29세 이하 청년
중소기업에 취업하는 청년에 대한 소득세감면
근로소득산출세액 x (감면대상 중소기업체로부터 받은 총급여액 / 해당 근로자의 총급여액)
◦ 적용대상자
 - 중소기업기본법 상 중소기업에 취업하는 29세 이하 청년
 - 60세 이상인 사람, 장애인
◦ 지원내용 : 취업 후 3년간 근로소득세 50% 감면
  ※ ’14.1.1.1. 전에 중소기업에 취업한 청년의 경우 종전규정(감면비율 100%)을 적용   
◦ 적용기한 : ’15.12.31.(2년 연장)
 1. 주민등록등본 1부
 2. 병역복무기간을 증명하는 서류 1부
 3. 장애인등록증(수첩, 복지카드) 사본 1부
 4.「조세특례제한법」 제30조에 따라 중소기업 취업 감면을 적용받은 청년 등이 2015. 12. 31.까지 다른 중소기업체에 취업하거나 해당 중소기업체에 재
     취업하는 경우에는 「소득세법」 제143조에 따라 발급받은 근로소득 원천징수영수증 1부
========================================
● 중소기업 취업자 소득세 감면
   · 29세 이하 청년, 60세 이사인 사람, 등록장애인 감면대상 중소기업에
      '2014.1.1.~'2015.12.31.까지 취업시 3년간 소득세 50% 감면
     ('2012년~'2013년 취업한 청년이 해당 중소기업에 계속 근무 시 100% 감면)
</t>
        </r>
      </text>
    </comment>
    <comment ref="C97" authorId="2" shapeId="0" xr:uid="{FA819531-4BE5-4BEB-9331-E4458835B5A7}">
      <text>
        <r>
          <rPr>
            <b/>
            <sz val="9"/>
            <color indexed="81"/>
            <rFont val="돋움"/>
            <family val="3"/>
            <charset val="129"/>
          </rPr>
          <t>소득세법</t>
        </r>
        <r>
          <rPr>
            <b/>
            <sz val="9"/>
            <color indexed="81"/>
            <rFont val="Tahoma"/>
            <family val="2"/>
          </rPr>
          <t xml:space="preserve"> </t>
        </r>
        <r>
          <rPr>
            <b/>
            <sz val="9"/>
            <color indexed="81"/>
            <rFont val="돋움"/>
            <family val="3"/>
            <charset val="129"/>
          </rPr>
          <t>제</t>
        </r>
        <r>
          <rPr>
            <b/>
            <sz val="9"/>
            <color indexed="81"/>
            <rFont val="Tahoma"/>
            <family val="2"/>
          </rPr>
          <t>51</t>
        </r>
        <r>
          <rPr>
            <b/>
            <sz val="9"/>
            <color indexed="81"/>
            <rFont val="돋움"/>
            <family val="3"/>
            <charset val="129"/>
          </rPr>
          <t>조</t>
        </r>
        <r>
          <rPr>
            <b/>
            <sz val="9"/>
            <color indexed="81"/>
            <rFont val="Tahoma"/>
            <family val="2"/>
          </rPr>
          <t xml:space="preserve"> [ </t>
        </r>
        <r>
          <rPr>
            <b/>
            <sz val="9"/>
            <color indexed="81"/>
            <rFont val="돋움"/>
            <family val="3"/>
            <charset val="129"/>
          </rPr>
          <t>추가공제</t>
        </r>
        <r>
          <rPr>
            <b/>
            <sz val="9"/>
            <color indexed="81"/>
            <rFont val="Tahoma"/>
            <family val="2"/>
          </rPr>
          <t xml:space="preserve"> ]
</t>
        </r>
        <r>
          <rPr>
            <b/>
            <sz val="9"/>
            <color indexed="81"/>
            <rFont val="돋움"/>
            <family val="3"/>
            <charset val="129"/>
          </rPr>
          <t>①</t>
        </r>
        <r>
          <rPr>
            <b/>
            <sz val="9"/>
            <color indexed="81"/>
            <rFont val="Tahoma"/>
            <family val="2"/>
          </rPr>
          <t xml:space="preserve"> </t>
        </r>
        <r>
          <rPr>
            <b/>
            <sz val="9"/>
            <color indexed="81"/>
            <rFont val="돋움"/>
            <family val="3"/>
            <charset val="129"/>
          </rPr>
          <t>제</t>
        </r>
        <r>
          <rPr>
            <b/>
            <sz val="9"/>
            <color indexed="81"/>
            <rFont val="Tahoma"/>
            <family val="2"/>
          </rPr>
          <t>50</t>
        </r>
        <r>
          <rPr>
            <b/>
            <sz val="9"/>
            <color indexed="81"/>
            <rFont val="돋움"/>
            <family val="3"/>
            <charset val="129"/>
          </rPr>
          <t>조에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기본공제대상이</t>
        </r>
        <r>
          <rPr>
            <b/>
            <sz val="9"/>
            <color indexed="81"/>
            <rFont val="Tahoma"/>
            <family val="2"/>
          </rPr>
          <t xml:space="preserve"> </t>
        </r>
        <r>
          <rPr>
            <b/>
            <sz val="9"/>
            <color indexed="81"/>
            <rFont val="돋움"/>
            <family val="3"/>
            <charset val="129"/>
          </rPr>
          <t>되는</t>
        </r>
        <r>
          <rPr>
            <b/>
            <sz val="9"/>
            <color indexed="81"/>
            <rFont val="Tahoma"/>
            <family val="2"/>
          </rPr>
          <t xml:space="preserve"> </t>
        </r>
        <r>
          <rPr>
            <b/>
            <sz val="9"/>
            <color indexed="81"/>
            <rFont val="돋움"/>
            <family val="3"/>
            <charset val="129"/>
          </rPr>
          <t>사람</t>
        </r>
        <r>
          <rPr>
            <b/>
            <sz val="9"/>
            <color indexed="81"/>
            <rFont val="Tahoma"/>
            <family val="2"/>
          </rPr>
          <t>(</t>
        </r>
        <r>
          <rPr>
            <b/>
            <sz val="9"/>
            <color indexed="81"/>
            <rFont val="돋움"/>
            <family val="3"/>
            <charset val="129"/>
          </rPr>
          <t>이하</t>
        </r>
        <r>
          <rPr>
            <b/>
            <sz val="9"/>
            <color indexed="81"/>
            <rFont val="Tahoma"/>
            <family val="2"/>
          </rPr>
          <t xml:space="preserve"> “</t>
        </r>
        <r>
          <rPr>
            <b/>
            <sz val="9"/>
            <color indexed="81"/>
            <rFont val="돋움"/>
            <family val="3"/>
            <charset val="129"/>
          </rPr>
          <t>기본공제대상자</t>
        </r>
        <r>
          <rPr>
            <b/>
            <sz val="9"/>
            <color indexed="81"/>
            <rFont val="Tahoma"/>
            <family val="2"/>
          </rPr>
          <t>”</t>
        </r>
        <r>
          <rPr>
            <b/>
            <sz val="9"/>
            <color indexed="81"/>
            <rFont val="돋움"/>
            <family val="3"/>
            <charset val="129"/>
          </rPr>
          <t>라</t>
        </r>
        <r>
          <rPr>
            <b/>
            <sz val="9"/>
            <color indexed="81"/>
            <rFont val="Tahoma"/>
            <family val="2"/>
          </rPr>
          <t xml:space="preserve"> </t>
        </r>
        <r>
          <rPr>
            <b/>
            <sz val="9"/>
            <color indexed="81"/>
            <rFont val="돋움"/>
            <family val="3"/>
            <charset val="129"/>
          </rPr>
          <t>한다</t>
        </r>
        <r>
          <rPr>
            <b/>
            <sz val="9"/>
            <color indexed="81"/>
            <rFont val="Tahoma"/>
            <family val="2"/>
          </rPr>
          <t>)</t>
        </r>
        <r>
          <rPr>
            <b/>
            <sz val="9"/>
            <color indexed="81"/>
            <rFont val="돋움"/>
            <family val="3"/>
            <charset val="129"/>
          </rPr>
          <t>이</t>
        </r>
        <r>
          <rPr>
            <b/>
            <sz val="9"/>
            <color indexed="81"/>
            <rFont val="Tahoma"/>
            <family val="2"/>
          </rPr>
          <t xml:space="preserve"> </t>
        </r>
        <r>
          <rPr>
            <b/>
            <sz val="9"/>
            <color indexed="81"/>
            <rFont val="돋움"/>
            <family val="3"/>
            <charset val="129"/>
          </rPr>
          <t>다음</t>
        </r>
        <r>
          <rPr>
            <b/>
            <sz val="9"/>
            <color indexed="81"/>
            <rFont val="Tahoma"/>
            <family val="2"/>
          </rPr>
          <t xml:space="preserve"> </t>
        </r>
        <r>
          <rPr>
            <b/>
            <sz val="9"/>
            <color indexed="81"/>
            <rFont val="돋움"/>
            <family val="3"/>
            <charset val="129"/>
          </rPr>
          <t>각</t>
        </r>
        <r>
          <rPr>
            <b/>
            <sz val="9"/>
            <color indexed="81"/>
            <rFont val="Tahoma"/>
            <family val="2"/>
          </rPr>
          <t xml:space="preserve"> </t>
        </r>
        <r>
          <rPr>
            <b/>
            <sz val="9"/>
            <color indexed="81"/>
            <rFont val="돋움"/>
            <family val="3"/>
            <charset val="129"/>
          </rPr>
          <t>호의</t>
        </r>
        <r>
          <rPr>
            <b/>
            <sz val="9"/>
            <color indexed="81"/>
            <rFont val="Tahoma"/>
            <family val="2"/>
          </rPr>
          <t xml:space="preserve"> </t>
        </r>
        <r>
          <rPr>
            <b/>
            <sz val="9"/>
            <color indexed="81"/>
            <rFont val="돋움"/>
            <family val="3"/>
            <charset val="129"/>
          </rPr>
          <t>어느</t>
        </r>
        <r>
          <rPr>
            <b/>
            <sz val="9"/>
            <color indexed="81"/>
            <rFont val="Tahoma"/>
            <family val="2"/>
          </rPr>
          <t xml:space="preserve"> </t>
        </r>
        <r>
          <rPr>
            <b/>
            <sz val="9"/>
            <color indexed="81"/>
            <rFont val="돋움"/>
            <family val="3"/>
            <charset val="129"/>
          </rPr>
          <t>하나에</t>
        </r>
        <r>
          <rPr>
            <b/>
            <sz val="9"/>
            <color indexed="81"/>
            <rFont val="Tahoma"/>
            <family val="2"/>
          </rPr>
          <t xml:space="preserve"> </t>
        </r>
        <r>
          <rPr>
            <b/>
            <sz val="9"/>
            <color indexed="81"/>
            <rFont val="돋움"/>
            <family val="3"/>
            <charset val="129"/>
          </rPr>
          <t>해당하는</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거주자의</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과세기간</t>
        </r>
        <r>
          <rPr>
            <b/>
            <sz val="9"/>
            <color indexed="81"/>
            <rFont val="Tahoma"/>
            <family val="2"/>
          </rPr>
          <t xml:space="preserve"> </t>
        </r>
        <r>
          <rPr>
            <b/>
            <sz val="9"/>
            <color indexed="81"/>
            <rFont val="돋움"/>
            <family val="3"/>
            <charset val="129"/>
          </rPr>
          <t>종합소득금액에서</t>
        </r>
        <r>
          <rPr>
            <b/>
            <sz val="9"/>
            <color indexed="81"/>
            <rFont val="Tahoma"/>
            <family val="2"/>
          </rPr>
          <t xml:space="preserve"> </t>
        </r>
        <r>
          <rPr>
            <b/>
            <sz val="9"/>
            <color indexed="81"/>
            <rFont val="돋움"/>
            <family val="3"/>
            <charset val="129"/>
          </rPr>
          <t>기본공제</t>
        </r>
        <r>
          <rPr>
            <b/>
            <sz val="9"/>
            <color indexed="81"/>
            <rFont val="Tahoma"/>
            <family val="2"/>
          </rPr>
          <t xml:space="preserve"> </t>
        </r>
        <r>
          <rPr>
            <b/>
            <sz val="9"/>
            <color indexed="81"/>
            <rFont val="돋움"/>
            <family val="3"/>
            <charset val="129"/>
          </rPr>
          <t>외에</t>
        </r>
        <r>
          <rPr>
            <b/>
            <sz val="9"/>
            <color indexed="81"/>
            <rFont val="Tahoma"/>
            <family val="2"/>
          </rPr>
          <t xml:space="preserve"> </t>
        </r>
        <r>
          <rPr>
            <b/>
            <sz val="9"/>
            <color indexed="81"/>
            <rFont val="돋움"/>
            <family val="3"/>
            <charset val="129"/>
          </rPr>
          <t>각</t>
        </r>
        <r>
          <rPr>
            <b/>
            <sz val="9"/>
            <color indexed="81"/>
            <rFont val="Tahoma"/>
            <family val="2"/>
          </rPr>
          <t xml:space="preserve"> </t>
        </r>
        <r>
          <rPr>
            <b/>
            <sz val="9"/>
            <color indexed="81"/>
            <rFont val="돋움"/>
            <family val="3"/>
            <charset val="129"/>
          </rPr>
          <t>호별로</t>
        </r>
        <r>
          <rPr>
            <b/>
            <sz val="9"/>
            <color indexed="81"/>
            <rFont val="Tahoma"/>
            <family val="2"/>
          </rPr>
          <t xml:space="preserve"> </t>
        </r>
        <r>
          <rPr>
            <b/>
            <sz val="9"/>
            <color indexed="81"/>
            <rFont val="돋움"/>
            <family val="3"/>
            <charset val="129"/>
          </rPr>
          <t>정해진</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추가로</t>
        </r>
        <r>
          <rPr>
            <b/>
            <sz val="9"/>
            <color indexed="81"/>
            <rFont val="Tahoma"/>
            <family val="2"/>
          </rPr>
          <t xml:space="preserve"> </t>
        </r>
        <r>
          <rPr>
            <b/>
            <sz val="9"/>
            <color indexed="81"/>
            <rFont val="돋움"/>
            <family val="3"/>
            <charset val="129"/>
          </rPr>
          <t>공제한다</t>
        </r>
        <r>
          <rPr>
            <b/>
            <sz val="9"/>
            <color indexed="81"/>
            <rFont val="Tahoma"/>
            <family val="2"/>
          </rPr>
          <t xml:space="preserve">. </t>
        </r>
        <r>
          <rPr>
            <b/>
            <sz val="9"/>
            <color indexed="81"/>
            <rFont val="돋움"/>
            <family val="3"/>
            <charset val="129"/>
          </rPr>
          <t>다만</t>
        </r>
        <r>
          <rPr>
            <b/>
            <sz val="9"/>
            <color indexed="81"/>
            <rFont val="Tahoma"/>
            <family val="2"/>
          </rPr>
          <t xml:space="preserve">, </t>
        </r>
        <r>
          <rPr>
            <b/>
            <sz val="9"/>
            <color indexed="81"/>
            <rFont val="돋움"/>
            <family val="3"/>
            <charset val="129"/>
          </rPr>
          <t>제</t>
        </r>
        <r>
          <rPr>
            <b/>
            <sz val="9"/>
            <color indexed="81"/>
            <rFont val="Tahoma"/>
            <family val="2"/>
          </rPr>
          <t>3</t>
        </r>
        <r>
          <rPr>
            <b/>
            <sz val="9"/>
            <color indexed="81"/>
            <rFont val="돋움"/>
            <family val="3"/>
            <charset val="129"/>
          </rPr>
          <t>호와</t>
        </r>
        <r>
          <rPr>
            <b/>
            <sz val="9"/>
            <color indexed="81"/>
            <rFont val="Tahoma"/>
            <family val="2"/>
          </rPr>
          <t xml:space="preserve"> </t>
        </r>
        <r>
          <rPr>
            <b/>
            <sz val="9"/>
            <color indexed="81"/>
            <rFont val="돋움"/>
            <family val="3"/>
            <charset val="129"/>
          </rPr>
          <t>제</t>
        </r>
        <r>
          <rPr>
            <b/>
            <sz val="9"/>
            <color indexed="81"/>
            <rFont val="Tahoma"/>
            <family val="2"/>
          </rPr>
          <t>6</t>
        </r>
        <r>
          <rPr>
            <b/>
            <sz val="9"/>
            <color indexed="81"/>
            <rFont val="돋움"/>
            <family val="3"/>
            <charset val="129"/>
          </rPr>
          <t>호에</t>
        </r>
        <r>
          <rPr>
            <b/>
            <sz val="9"/>
            <color indexed="81"/>
            <rFont val="Tahoma"/>
            <family val="2"/>
          </rPr>
          <t xml:space="preserve"> </t>
        </r>
        <r>
          <rPr>
            <b/>
            <sz val="9"/>
            <color indexed="81"/>
            <rFont val="돋움"/>
            <family val="3"/>
            <charset val="129"/>
          </rPr>
          <t>모두</t>
        </r>
        <r>
          <rPr>
            <b/>
            <sz val="9"/>
            <color indexed="81"/>
            <rFont val="Tahoma"/>
            <family val="2"/>
          </rPr>
          <t xml:space="preserve"> </t>
        </r>
        <r>
          <rPr>
            <b/>
            <sz val="9"/>
            <color indexed="81"/>
            <rFont val="돋움"/>
            <family val="3"/>
            <charset val="129"/>
          </rPr>
          <t>해당되는</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제</t>
        </r>
        <r>
          <rPr>
            <b/>
            <sz val="9"/>
            <color indexed="81"/>
            <rFont val="Tahoma"/>
            <family val="2"/>
          </rPr>
          <t>6</t>
        </r>
        <r>
          <rPr>
            <b/>
            <sz val="9"/>
            <color indexed="81"/>
            <rFont val="돋움"/>
            <family val="3"/>
            <charset val="129"/>
          </rPr>
          <t>호를</t>
        </r>
        <r>
          <rPr>
            <b/>
            <sz val="9"/>
            <color indexed="81"/>
            <rFont val="Tahoma"/>
            <family val="2"/>
          </rPr>
          <t xml:space="preserve"> </t>
        </r>
        <r>
          <rPr>
            <b/>
            <sz val="9"/>
            <color indexed="81"/>
            <rFont val="돋움"/>
            <family val="3"/>
            <charset val="129"/>
          </rPr>
          <t>적용한다</t>
        </r>
        <r>
          <rPr>
            <b/>
            <sz val="9"/>
            <color indexed="81"/>
            <rFont val="Tahoma"/>
            <family val="2"/>
          </rPr>
          <t xml:space="preserve">.(2013.01.01 </t>
        </r>
        <r>
          <rPr>
            <b/>
            <sz val="9"/>
            <color indexed="81"/>
            <rFont val="돋움"/>
            <family val="3"/>
            <charset val="129"/>
          </rPr>
          <t>단서신설</t>
        </r>
        <r>
          <rPr>
            <b/>
            <sz val="9"/>
            <color indexed="81"/>
            <rFont val="Tahoma"/>
            <family val="2"/>
          </rPr>
          <t>)
1. 70</t>
        </r>
        <r>
          <rPr>
            <b/>
            <sz val="9"/>
            <color indexed="81"/>
            <rFont val="돋움"/>
            <family val="3"/>
            <charset val="129"/>
          </rPr>
          <t>세</t>
        </r>
        <r>
          <rPr>
            <b/>
            <sz val="9"/>
            <color indexed="81"/>
            <rFont val="Tahoma"/>
            <family val="2"/>
          </rPr>
          <t xml:space="preserve"> </t>
        </r>
        <r>
          <rPr>
            <b/>
            <sz val="9"/>
            <color indexed="81"/>
            <rFont val="돋움"/>
            <family val="3"/>
            <charset val="129"/>
          </rPr>
          <t>이상인</t>
        </r>
        <r>
          <rPr>
            <b/>
            <sz val="9"/>
            <color indexed="81"/>
            <rFont val="Tahoma"/>
            <family val="2"/>
          </rPr>
          <t xml:space="preserve"> </t>
        </r>
        <r>
          <rPr>
            <b/>
            <sz val="9"/>
            <color indexed="81"/>
            <rFont val="돋움"/>
            <family val="3"/>
            <charset val="129"/>
          </rPr>
          <t>사람</t>
        </r>
        <r>
          <rPr>
            <b/>
            <sz val="9"/>
            <color indexed="81"/>
            <rFont val="Tahoma"/>
            <family val="2"/>
          </rPr>
          <t>(</t>
        </r>
        <r>
          <rPr>
            <b/>
            <sz val="9"/>
            <color indexed="81"/>
            <rFont val="돋움"/>
            <family val="3"/>
            <charset val="129"/>
          </rPr>
          <t>이하</t>
        </r>
        <r>
          <rPr>
            <b/>
            <sz val="9"/>
            <color indexed="81"/>
            <rFont val="Tahoma"/>
            <family val="2"/>
          </rPr>
          <t xml:space="preserve"> “</t>
        </r>
        <r>
          <rPr>
            <b/>
            <sz val="9"/>
            <color indexed="81"/>
            <rFont val="돋움"/>
            <family val="3"/>
            <charset val="129"/>
          </rPr>
          <t>경로우대자</t>
        </r>
        <r>
          <rPr>
            <b/>
            <sz val="9"/>
            <color indexed="81"/>
            <rFont val="Tahoma"/>
            <family val="2"/>
          </rPr>
          <t>”</t>
        </r>
        <r>
          <rPr>
            <b/>
            <sz val="9"/>
            <color indexed="81"/>
            <rFont val="돋움"/>
            <family val="3"/>
            <charset val="129"/>
          </rPr>
          <t>라</t>
        </r>
        <r>
          <rPr>
            <b/>
            <sz val="9"/>
            <color indexed="81"/>
            <rFont val="Tahoma"/>
            <family val="2"/>
          </rPr>
          <t xml:space="preserve"> </t>
        </r>
        <r>
          <rPr>
            <b/>
            <sz val="9"/>
            <color indexed="81"/>
            <rFont val="돋움"/>
            <family val="3"/>
            <charset val="129"/>
          </rPr>
          <t>한다</t>
        </r>
        <r>
          <rPr>
            <b/>
            <sz val="9"/>
            <color indexed="81"/>
            <rFont val="Tahoma"/>
            <family val="2"/>
          </rPr>
          <t>)</t>
        </r>
        <r>
          <rPr>
            <b/>
            <sz val="9"/>
            <color indexed="81"/>
            <rFont val="돋움"/>
            <family val="3"/>
            <charset val="129"/>
          </rPr>
          <t>인</t>
        </r>
        <r>
          <rPr>
            <b/>
            <sz val="9"/>
            <color indexed="81"/>
            <rFont val="Tahoma"/>
            <family val="2"/>
          </rPr>
          <t xml:space="preserve"> </t>
        </r>
        <r>
          <rPr>
            <b/>
            <sz val="9"/>
            <color indexed="81"/>
            <rFont val="돋움"/>
            <family val="3"/>
            <charset val="129"/>
          </rPr>
          <t>경우</t>
        </r>
        <r>
          <rPr>
            <b/>
            <sz val="9"/>
            <color indexed="81"/>
            <rFont val="Tahoma"/>
            <family val="2"/>
          </rPr>
          <t xml:space="preserve"> 1</t>
        </r>
        <r>
          <rPr>
            <b/>
            <sz val="9"/>
            <color indexed="81"/>
            <rFont val="돋움"/>
            <family val="3"/>
            <charset val="129"/>
          </rPr>
          <t>명당</t>
        </r>
        <r>
          <rPr>
            <b/>
            <sz val="9"/>
            <color indexed="81"/>
            <rFont val="Tahoma"/>
            <family val="2"/>
          </rPr>
          <t xml:space="preserve"> </t>
        </r>
        <r>
          <rPr>
            <b/>
            <sz val="9"/>
            <color indexed="81"/>
            <rFont val="돋움"/>
            <family val="3"/>
            <charset val="129"/>
          </rPr>
          <t>연</t>
        </r>
        <r>
          <rPr>
            <b/>
            <sz val="9"/>
            <color indexed="81"/>
            <rFont val="Tahoma"/>
            <family val="2"/>
          </rPr>
          <t xml:space="preserve"> 100</t>
        </r>
        <r>
          <rPr>
            <b/>
            <sz val="9"/>
            <color indexed="81"/>
            <rFont val="돋움"/>
            <family val="3"/>
            <charset val="129"/>
          </rPr>
          <t>만원</t>
        </r>
        <r>
          <rPr>
            <b/>
            <sz val="9"/>
            <color indexed="81"/>
            <rFont val="Tahoma"/>
            <family val="2"/>
          </rPr>
          <t xml:space="preserve">(2009.12.31 </t>
        </r>
        <r>
          <rPr>
            <b/>
            <sz val="9"/>
            <color indexed="81"/>
            <rFont val="돋움"/>
            <family val="3"/>
            <charset val="129"/>
          </rPr>
          <t>개정</t>
        </r>
        <r>
          <rPr>
            <b/>
            <sz val="9"/>
            <color indexed="81"/>
            <rFont val="Tahoma"/>
            <family val="2"/>
          </rPr>
          <t xml:space="preserve">)
2. </t>
        </r>
        <r>
          <rPr>
            <b/>
            <sz val="9"/>
            <color indexed="81"/>
            <rFont val="돋움"/>
            <family val="3"/>
            <charset val="129"/>
          </rPr>
          <t>대통령령으로</t>
        </r>
        <r>
          <rPr>
            <b/>
            <sz val="9"/>
            <color indexed="81"/>
            <rFont val="Tahoma"/>
            <family val="2"/>
          </rPr>
          <t xml:space="preserve"> </t>
        </r>
        <r>
          <rPr>
            <b/>
            <sz val="9"/>
            <color indexed="81"/>
            <rFont val="돋움"/>
            <family val="3"/>
            <charset val="129"/>
          </rPr>
          <t>정하는</t>
        </r>
        <r>
          <rPr>
            <b/>
            <sz val="9"/>
            <color indexed="81"/>
            <rFont val="Tahoma"/>
            <family val="2"/>
          </rPr>
          <t xml:space="preserve"> </t>
        </r>
        <r>
          <rPr>
            <b/>
            <sz val="9"/>
            <color indexed="81"/>
            <rFont val="돋움"/>
            <family val="3"/>
            <charset val="129"/>
          </rPr>
          <t>장애인</t>
        </r>
        <r>
          <rPr>
            <b/>
            <sz val="9"/>
            <color indexed="81"/>
            <rFont val="Tahoma"/>
            <family val="2"/>
          </rPr>
          <t>(</t>
        </r>
        <r>
          <rPr>
            <b/>
            <sz val="9"/>
            <color indexed="81"/>
            <rFont val="돋움"/>
            <family val="3"/>
            <charset val="129"/>
          </rPr>
          <t>이하</t>
        </r>
        <r>
          <rPr>
            <b/>
            <sz val="9"/>
            <color indexed="81"/>
            <rFont val="Tahoma"/>
            <family val="2"/>
          </rPr>
          <t xml:space="preserve"> “</t>
        </r>
        <r>
          <rPr>
            <b/>
            <sz val="9"/>
            <color indexed="81"/>
            <rFont val="돋움"/>
            <family val="3"/>
            <charset val="129"/>
          </rPr>
          <t>장애인</t>
        </r>
        <r>
          <rPr>
            <b/>
            <sz val="9"/>
            <color indexed="81"/>
            <rFont val="Tahoma"/>
            <family val="2"/>
          </rPr>
          <t>”</t>
        </r>
        <r>
          <rPr>
            <b/>
            <sz val="9"/>
            <color indexed="81"/>
            <rFont val="돋움"/>
            <family val="3"/>
            <charset val="129"/>
          </rPr>
          <t>이라</t>
        </r>
        <r>
          <rPr>
            <b/>
            <sz val="9"/>
            <color indexed="81"/>
            <rFont val="Tahoma"/>
            <family val="2"/>
          </rPr>
          <t xml:space="preserve"> </t>
        </r>
        <r>
          <rPr>
            <b/>
            <sz val="9"/>
            <color indexed="81"/>
            <rFont val="돋움"/>
            <family val="3"/>
            <charset val="129"/>
          </rPr>
          <t>한다</t>
        </r>
        <r>
          <rPr>
            <b/>
            <sz val="9"/>
            <color indexed="81"/>
            <rFont val="Tahoma"/>
            <family val="2"/>
          </rPr>
          <t>)</t>
        </r>
        <r>
          <rPr>
            <b/>
            <sz val="9"/>
            <color indexed="81"/>
            <rFont val="돋움"/>
            <family val="3"/>
            <charset val="129"/>
          </rPr>
          <t>인</t>
        </r>
        <r>
          <rPr>
            <b/>
            <sz val="9"/>
            <color indexed="81"/>
            <rFont val="Tahoma"/>
            <family val="2"/>
          </rPr>
          <t xml:space="preserve"> </t>
        </r>
        <r>
          <rPr>
            <b/>
            <sz val="9"/>
            <color indexed="81"/>
            <rFont val="돋움"/>
            <family val="3"/>
            <charset val="129"/>
          </rPr>
          <t>경우</t>
        </r>
        <r>
          <rPr>
            <b/>
            <sz val="9"/>
            <color indexed="81"/>
            <rFont val="Tahoma"/>
            <family val="2"/>
          </rPr>
          <t xml:space="preserve"> 1</t>
        </r>
        <r>
          <rPr>
            <b/>
            <sz val="9"/>
            <color indexed="81"/>
            <rFont val="돋움"/>
            <family val="3"/>
            <charset val="129"/>
          </rPr>
          <t>명당</t>
        </r>
        <r>
          <rPr>
            <b/>
            <sz val="9"/>
            <color indexed="81"/>
            <rFont val="Tahoma"/>
            <family val="2"/>
          </rPr>
          <t xml:space="preserve"> </t>
        </r>
        <r>
          <rPr>
            <b/>
            <sz val="9"/>
            <color indexed="81"/>
            <rFont val="돋움"/>
            <family val="3"/>
            <charset val="129"/>
          </rPr>
          <t>연</t>
        </r>
        <r>
          <rPr>
            <b/>
            <sz val="9"/>
            <color indexed="81"/>
            <rFont val="Tahoma"/>
            <family val="2"/>
          </rPr>
          <t xml:space="preserve"> 200</t>
        </r>
        <r>
          <rPr>
            <b/>
            <sz val="9"/>
            <color indexed="81"/>
            <rFont val="돋움"/>
            <family val="3"/>
            <charset val="129"/>
          </rPr>
          <t xml:space="preserve">만원
</t>
        </r>
        <r>
          <rPr>
            <b/>
            <sz val="9"/>
            <color indexed="81"/>
            <rFont val="Tahoma"/>
            <family val="2"/>
          </rPr>
          <t xml:space="preserve">(2009.12.31 </t>
        </r>
        <r>
          <rPr>
            <b/>
            <sz val="9"/>
            <color indexed="81"/>
            <rFont val="돋움"/>
            <family val="3"/>
            <charset val="129"/>
          </rPr>
          <t>개정</t>
        </r>
        <r>
          <rPr>
            <b/>
            <sz val="9"/>
            <color indexed="81"/>
            <rFont val="Tahoma"/>
            <family val="2"/>
          </rPr>
          <t xml:space="preserve">)
3. </t>
        </r>
        <r>
          <rPr>
            <b/>
            <sz val="9"/>
            <color indexed="81"/>
            <rFont val="돋움"/>
            <family val="3"/>
            <charset val="129"/>
          </rPr>
          <t>해당</t>
        </r>
        <r>
          <rPr>
            <b/>
            <sz val="9"/>
            <color indexed="81"/>
            <rFont val="Tahoma"/>
            <family val="2"/>
          </rPr>
          <t xml:space="preserve"> </t>
        </r>
        <r>
          <rPr>
            <b/>
            <sz val="9"/>
            <color indexed="81"/>
            <rFont val="돋움"/>
            <family val="3"/>
            <charset val="129"/>
          </rPr>
          <t>거주자</t>
        </r>
        <r>
          <rPr>
            <b/>
            <sz val="9"/>
            <color indexed="81"/>
            <rFont val="Tahoma"/>
            <family val="2"/>
          </rPr>
          <t>(</t>
        </r>
        <r>
          <rPr>
            <b/>
            <sz val="9"/>
            <color indexed="81"/>
            <rFont val="돋움"/>
            <family val="3"/>
            <charset val="129"/>
          </rPr>
          <t>해당</t>
        </r>
        <r>
          <rPr>
            <b/>
            <sz val="9"/>
            <color indexed="81"/>
            <rFont val="Tahoma"/>
            <family val="2"/>
          </rPr>
          <t xml:space="preserve"> </t>
        </r>
        <r>
          <rPr>
            <b/>
            <sz val="9"/>
            <color indexed="81"/>
            <rFont val="돋움"/>
            <family val="3"/>
            <charset val="129"/>
          </rPr>
          <t>과세기간에</t>
        </r>
        <r>
          <rPr>
            <b/>
            <sz val="9"/>
            <color indexed="81"/>
            <rFont val="Tahoma"/>
            <family val="2"/>
          </rPr>
          <t xml:space="preserve"> </t>
        </r>
        <r>
          <rPr>
            <b/>
            <sz val="9"/>
            <color indexed="81"/>
            <rFont val="돋움"/>
            <family val="3"/>
            <charset val="129"/>
          </rPr>
          <t>종합소득과세표준을</t>
        </r>
        <r>
          <rPr>
            <b/>
            <sz val="9"/>
            <color indexed="81"/>
            <rFont val="Tahoma"/>
            <family val="2"/>
          </rPr>
          <t xml:space="preserve"> </t>
        </r>
        <r>
          <rPr>
            <b/>
            <sz val="9"/>
            <color indexed="81"/>
            <rFont val="돋움"/>
            <family val="3"/>
            <charset val="129"/>
          </rPr>
          <t>계산할</t>
        </r>
        <r>
          <rPr>
            <b/>
            <sz val="9"/>
            <color indexed="81"/>
            <rFont val="Tahoma"/>
            <family val="2"/>
          </rPr>
          <t xml:space="preserve"> </t>
        </r>
        <r>
          <rPr>
            <b/>
            <sz val="9"/>
            <color indexed="81"/>
            <rFont val="돋움"/>
            <family val="3"/>
            <charset val="129"/>
          </rPr>
          <t>때</t>
        </r>
        <r>
          <rPr>
            <b/>
            <sz val="9"/>
            <color indexed="81"/>
            <rFont val="Tahoma"/>
            <family val="2"/>
          </rPr>
          <t xml:space="preserve"> </t>
        </r>
        <r>
          <rPr>
            <b/>
            <sz val="9"/>
            <color indexed="81"/>
            <rFont val="돋움"/>
            <family val="3"/>
            <charset val="129"/>
          </rPr>
          <t>합산하는</t>
        </r>
        <r>
          <rPr>
            <b/>
            <sz val="9"/>
            <color indexed="81"/>
            <rFont val="Tahoma"/>
            <family val="2"/>
          </rPr>
          <t xml:space="preserve"> </t>
        </r>
        <r>
          <rPr>
            <b/>
            <sz val="9"/>
            <color indexed="81"/>
            <rFont val="돋움"/>
            <family val="3"/>
            <charset val="129"/>
          </rPr>
          <t>종합소득금액이</t>
        </r>
        <r>
          <rPr>
            <b/>
            <sz val="9"/>
            <color indexed="81"/>
            <rFont val="Tahoma"/>
            <family val="2"/>
          </rPr>
          <t xml:space="preserve"> 3</t>
        </r>
        <r>
          <rPr>
            <b/>
            <sz val="9"/>
            <color indexed="81"/>
            <rFont val="돋움"/>
            <family val="3"/>
            <charset val="129"/>
          </rPr>
          <t>천만원</t>
        </r>
        <r>
          <rPr>
            <b/>
            <sz val="9"/>
            <color indexed="81"/>
            <rFont val="Tahoma"/>
            <family val="2"/>
          </rPr>
          <t xml:space="preserve"> </t>
        </r>
        <r>
          <rPr>
            <b/>
            <sz val="9"/>
            <color indexed="81"/>
            <rFont val="돋움"/>
            <family val="3"/>
            <charset val="129"/>
          </rPr>
          <t>이하인</t>
        </r>
        <r>
          <rPr>
            <b/>
            <sz val="9"/>
            <color indexed="81"/>
            <rFont val="Tahoma"/>
            <family val="2"/>
          </rPr>
          <t xml:space="preserve"> </t>
        </r>
        <r>
          <rPr>
            <b/>
            <sz val="9"/>
            <color indexed="81"/>
            <rFont val="돋움"/>
            <family val="3"/>
            <charset val="129"/>
          </rPr>
          <t>거주자로</t>
        </r>
        <r>
          <rPr>
            <b/>
            <sz val="9"/>
            <color indexed="81"/>
            <rFont val="Tahoma"/>
            <family val="2"/>
          </rPr>
          <t xml:space="preserve"> </t>
        </r>
        <r>
          <rPr>
            <b/>
            <sz val="9"/>
            <color indexed="81"/>
            <rFont val="돋움"/>
            <family val="3"/>
            <charset val="129"/>
          </rPr>
          <t>한정한다</t>
        </r>
        <r>
          <rPr>
            <b/>
            <sz val="9"/>
            <color indexed="81"/>
            <rFont val="Tahoma"/>
            <family val="2"/>
          </rPr>
          <t>)</t>
        </r>
        <r>
          <rPr>
            <b/>
            <sz val="9"/>
            <color indexed="81"/>
            <rFont val="돋움"/>
            <family val="3"/>
            <charset val="129"/>
          </rPr>
          <t>가</t>
        </r>
        <r>
          <rPr>
            <b/>
            <sz val="9"/>
            <color indexed="81"/>
            <rFont val="Tahoma"/>
            <family val="2"/>
          </rPr>
          <t xml:space="preserve"> </t>
        </r>
        <r>
          <rPr>
            <b/>
            <sz val="9"/>
            <color indexed="81"/>
            <rFont val="돋움"/>
            <family val="3"/>
            <charset val="129"/>
          </rPr>
          <t>배우자가</t>
        </r>
        <r>
          <rPr>
            <b/>
            <sz val="9"/>
            <color indexed="81"/>
            <rFont val="Tahoma"/>
            <family val="2"/>
          </rPr>
          <t xml:space="preserve"> </t>
        </r>
        <r>
          <rPr>
            <b/>
            <sz val="9"/>
            <color indexed="81"/>
            <rFont val="돋움"/>
            <family val="3"/>
            <charset val="129"/>
          </rPr>
          <t>없는</t>
        </r>
        <r>
          <rPr>
            <b/>
            <sz val="9"/>
            <color indexed="81"/>
            <rFont val="Tahoma"/>
            <family val="2"/>
          </rPr>
          <t xml:space="preserve"> </t>
        </r>
        <r>
          <rPr>
            <b/>
            <sz val="9"/>
            <color indexed="81"/>
            <rFont val="돋움"/>
            <family val="3"/>
            <charset val="129"/>
          </rPr>
          <t>여성으로서</t>
        </r>
        <r>
          <rPr>
            <b/>
            <sz val="9"/>
            <color indexed="81"/>
            <rFont val="Tahoma"/>
            <family val="2"/>
          </rPr>
          <t xml:space="preserve"> </t>
        </r>
        <r>
          <rPr>
            <b/>
            <sz val="9"/>
            <color indexed="81"/>
            <rFont val="돋움"/>
            <family val="3"/>
            <charset val="129"/>
          </rPr>
          <t>제</t>
        </r>
        <r>
          <rPr>
            <b/>
            <sz val="9"/>
            <color indexed="81"/>
            <rFont val="Tahoma"/>
            <family val="2"/>
          </rPr>
          <t>50</t>
        </r>
        <r>
          <rPr>
            <b/>
            <sz val="9"/>
            <color indexed="81"/>
            <rFont val="돋움"/>
            <family val="3"/>
            <charset val="129"/>
          </rPr>
          <t>조</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t>
        </r>
        <r>
          <rPr>
            <b/>
            <sz val="9"/>
            <color indexed="81"/>
            <rFont val="Tahoma"/>
            <family val="2"/>
          </rPr>
          <t xml:space="preserve"> </t>
        </r>
        <r>
          <rPr>
            <b/>
            <sz val="9"/>
            <color indexed="81"/>
            <rFont val="돋움"/>
            <family val="3"/>
            <charset val="129"/>
          </rPr>
          <t>제</t>
        </r>
        <r>
          <rPr>
            <b/>
            <sz val="9"/>
            <color indexed="81"/>
            <rFont val="Tahoma"/>
            <family val="2"/>
          </rPr>
          <t>3</t>
        </r>
        <r>
          <rPr>
            <b/>
            <sz val="9"/>
            <color indexed="81"/>
            <rFont val="돋움"/>
            <family val="3"/>
            <charset val="129"/>
          </rPr>
          <t>호에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부양가족이</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세대주이거나</t>
        </r>
        <r>
          <rPr>
            <b/>
            <sz val="9"/>
            <color indexed="81"/>
            <rFont val="Tahoma"/>
            <family val="2"/>
          </rPr>
          <t xml:space="preserve"> </t>
        </r>
        <r>
          <rPr>
            <b/>
            <sz val="9"/>
            <color indexed="81"/>
            <rFont val="돋움"/>
            <family val="3"/>
            <charset val="129"/>
          </rPr>
          <t>배우자가</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여성인</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연</t>
        </r>
        <r>
          <rPr>
            <b/>
            <sz val="9"/>
            <color indexed="81"/>
            <rFont val="Tahoma"/>
            <family val="2"/>
          </rPr>
          <t xml:space="preserve"> 50</t>
        </r>
        <r>
          <rPr>
            <b/>
            <sz val="9"/>
            <color indexed="81"/>
            <rFont val="돋움"/>
            <family val="3"/>
            <charset val="129"/>
          </rPr>
          <t>만원</t>
        </r>
        <r>
          <rPr>
            <b/>
            <sz val="9"/>
            <color indexed="81"/>
            <rFont val="Tahoma"/>
            <family val="2"/>
          </rPr>
          <t xml:space="preserve">(2014.01.01 </t>
        </r>
        <r>
          <rPr>
            <b/>
            <sz val="9"/>
            <color indexed="81"/>
            <rFont val="돋움"/>
            <family val="3"/>
            <charset val="129"/>
          </rPr>
          <t>개정</t>
        </r>
        <r>
          <rPr>
            <b/>
            <sz val="9"/>
            <color indexed="81"/>
            <rFont val="Tahoma"/>
            <family val="2"/>
          </rPr>
          <t xml:space="preserve">)
4. </t>
        </r>
        <r>
          <rPr>
            <b/>
            <sz val="9"/>
            <color indexed="81"/>
            <rFont val="돋움"/>
            <family val="3"/>
            <charset val="129"/>
          </rPr>
          <t>삭제</t>
        </r>
        <r>
          <rPr>
            <b/>
            <sz val="9"/>
            <color indexed="81"/>
            <rFont val="Tahoma"/>
            <family val="2"/>
          </rPr>
          <t xml:space="preserve">(2014.01.01)
5. </t>
        </r>
        <r>
          <rPr>
            <b/>
            <sz val="9"/>
            <color indexed="81"/>
            <rFont val="돋움"/>
            <family val="3"/>
            <charset val="129"/>
          </rPr>
          <t>삭제</t>
        </r>
        <r>
          <rPr>
            <b/>
            <sz val="9"/>
            <color indexed="81"/>
            <rFont val="Tahoma"/>
            <family val="2"/>
          </rPr>
          <t xml:space="preserve">(2014.01.01)
6. </t>
        </r>
        <r>
          <rPr>
            <b/>
            <sz val="9"/>
            <color indexed="81"/>
            <rFont val="돋움"/>
            <family val="3"/>
            <charset val="129"/>
          </rPr>
          <t>해당</t>
        </r>
        <r>
          <rPr>
            <b/>
            <sz val="9"/>
            <color indexed="81"/>
            <rFont val="Tahoma"/>
            <family val="2"/>
          </rPr>
          <t xml:space="preserve"> </t>
        </r>
        <r>
          <rPr>
            <b/>
            <sz val="9"/>
            <color indexed="81"/>
            <rFont val="돋움"/>
            <family val="3"/>
            <charset val="129"/>
          </rPr>
          <t>거주자가</t>
        </r>
        <r>
          <rPr>
            <b/>
            <sz val="9"/>
            <color indexed="81"/>
            <rFont val="Tahoma"/>
            <family val="2"/>
          </rPr>
          <t xml:space="preserve"> </t>
        </r>
        <r>
          <rPr>
            <b/>
            <sz val="9"/>
            <color indexed="81"/>
            <rFont val="돋움"/>
            <family val="3"/>
            <charset val="129"/>
          </rPr>
          <t>배우자가</t>
        </r>
        <r>
          <rPr>
            <b/>
            <sz val="9"/>
            <color indexed="81"/>
            <rFont val="Tahoma"/>
            <family val="2"/>
          </rPr>
          <t xml:space="preserve"> </t>
        </r>
        <r>
          <rPr>
            <b/>
            <sz val="9"/>
            <color indexed="81"/>
            <rFont val="돋움"/>
            <family val="3"/>
            <charset val="129"/>
          </rPr>
          <t>없는</t>
        </r>
        <r>
          <rPr>
            <b/>
            <sz val="9"/>
            <color indexed="81"/>
            <rFont val="Tahoma"/>
            <family val="2"/>
          </rPr>
          <t xml:space="preserve"> </t>
        </r>
        <r>
          <rPr>
            <b/>
            <sz val="9"/>
            <color indexed="81"/>
            <rFont val="돋움"/>
            <family val="3"/>
            <charset val="129"/>
          </rPr>
          <t>사람으로서</t>
        </r>
        <r>
          <rPr>
            <b/>
            <sz val="9"/>
            <color indexed="81"/>
            <rFont val="Tahoma"/>
            <family val="2"/>
          </rPr>
          <t xml:space="preserve"> </t>
        </r>
        <r>
          <rPr>
            <b/>
            <sz val="9"/>
            <color indexed="81"/>
            <rFont val="돋움"/>
            <family val="3"/>
            <charset val="129"/>
          </rPr>
          <t>기본공제대상자인</t>
        </r>
        <r>
          <rPr>
            <b/>
            <sz val="9"/>
            <color indexed="81"/>
            <rFont val="Tahoma"/>
            <family val="2"/>
          </rPr>
          <t xml:space="preserve"> </t>
        </r>
        <r>
          <rPr>
            <b/>
            <sz val="9"/>
            <color indexed="81"/>
            <rFont val="돋움"/>
            <family val="3"/>
            <charset val="129"/>
          </rPr>
          <t>직계비속</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입양자가</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연</t>
        </r>
        <r>
          <rPr>
            <b/>
            <sz val="9"/>
            <color indexed="81"/>
            <rFont val="Tahoma"/>
            <family val="2"/>
          </rPr>
          <t xml:space="preserve"> 100</t>
        </r>
        <r>
          <rPr>
            <b/>
            <sz val="9"/>
            <color indexed="81"/>
            <rFont val="돋움"/>
            <family val="3"/>
            <charset val="129"/>
          </rPr>
          <t>만원</t>
        </r>
        <r>
          <rPr>
            <b/>
            <sz val="9"/>
            <color indexed="81"/>
            <rFont val="Tahoma"/>
            <family val="2"/>
          </rPr>
          <t xml:space="preserve">(2013.01.01 </t>
        </r>
        <r>
          <rPr>
            <b/>
            <sz val="9"/>
            <color indexed="81"/>
            <rFont val="돋움"/>
            <family val="3"/>
            <charset val="129"/>
          </rPr>
          <t>신설</t>
        </r>
        <r>
          <rPr>
            <b/>
            <sz val="9"/>
            <color indexed="81"/>
            <rFont val="Tahoma"/>
            <family val="2"/>
          </rPr>
          <t xml:space="preserve">)
</t>
        </r>
        <r>
          <rPr>
            <b/>
            <sz val="9"/>
            <color indexed="81"/>
            <rFont val="돋움"/>
            <family val="3"/>
            <charset val="129"/>
          </rPr>
          <t>②</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공제를</t>
        </r>
        <r>
          <rPr>
            <b/>
            <sz val="9"/>
            <color indexed="81"/>
            <rFont val="Tahoma"/>
            <family val="2"/>
          </rPr>
          <t xml:space="preserve"> “</t>
        </r>
        <r>
          <rPr>
            <b/>
            <sz val="9"/>
            <color indexed="81"/>
            <rFont val="돋움"/>
            <family val="3"/>
            <charset val="129"/>
          </rPr>
          <t>추가공제</t>
        </r>
        <r>
          <rPr>
            <b/>
            <sz val="9"/>
            <color indexed="81"/>
            <rFont val="Tahoma"/>
            <family val="2"/>
          </rPr>
          <t>”</t>
        </r>
        <r>
          <rPr>
            <b/>
            <sz val="9"/>
            <color indexed="81"/>
            <rFont val="돋움"/>
            <family val="3"/>
            <charset val="129"/>
          </rPr>
          <t>라</t>
        </r>
        <r>
          <rPr>
            <b/>
            <sz val="9"/>
            <color indexed="81"/>
            <rFont val="Tahoma"/>
            <family val="2"/>
          </rPr>
          <t xml:space="preserve"> </t>
        </r>
        <r>
          <rPr>
            <b/>
            <sz val="9"/>
            <color indexed="81"/>
            <rFont val="돋움"/>
            <family val="3"/>
            <charset val="129"/>
          </rPr>
          <t>한다</t>
        </r>
        <r>
          <rPr>
            <b/>
            <sz val="9"/>
            <color indexed="81"/>
            <rFont val="Tahoma"/>
            <family val="2"/>
          </rPr>
          <t xml:space="preserve">.(2009.12.31 </t>
        </r>
        <r>
          <rPr>
            <b/>
            <sz val="9"/>
            <color indexed="81"/>
            <rFont val="돋움"/>
            <family val="3"/>
            <charset val="129"/>
          </rPr>
          <t>개정</t>
        </r>
        <r>
          <rPr>
            <b/>
            <sz val="9"/>
            <color indexed="81"/>
            <rFont val="Tahoma"/>
            <family val="2"/>
          </rPr>
          <t xml:space="preserve">)
</t>
        </r>
        <r>
          <rPr>
            <b/>
            <sz val="9"/>
            <color indexed="81"/>
            <rFont val="돋움"/>
            <family val="3"/>
            <charset val="129"/>
          </rPr>
          <t>③</t>
        </r>
        <r>
          <rPr>
            <b/>
            <sz val="9"/>
            <color indexed="81"/>
            <rFont val="Tahoma"/>
            <family val="2"/>
          </rPr>
          <t xml:space="preserve"> </t>
        </r>
        <r>
          <rPr>
            <b/>
            <sz val="9"/>
            <color indexed="81"/>
            <rFont val="돋움"/>
            <family val="3"/>
            <charset val="129"/>
          </rPr>
          <t>기본공제와</t>
        </r>
        <r>
          <rPr>
            <b/>
            <sz val="9"/>
            <color indexed="81"/>
            <rFont val="Tahoma"/>
            <family val="2"/>
          </rPr>
          <t xml:space="preserve"> </t>
        </r>
        <r>
          <rPr>
            <b/>
            <sz val="9"/>
            <color indexed="81"/>
            <rFont val="돋움"/>
            <family val="3"/>
            <charset val="129"/>
          </rPr>
          <t>추가공제를</t>
        </r>
        <r>
          <rPr>
            <b/>
            <sz val="9"/>
            <color indexed="81"/>
            <rFont val="Tahoma"/>
            <family val="2"/>
          </rPr>
          <t xml:space="preserve"> "</t>
        </r>
        <r>
          <rPr>
            <b/>
            <sz val="9"/>
            <color indexed="81"/>
            <rFont val="돋움"/>
            <family val="3"/>
            <charset val="129"/>
          </rPr>
          <t>인적공제</t>
        </r>
        <r>
          <rPr>
            <b/>
            <sz val="9"/>
            <color indexed="81"/>
            <rFont val="Tahoma"/>
            <family val="2"/>
          </rPr>
          <t>"</t>
        </r>
        <r>
          <rPr>
            <b/>
            <sz val="9"/>
            <color indexed="81"/>
            <rFont val="돋움"/>
            <family val="3"/>
            <charset val="129"/>
          </rPr>
          <t>라</t>
        </r>
        <r>
          <rPr>
            <b/>
            <sz val="9"/>
            <color indexed="81"/>
            <rFont val="Tahoma"/>
            <family val="2"/>
          </rPr>
          <t xml:space="preserve"> </t>
        </r>
        <r>
          <rPr>
            <b/>
            <sz val="9"/>
            <color indexed="81"/>
            <rFont val="돋움"/>
            <family val="3"/>
            <charset val="129"/>
          </rPr>
          <t>한다</t>
        </r>
        <r>
          <rPr>
            <b/>
            <sz val="9"/>
            <color indexed="81"/>
            <rFont val="Tahoma"/>
            <family val="2"/>
          </rPr>
          <t xml:space="preserve">.(2014.01.01 </t>
        </r>
        <r>
          <rPr>
            <b/>
            <sz val="9"/>
            <color indexed="81"/>
            <rFont val="돋움"/>
            <family val="3"/>
            <charset val="129"/>
          </rPr>
          <t>신설</t>
        </r>
        <r>
          <rPr>
            <b/>
            <sz val="9"/>
            <color indexed="81"/>
            <rFont val="Tahoma"/>
            <family val="2"/>
          </rPr>
          <t xml:space="preserve">)
</t>
        </r>
        <r>
          <rPr>
            <b/>
            <sz val="9"/>
            <color indexed="81"/>
            <rFont val="돋움"/>
            <family val="3"/>
            <charset val="129"/>
          </rPr>
          <t>④</t>
        </r>
        <r>
          <rPr>
            <b/>
            <sz val="9"/>
            <color indexed="81"/>
            <rFont val="Tahoma"/>
            <family val="2"/>
          </rPr>
          <t xml:space="preserve"> </t>
        </r>
        <r>
          <rPr>
            <b/>
            <sz val="9"/>
            <color indexed="81"/>
            <rFont val="돋움"/>
            <family val="3"/>
            <charset val="129"/>
          </rPr>
          <t>인적공제의</t>
        </r>
        <r>
          <rPr>
            <b/>
            <sz val="9"/>
            <color indexed="81"/>
            <rFont val="Tahoma"/>
            <family val="2"/>
          </rPr>
          <t xml:space="preserve"> </t>
        </r>
        <r>
          <rPr>
            <b/>
            <sz val="9"/>
            <color indexed="81"/>
            <rFont val="돋움"/>
            <family val="3"/>
            <charset val="129"/>
          </rPr>
          <t>합계액이</t>
        </r>
        <r>
          <rPr>
            <b/>
            <sz val="9"/>
            <color indexed="81"/>
            <rFont val="Tahoma"/>
            <family val="2"/>
          </rPr>
          <t xml:space="preserve"> </t>
        </r>
        <r>
          <rPr>
            <b/>
            <sz val="9"/>
            <color indexed="81"/>
            <rFont val="돋움"/>
            <family val="3"/>
            <charset val="129"/>
          </rPr>
          <t>종합소득금액을</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공제액은</t>
        </r>
        <r>
          <rPr>
            <b/>
            <sz val="9"/>
            <color indexed="81"/>
            <rFont val="Tahoma"/>
            <family val="2"/>
          </rPr>
          <t xml:space="preserve"> </t>
        </r>
        <r>
          <rPr>
            <b/>
            <sz val="9"/>
            <color indexed="81"/>
            <rFont val="돋움"/>
            <family val="3"/>
            <charset val="129"/>
          </rPr>
          <t>없는</t>
        </r>
        <r>
          <rPr>
            <b/>
            <sz val="9"/>
            <color indexed="81"/>
            <rFont val="Tahoma"/>
            <family val="2"/>
          </rPr>
          <t xml:space="preserve"> </t>
        </r>
        <r>
          <rPr>
            <b/>
            <sz val="9"/>
            <color indexed="81"/>
            <rFont val="돋움"/>
            <family val="3"/>
            <charset val="129"/>
          </rPr>
          <t>것으로</t>
        </r>
        <r>
          <rPr>
            <b/>
            <sz val="9"/>
            <color indexed="81"/>
            <rFont val="Tahoma"/>
            <family val="2"/>
          </rPr>
          <t xml:space="preserve"> </t>
        </r>
        <r>
          <rPr>
            <b/>
            <sz val="9"/>
            <color indexed="81"/>
            <rFont val="돋움"/>
            <family val="3"/>
            <charset val="129"/>
          </rPr>
          <t>한다</t>
        </r>
        <r>
          <rPr>
            <b/>
            <sz val="9"/>
            <color indexed="81"/>
            <rFont val="Tahoma"/>
            <family val="2"/>
          </rPr>
          <t xml:space="preserve">.(2014.01.01 </t>
        </r>
        <r>
          <rPr>
            <b/>
            <sz val="9"/>
            <color indexed="81"/>
            <rFont val="돋움"/>
            <family val="3"/>
            <charset val="129"/>
          </rPr>
          <t>신설</t>
        </r>
        <r>
          <rPr>
            <b/>
            <sz val="9"/>
            <color indexed="81"/>
            <rFont val="Tahoma"/>
            <family val="2"/>
          </rPr>
          <t xml:space="preserve">)
</t>
        </r>
      </text>
    </comment>
    <comment ref="E97" authorId="1" shapeId="0" xr:uid="{FF4E65C8-A611-4C6D-A5F9-68B1FC253BDE}">
      <text>
        <r>
          <rPr>
            <b/>
            <sz val="9"/>
            <color indexed="81"/>
            <rFont val="돋움"/>
            <family val="3"/>
            <charset val="129"/>
          </rPr>
          <t>기본공제</t>
        </r>
        <r>
          <rPr>
            <b/>
            <sz val="9"/>
            <color indexed="81"/>
            <rFont val="Tahoma"/>
            <family val="2"/>
          </rPr>
          <t xml:space="preserve"> </t>
        </r>
        <r>
          <rPr>
            <b/>
            <sz val="9"/>
            <color indexed="81"/>
            <rFont val="돋움"/>
            <family val="3"/>
            <charset val="129"/>
          </rPr>
          <t>대상자가</t>
        </r>
        <r>
          <rPr>
            <b/>
            <sz val="9"/>
            <color indexed="81"/>
            <rFont val="Tahoma"/>
            <family val="2"/>
          </rPr>
          <t xml:space="preserve"> </t>
        </r>
        <r>
          <rPr>
            <b/>
            <sz val="9"/>
            <color indexed="81"/>
            <rFont val="돋움"/>
            <family val="3"/>
            <charset val="129"/>
          </rPr>
          <t>만</t>
        </r>
        <r>
          <rPr>
            <b/>
            <sz val="9"/>
            <color indexed="81"/>
            <rFont val="Tahoma"/>
            <family val="2"/>
          </rPr>
          <t xml:space="preserve"> 70</t>
        </r>
        <r>
          <rPr>
            <b/>
            <sz val="9"/>
            <color indexed="81"/>
            <rFont val="돋움"/>
            <family val="3"/>
            <charset val="129"/>
          </rPr>
          <t>세</t>
        </r>
        <r>
          <rPr>
            <b/>
            <sz val="9"/>
            <color indexed="81"/>
            <rFont val="Tahoma"/>
            <family val="2"/>
          </rPr>
          <t xml:space="preserve"> </t>
        </r>
        <r>
          <rPr>
            <b/>
            <sz val="9"/>
            <color indexed="81"/>
            <rFont val="돋움"/>
            <family val="3"/>
            <charset val="129"/>
          </rPr>
          <t>이상</t>
        </r>
        <r>
          <rPr>
            <b/>
            <sz val="9"/>
            <color indexed="81"/>
            <rFont val="Tahoma"/>
            <family val="2"/>
          </rPr>
          <t xml:space="preserve">(1950.12.31. </t>
        </r>
        <r>
          <rPr>
            <b/>
            <sz val="9"/>
            <color indexed="81"/>
            <rFont val="돋움"/>
            <family val="3"/>
            <charset val="129"/>
          </rPr>
          <t>이전</t>
        </r>
        <r>
          <rPr>
            <b/>
            <sz val="9"/>
            <color indexed="81"/>
            <rFont val="Tahoma"/>
            <family val="2"/>
          </rPr>
          <t xml:space="preserve"> </t>
        </r>
        <r>
          <rPr>
            <b/>
            <sz val="9"/>
            <color indexed="81"/>
            <rFont val="돋움"/>
            <family val="3"/>
            <charset val="129"/>
          </rPr>
          <t>출생자</t>
        </r>
        <r>
          <rPr>
            <b/>
            <sz val="9"/>
            <color indexed="81"/>
            <rFont val="Tahoma"/>
            <family val="2"/>
          </rPr>
          <t xml:space="preserve">) </t>
        </r>
        <r>
          <rPr>
            <b/>
            <sz val="9"/>
            <color indexed="81"/>
            <rFont val="돋움"/>
            <family val="3"/>
            <charset val="129"/>
          </rPr>
          <t>→</t>
        </r>
        <r>
          <rPr>
            <b/>
            <sz val="9"/>
            <color indexed="81"/>
            <rFont val="Tahoma"/>
            <family val="2"/>
          </rPr>
          <t xml:space="preserve"> 1</t>
        </r>
        <r>
          <rPr>
            <b/>
            <sz val="9"/>
            <color indexed="81"/>
            <rFont val="돋움"/>
            <family val="3"/>
            <charset val="129"/>
          </rPr>
          <t>명당</t>
        </r>
        <r>
          <rPr>
            <b/>
            <sz val="9"/>
            <color indexed="81"/>
            <rFont val="Tahoma"/>
            <family val="2"/>
          </rPr>
          <t xml:space="preserve"> </t>
        </r>
        <r>
          <rPr>
            <b/>
            <sz val="9"/>
            <color indexed="81"/>
            <rFont val="돋움"/>
            <family val="3"/>
            <charset val="129"/>
          </rPr>
          <t>연</t>
        </r>
        <r>
          <rPr>
            <b/>
            <sz val="9"/>
            <color indexed="81"/>
            <rFont val="Tahoma"/>
            <family val="2"/>
          </rPr>
          <t xml:space="preserve"> 100</t>
        </r>
        <r>
          <rPr>
            <b/>
            <sz val="9"/>
            <color indexed="81"/>
            <rFont val="돋움"/>
            <family val="3"/>
            <charset val="129"/>
          </rPr>
          <t>만원</t>
        </r>
        <r>
          <rPr>
            <b/>
            <sz val="9"/>
            <color indexed="81"/>
            <rFont val="Tahoma"/>
            <family val="2"/>
          </rPr>
          <t xml:space="preserve"> </t>
        </r>
        <r>
          <rPr>
            <b/>
            <sz val="9"/>
            <color indexed="81"/>
            <rFont val="돋움"/>
            <family val="3"/>
            <charset val="129"/>
          </rPr>
          <t>공제</t>
        </r>
        <r>
          <rPr>
            <b/>
            <sz val="9"/>
            <color indexed="81"/>
            <rFont val="Tahoma"/>
            <family val="2"/>
          </rPr>
          <t>(</t>
        </r>
        <r>
          <rPr>
            <b/>
            <sz val="9"/>
            <color indexed="81"/>
            <rFont val="돋움"/>
            <family val="3"/>
            <charset val="129"/>
          </rPr>
          <t>경로우대자</t>
        </r>
        <r>
          <rPr>
            <b/>
            <sz val="9"/>
            <color indexed="81"/>
            <rFont val="Tahoma"/>
            <family val="2"/>
          </rPr>
          <t xml:space="preserve"> </t>
        </r>
        <r>
          <rPr>
            <b/>
            <sz val="9"/>
            <color indexed="81"/>
            <rFont val="돋움"/>
            <family val="3"/>
            <charset val="129"/>
          </rPr>
          <t>추가공제</t>
        </r>
        <r>
          <rPr>
            <b/>
            <sz val="9"/>
            <color indexed="81"/>
            <rFont val="Tahoma"/>
            <family val="2"/>
          </rPr>
          <t>)</t>
        </r>
      </text>
    </comment>
    <comment ref="E98" authorId="1" shapeId="0" xr:uid="{F1E293CA-A0FF-4B39-AF55-06670A5D3097}">
      <text>
        <r>
          <rPr>
            <b/>
            <sz val="9"/>
            <color indexed="81"/>
            <rFont val="돋움"/>
            <family val="3"/>
            <charset val="129"/>
          </rPr>
          <t xml:space="preserve">&lt;장애인의 범위&gt;
① 「장애인복지법」에 의한 장애인
② 「국가유공자 등 예우 및 지원에 관한 법률」에 의한 상이자 및 이와 유사한 자로서 근로능력이 없는 자*
* 「상이자 및 이와 유사한 자로서 근로능력이 없는 자」라 함은 「국가유공자 등 예우 및 지원에 관한 법률 시행령」 별표 3에 규정된 상이등급구분표에 게기하는 상이자와 같은 정도의 신체장애가 있는 자를 말한다.
- 「5.18민주유공자 예우에 관한 법률」에 따른 5.18민주화운동부상자로서 등록된 자
- 「고엽제후유의증 환자 지원 등에 관한 법률」에 따른 고엽제후유의증환자로서 장애등급을 받은 자
③ ① 내지 ② 외에 항시 치료를 요하는 중증환자
- 항시 치료를 요하는 중증환자라 함은 지병에 의해 평상시 치료를 요하고 취학 · 취업이 곤란한 상태에 있는 자를 말한다(소기통 50-107...2)
--------
장애인공제시 증명서류 제출 (소령 §107 ②)
- 장애인 추가공제를 받으려는 때에는 근로소득자소득공제신고서에 「장애인증명서(소득세법 시행규칙 별지 제38호 서식)」을 첨부하여 원천징수의무자에게 제출하여야 한다.
다만, 「국가유공자 등 예우 및 지원에 관한 법률」에 의한 상이자의 증명을 받은 사람 또는 「장애인복지법」에 따른 장애인등록증을 발급받은 사람에 대하여는 해당 증명서 · 장애인 등록증의 사본 그밖의 장애사실을 증명하는 서류로써 장애인증명서에 갈음할 수 있다.
- 항시 치료를 요하는 중증환자는 의료기에서 발행하는 장애인증명서(소득세법 시행규칙 별지 제38호 서식)을 제출하여야 한다.
- 장애상태가 1년 이상 지속될 것으로 기재된 장애인증명서 등을 이미 제출한 때에는 그 장애기간 동안은 다시 제출하지 아니한다.
다만, 그 장애기간 중 사용자를 달리하게 된 때에는 장애인증명서를 제출하여야 하며, 이 경우 전 원천징수의무자로부터 이미 제출한 장애인증명서를 반환받아 이를 제출할 수 있다.
(1) 장애인공제시 유의사항 
① 장애인의 범위 
　㉠ 장애인복지법에 의한 장애인(장애인등록증으로 확인) 
　㉡ </t>
        </r>
        <r>
          <rPr>
            <b/>
            <sz val="9"/>
            <color indexed="81"/>
            <rFont val="MS Gothic"/>
            <family val="3"/>
            <charset val="128"/>
          </rPr>
          <t>｢</t>
        </r>
        <r>
          <rPr>
            <b/>
            <sz val="9"/>
            <color indexed="81"/>
            <rFont val="돋움"/>
            <family val="3"/>
            <charset val="129"/>
          </rPr>
          <t>국가유공자 등 예우 및 지원에 관한 법률</t>
        </r>
        <r>
          <rPr>
            <b/>
            <sz val="9"/>
            <color indexed="81"/>
            <rFont val="MS Gothic"/>
            <family val="3"/>
            <charset val="128"/>
          </rPr>
          <t>｣</t>
        </r>
        <r>
          <rPr>
            <b/>
            <sz val="9"/>
            <color indexed="81"/>
            <rFont val="돋움"/>
            <family val="3"/>
            <charset val="129"/>
          </rPr>
          <t>에 의한 상이자 및 이와 유사한 자로서 근로능력이 없는 자(장애인증명서 제출) 
　㉢ 지병에 의해 평상시 치료를 요하고 취학</t>
        </r>
        <r>
          <rPr>
            <b/>
            <sz val="9"/>
            <color indexed="81"/>
            <rFont val="MingLiU"/>
            <family val="3"/>
            <charset val="136"/>
          </rPr>
          <t>‧</t>
        </r>
        <r>
          <rPr>
            <b/>
            <sz val="9"/>
            <color indexed="81"/>
            <rFont val="돋움"/>
            <family val="3"/>
            <charset val="129"/>
          </rPr>
          <t xml:space="preserve">취업이 곤란한 상태에 있는 중증환자(말기암환자, 만성신부전증환자, 고엽제후유증환자 등) 
② 공제대상여부는 과세기간 종료일 현재 기준으로 판정한다. 단, 연중에 수술 등으로 치유가 되어 해당 연도의 과세기간 종료일 현재 장애인이 아닌 경우에는 치유일 전일의 상황에 따라 장애여부를 판정하므로 공제대상이 된다. 
③ 장애인증명서를 의료기관에서 발급받는 때에는 담당의사나 진단이 가능한 의사를 경유하여야 하고, 발행자의 기재는 의료기관명과 직인 및 경유한 의사가 서명 또는 날인하여야 한다. 
④ 장애상태가 1년 이상 지속될 것으로 기재된 장애인증명서 등을 이미 제출한 때에는 그 장애기간 동안은 다시 제출하지 아니한다.다만, 그 장애기간 중 사용자를 달리하게 된 때에는 장애인증명서를 제출하여야 하며, 이 경우 전 원천징수의무자로부터 이미 제출한 장애인증명서를 반환받아 이를 제출할 수 있다. 
문》거주자와 생계를 같이하는 직계비속 중 소득이 없는 20세 이상인 장애인이 있을 때 기본공제(부양가족공제)와 추가공제(장애인공제)가 가능한지?
답》해당 직계비속에 대해 350만원 공제가능, 장애인이 부양가족인 경우 연령에 관계없이 기본공제(부양가족공제) 150만원과 추가공제(장애인공제) 200만원 공제가능 
</t>
        </r>
      </text>
    </comment>
    <comment ref="E99" authorId="1" shapeId="0" xr:uid="{D42EFB6A-D7D0-4A14-90A7-B2E619AA2E76}">
      <text>
        <r>
          <rPr>
            <b/>
            <sz val="9"/>
            <color indexed="81"/>
            <rFont val="돋움"/>
            <family val="3"/>
            <charset val="129"/>
          </rPr>
          <t>○ 근로자가 배우자가 있는 여성이거나, 배우자가 없는 여성으로서 기본공제대상자인 부양가족이 있는 세대주인 경우 → 연 50만원 공제(부녀자 추가공제,여성 근로자가 해당 요건을 충족하는 경우에만 공제 가능)
※ 여성근로자의 배우자 유무 및 부양가족이 있는 세대주 여부는 해당과세기간 종료일 현재의 주민등록표등본 또는 가족관계등록부에 의한다.
2014년 개정
◦부녀자공제 적용대상
 - 종합소득금액 3천만원 이하자에 한해 적용
◦ 공제금액 : 연 50만원
근로소득금액이 3천만원 이하자인 근로자가 다음 어느 하나에 해당하는 경우
ㆍ배우자가 있는 여성 근로자
ㆍ기본공제대상자가 있는 여성 근로자로서 세대주
 - 종합소득금액 3,000만원 이하자에 한해 적용(근로소득만 있을 경우 총급여  41,470,580원 이하))
(2) 부녀자공제시 유의사항 
① 해당 과세기간에 종합소득과세표준을 계산할 때 합산되는 종합소득금액이 3천만원이하인 거주자 본인이 독신여성(이혼 또는 사별한 여성, 미혼여성)으로서 기본공제대상 부양가족이 있어야 하고 주민등록상 세대주인 경우 부녀자공제가 가능하다. 따라서 주거형평상 별거하고 있는 직계존속이 배우자 없는 여성근로자의 기본공제 대상자에 해당하면 부녀자공제도 가능하다. 
② 거주자 본인인 여성이 혼인하여 배우자가 있는 경우 세대주여부, 배우자의 소득유무, 기본공제대상 부양가족 존재 여부에 관계없이 부녀자공제가 가능하다. 
③ 여성근로자의 배우자 유무 및 부양가족이 있는 세대주 여부는 해당 과세기간 종료일 현재의 주민등록표등본 또는 가족관계등록부에 의한다.</t>
        </r>
      </text>
    </comment>
    <comment ref="E100" authorId="1" shapeId="0" xr:uid="{FAE18265-D0FC-4E12-B364-607B50FDBDA7}">
      <text>
        <r>
          <rPr>
            <b/>
            <sz val="9"/>
            <color indexed="81"/>
            <rFont val="돋움"/>
            <family val="3"/>
            <charset val="129"/>
          </rPr>
          <t xml:space="preserve">○ 배우자가 없는 근로자로서 기본공제대상자인 직계비속 또는 입양자가 있는 경우 → 연 100만원 공제(한부모 추가공제)
다만, 부녀자 추가공제와 중복되는 경우 한부모 추가공제를 적용한다.
해당 과세기간에 배우자가 사망한 경우로서 연말정산 시 기본공제대상자로 배우자를 기본공제 신청한 경우에는 한부모 추가공제를 적용받을 수 없다.
배우자가 없는 자로서 기본공제대상인 직계비속 또는 입양자가 있는 경우
(부녀자 공제와 중복적용 배제)
(3) 한부모공제시 유의사항 
① 해당 거주자가 배우자가 없는 사람으로서 기본공제대상자인 직계비속 또는 입양자가 있는 경우에 적용한다. 
② 부녀자 공제와 한부모 공제에 모두 해당하는 경우에는 한부모 공제를 적용한다. 
③ 해당 과세기간에 배우자가 사망한 경우로서 연말정산시 기본공제대상자로 배우자를 기본공제 신청한 경우에는 한부모 추가공제를 적용받을 수 없다. 
</t>
        </r>
      </text>
    </comment>
    <comment ref="C101" authorId="1" shapeId="0" xr:uid="{D769422D-0B9E-4A88-B2C2-6CA2F967CF1F}">
      <text>
        <r>
          <rPr>
            <b/>
            <sz val="9"/>
            <color indexed="81"/>
            <rFont val="돋움"/>
            <family val="3"/>
            <charset val="129"/>
          </rPr>
          <t>[월급여액(비과세소득 제외)이 속한 구간의 중간 값(천원미만 절사) x 4.5%]* x 12개월
다만, 월급여액(비과세소득 제외)이 국민연금 기준소득월액 하한(250,000원)
       이하이거나 상한(3,980,000원) 이상인 경우 다음의 공제금액을 적용
매년 7.1기준 상하한 바뀜
 - (연금보험료 공제금액 하한)    250,000원 x 4.5% x 12개월 = 135,000원
 - (연금보험료 공제금액 상한) 3,980,000원 x 4.5% x 12개월 = 2,149,200원
* 원단위 이하 절사
소득세법 제51조의 3 [ 연금보험료공제 ]
① 종합소득이 있는 거주자가 공적연금 관련법에 따른 기여금 또는 개인부담금(이하 "연금보험료"라 한다)을 납입한 경우에는 해당 과세기간의 종합소득금액에서 그 과세기간에 납입한 연금보험료를 공제한다.(2014.01.01 개정) 
1. 삭제(2014.01.01)
2. 삭제(2014.01.01)
② 제1항에 따른 공제를 “연금보험료공제”라 한다.(2009.12.31 개정)
③ 다음 각 호에 해당하는 공제를 모두 합한 금액이 종합소득금액을 초과하는 경우 그 초과하는 금액을 한도로 연금보험료공제를 받지 아니한 것으로 본다.(2014.12.23 개정)
1. 제51조 제3항에 따른 인적공제(2014.12.23 개정)
2. 이 조에 따른 연금보험료공제(2014.12.23 개정)
3. 제51조의4에 따른 주택담보노후연금 이자비용공제(2014.12.23 개정)
4. 제52조에 따른 특별소득공제(2014.12.23 개정)
5. 「조세특례제한법」에 따른 소득공제(2014.12.23 개정)
④ 삭제(2006.12.30)
⑤ 삭제(2014.01.01)</t>
        </r>
      </text>
    </comment>
    <comment ref="V101" authorId="1" shapeId="0" xr:uid="{0A6B3350-EDEC-4B5E-9931-C9AE796BF56E}">
      <text>
        <r>
          <rPr>
            <b/>
            <sz val="9"/>
            <color indexed="81"/>
            <rFont val="돋움"/>
            <family val="3"/>
            <charset val="129"/>
          </rPr>
          <t>◦</t>
        </r>
        <r>
          <rPr>
            <b/>
            <sz val="9"/>
            <color indexed="81"/>
            <rFont val="Tahoma"/>
            <family val="2"/>
          </rPr>
          <t xml:space="preserve"> </t>
        </r>
        <r>
          <rPr>
            <b/>
            <sz val="9"/>
            <color indexed="81"/>
            <rFont val="돋움"/>
            <family val="3"/>
            <charset val="129"/>
          </rPr>
          <t>근로소득세액공제</t>
        </r>
        <r>
          <rPr>
            <b/>
            <sz val="9"/>
            <color indexed="81"/>
            <rFont val="Tahoma"/>
            <family val="2"/>
          </rPr>
          <t xml:space="preserve"> </t>
        </r>
        <r>
          <rPr>
            <b/>
            <sz val="9"/>
            <color indexed="81"/>
            <rFont val="돋움"/>
            <family val="3"/>
            <charset val="129"/>
          </rPr>
          <t>한도</t>
        </r>
        <r>
          <rPr>
            <b/>
            <sz val="9"/>
            <color indexed="81"/>
            <rFont val="Tahoma"/>
            <family val="2"/>
          </rPr>
          <t xml:space="preserve"> 
 - (</t>
        </r>
        <r>
          <rPr>
            <b/>
            <sz val="9"/>
            <color indexed="81"/>
            <rFont val="돋움"/>
            <family val="3"/>
            <charset val="129"/>
          </rPr>
          <t>총급여액</t>
        </r>
        <r>
          <rPr>
            <b/>
            <sz val="9"/>
            <color indexed="81"/>
            <rFont val="Tahoma"/>
            <family val="2"/>
          </rPr>
          <t xml:space="preserve"> 5</t>
        </r>
        <r>
          <rPr>
            <b/>
            <sz val="9"/>
            <color indexed="81"/>
            <rFont val="돋움"/>
            <family val="3"/>
            <charset val="129"/>
          </rPr>
          <t>천</t>
        </r>
        <r>
          <rPr>
            <b/>
            <sz val="9"/>
            <color indexed="81"/>
            <rFont val="Tahoma"/>
            <family val="2"/>
          </rPr>
          <t>5</t>
        </r>
        <r>
          <rPr>
            <b/>
            <sz val="9"/>
            <color indexed="81"/>
            <rFont val="돋움"/>
            <family val="3"/>
            <charset val="129"/>
          </rPr>
          <t>백만원</t>
        </r>
        <r>
          <rPr>
            <b/>
            <sz val="9"/>
            <color indexed="81"/>
            <rFont val="Tahoma"/>
            <family val="2"/>
          </rPr>
          <t xml:space="preserve"> </t>
        </r>
        <r>
          <rPr>
            <b/>
            <sz val="9"/>
            <color indexed="81"/>
            <rFont val="돋움"/>
            <family val="3"/>
            <charset val="129"/>
          </rPr>
          <t>이하</t>
        </r>
        <r>
          <rPr>
            <b/>
            <sz val="9"/>
            <color indexed="81"/>
            <rFont val="Tahoma"/>
            <family val="2"/>
          </rPr>
          <t>) 66</t>
        </r>
        <r>
          <rPr>
            <b/>
            <sz val="9"/>
            <color indexed="81"/>
            <rFont val="돋움"/>
            <family val="3"/>
            <charset val="129"/>
          </rPr>
          <t xml:space="preserve">만원
</t>
        </r>
        <r>
          <rPr>
            <b/>
            <sz val="9"/>
            <color indexed="81"/>
            <rFont val="Tahoma"/>
            <family val="2"/>
          </rPr>
          <t xml:space="preserve"> - (</t>
        </r>
        <r>
          <rPr>
            <b/>
            <sz val="9"/>
            <color indexed="81"/>
            <rFont val="돋움"/>
            <family val="3"/>
            <charset val="129"/>
          </rPr>
          <t>총급여액</t>
        </r>
        <r>
          <rPr>
            <b/>
            <sz val="9"/>
            <color indexed="81"/>
            <rFont val="Tahoma"/>
            <family val="2"/>
          </rPr>
          <t xml:space="preserve"> 7</t>
        </r>
        <r>
          <rPr>
            <b/>
            <sz val="9"/>
            <color indexed="81"/>
            <rFont val="돋움"/>
            <family val="3"/>
            <charset val="129"/>
          </rPr>
          <t>천만원</t>
        </r>
        <r>
          <rPr>
            <b/>
            <sz val="9"/>
            <color indexed="81"/>
            <rFont val="Tahoma"/>
            <family val="2"/>
          </rPr>
          <t xml:space="preserve"> </t>
        </r>
        <r>
          <rPr>
            <b/>
            <sz val="9"/>
            <color indexed="81"/>
            <rFont val="돋움"/>
            <family val="3"/>
            <charset val="129"/>
          </rPr>
          <t>이하</t>
        </r>
        <r>
          <rPr>
            <b/>
            <sz val="9"/>
            <color indexed="81"/>
            <rFont val="Tahoma"/>
            <family val="2"/>
          </rPr>
          <t>) 63〜66</t>
        </r>
        <r>
          <rPr>
            <b/>
            <sz val="9"/>
            <color indexed="81"/>
            <rFont val="돋움"/>
            <family val="3"/>
            <charset val="129"/>
          </rPr>
          <t>만원</t>
        </r>
        <r>
          <rPr>
            <b/>
            <sz val="9"/>
            <color indexed="81"/>
            <rFont val="Tahoma"/>
            <family val="2"/>
          </rPr>
          <t>*
    *66</t>
        </r>
        <r>
          <rPr>
            <b/>
            <sz val="9"/>
            <color indexed="81"/>
            <rFont val="돋움"/>
            <family val="3"/>
            <charset val="129"/>
          </rPr>
          <t>만원</t>
        </r>
        <r>
          <rPr>
            <b/>
            <sz val="9"/>
            <color indexed="81"/>
            <rFont val="Tahoma"/>
            <family val="2"/>
          </rPr>
          <t xml:space="preserve"> - (5,500</t>
        </r>
        <r>
          <rPr>
            <b/>
            <sz val="9"/>
            <color indexed="81"/>
            <rFont val="돋움"/>
            <family val="3"/>
            <charset val="129"/>
          </rPr>
          <t>만원</t>
        </r>
        <r>
          <rPr>
            <b/>
            <sz val="9"/>
            <color indexed="81"/>
            <rFont val="Tahoma"/>
            <family val="2"/>
          </rPr>
          <t xml:space="preserve"> </t>
        </r>
        <r>
          <rPr>
            <b/>
            <sz val="9"/>
            <color indexed="81"/>
            <rFont val="돋움"/>
            <family val="3"/>
            <charset val="129"/>
          </rPr>
          <t>초과</t>
        </r>
        <r>
          <rPr>
            <b/>
            <sz val="9"/>
            <color indexed="81"/>
            <rFont val="Tahoma"/>
            <family val="2"/>
          </rPr>
          <t xml:space="preserve"> </t>
        </r>
        <r>
          <rPr>
            <b/>
            <sz val="9"/>
            <color indexed="81"/>
            <rFont val="돋움"/>
            <family val="3"/>
            <charset val="129"/>
          </rPr>
          <t>급여액</t>
        </r>
        <r>
          <rPr>
            <b/>
            <sz val="9"/>
            <color indexed="81"/>
            <rFont val="Tahoma"/>
            <family val="2"/>
          </rPr>
          <t xml:space="preserve"> </t>
        </r>
        <r>
          <rPr>
            <b/>
            <sz val="9"/>
            <color indexed="81"/>
            <rFont val="돋움"/>
            <family val="3"/>
            <charset val="129"/>
          </rPr>
          <t>×</t>
        </r>
        <r>
          <rPr>
            <b/>
            <sz val="9"/>
            <color indexed="81"/>
            <rFont val="Tahoma"/>
            <family val="2"/>
          </rPr>
          <t xml:space="preserve"> 50%) 
 - (</t>
        </r>
        <r>
          <rPr>
            <b/>
            <sz val="9"/>
            <color indexed="81"/>
            <rFont val="돋움"/>
            <family val="3"/>
            <charset val="129"/>
          </rPr>
          <t>총급여액</t>
        </r>
        <r>
          <rPr>
            <b/>
            <sz val="9"/>
            <color indexed="81"/>
            <rFont val="Tahoma"/>
            <family val="2"/>
          </rPr>
          <t xml:space="preserve"> 5</t>
        </r>
        <r>
          <rPr>
            <b/>
            <sz val="9"/>
            <color indexed="81"/>
            <rFont val="돋움"/>
            <family val="3"/>
            <charset val="129"/>
          </rPr>
          <t>천</t>
        </r>
        <r>
          <rPr>
            <b/>
            <sz val="9"/>
            <color indexed="81"/>
            <rFont val="Tahoma"/>
            <family val="2"/>
          </rPr>
          <t>5</t>
        </r>
        <r>
          <rPr>
            <b/>
            <sz val="9"/>
            <color indexed="81"/>
            <rFont val="돋움"/>
            <family val="3"/>
            <charset val="129"/>
          </rPr>
          <t>백만원</t>
        </r>
        <r>
          <rPr>
            <b/>
            <sz val="9"/>
            <color indexed="81"/>
            <rFont val="Tahoma"/>
            <family val="2"/>
          </rPr>
          <t xml:space="preserve"> </t>
        </r>
        <r>
          <rPr>
            <b/>
            <sz val="9"/>
            <color indexed="81"/>
            <rFont val="돋움"/>
            <family val="3"/>
            <charset val="129"/>
          </rPr>
          <t>이하</t>
        </r>
        <r>
          <rPr>
            <b/>
            <sz val="9"/>
            <color indexed="81"/>
            <rFont val="Tahoma"/>
            <family val="2"/>
          </rPr>
          <t>)50〜63</t>
        </r>
        <r>
          <rPr>
            <b/>
            <sz val="9"/>
            <color indexed="81"/>
            <rFont val="돋움"/>
            <family val="3"/>
            <charset val="129"/>
          </rPr>
          <t>만원</t>
        </r>
        <r>
          <rPr>
            <b/>
            <sz val="9"/>
            <color indexed="81"/>
            <rFont val="Tahoma"/>
            <family val="2"/>
          </rPr>
          <t>*
    *63</t>
        </r>
        <r>
          <rPr>
            <b/>
            <sz val="9"/>
            <color indexed="81"/>
            <rFont val="돋움"/>
            <family val="3"/>
            <charset val="129"/>
          </rPr>
          <t>만원</t>
        </r>
        <r>
          <rPr>
            <b/>
            <sz val="9"/>
            <color indexed="81"/>
            <rFont val="Tahoma"/>
            <family val="2"/>
          </rPr>
          <t xml:space="preserve"> - (7,000</t>
        </r>
        <r>
          <rPr>
            <b/>
            <sz val="9"/>
            <color indexed="81"/>
            <rFont val="돋움"/>
            <family val="3"/>
            <charset val="129"/>
          </rPr>
          <t>만원</t>
        </r>
        <r>
          <rPr>
            <b/>
            <sz val="9"/>
            <color indexed="81"/>
            <rFont val="Tahoma"/>
            <family val="2"/>
          </rPr>
          <t xml:space="preserve"> </t>
        </r>
        <r>
          <rPr>
            <b/>
            <sz val="9"/>
            <color indexed="81"/>
            <rFont val="돋움"/>
            <family val="3"/>
            <charset val="129"/>
          </rPr>
          <t>초과</t>
        </r>
        <r>
          <rPr>
            <b/>
            <sz val="9"/>
            <color indexed="81"/>
            <rFont val="Tahoma"/>
            <family val="2"/>
          </rPr>
          <t xml:space="preserve"> </t>
        </r>
        <r>
          <rPr>
            <b/>
            <sz val="9"/>
            <color indexed="81"/>
            <rFont val="돋움"/>
            <family val="3"/>
            <charset val="129"/>
          </rPr>
          <t>급여액</t>
        </r>
        <r>
          <rPr>
            <b/>
            <sz val="9"/>
            <color indexed="81"/>
            <rFont val="Tahoma"/>
            <family val="2"/>
          </rPr>
          <t xml:space="preserve"> </t>
        </r>
        <r>
          <rPr>
            <b/>
            <sz val="9"/>
            <color indexed="81"/>
            <rFont val="돋움"/>
            <family val="3"/>
            <charset val="129"/>
          </rPr>
          <t>×</t>
        </r>
        <r>
          <rPr>
            <b/>
            <sz val="9"/>
            <color indexed="81"/>
            <rFont val="Tahoma"/>
            <family val="2"/>
          </rPr>
          <t xml:space="preserve"> 50%) </t>
        </r>
      </text>
    </comment>
    <comment ref="W101" authorId="1" shapeId="0" xr:uid="{F3C465DD-6DD5-455B-B9E5-FF9B2048AF71}">
      <text>
        <r>
          <rPr>
            <b/>
            <sz val="9"/>
            <color indexed="81"/>
            <rFont val="돋움"/>
            <family val="3"/>
            <charset val="129"/>
          </rPr>
          <t xml:space="preserve">소득세법 제59조  [ 근로소득세액공제 ]
① 근로소득에 대한 종합소득산출세액 
    130만원 이하 : 산출세액의 100분의 55
    130만원 초과 : 71만5천원 + (130만원을 초과하는 금액의 100분의 30)
② 제1항에도 불구하고 공제세액이 다음 각 호의 구분에 따른 금액을 초과하는 경우에 그 초과하는 금액은 없는 것으로 한다.(2014.01.01 신설)
1. 총급여액이 3천 300만원 이하인 경우: 74만원(2015.05.13 개정)
2. 총급여액이 3천 300만원 초과 7천만원 이하인 경우: 74만원 - [(총급여액 - 3천 300만원) × 8/1000]. 다만, 위 금액이 66만원보다 적은 경우에는 66만원으로 한다.(2015.05.13 개정)
3. 총급여액이 7천만원을 초과하는 경우: 66만원-[(총급여액-7천만원)×1/2]. 다만, 위 금액이 50만원보다 적은 경우에는 50만원으로 한다.(2015.05.13 개정)
③ 일용근로자의 근로소득에 대해서 제134조 제3항에 따른 원천징수를 하는 경우에는 해당 근로소득에 대한 산출세액의 100분의 55에 해당하는 금액을 그 산출세액에서 공제한다.(2014.01.01 항번개정)
</t>
        </r>
      </text>
    </comment>
    <comment ref="AG101" authorId="1" shapeId="0" xr:uid="{A17AA22A-7243-4D09-9B3E-4C89E9B58AAA}">
      <text>
        <r>
          <rPr>
            <b/>
            <sz val="9"/>
            <color indexed="81"/>
            <rFont val="돋움"/>
            <family val="3"/>
            <charset val="129"/>
          </rPr>
          <t>근로소득 세액공제
공제금액 한도 :  50만원(63만원, 66만원) 한도
산출세액                     공제금액
50만원 이하                    55%
50만원 초과                    27만5천원 + 50만원 초과금액의 30%
&lt;공제한도&gt;
ㆍ총급여액이 5천5백만원 이하 : 66만원
ㆍ총급여액이 5천5백만원 초과 7천만원 이하  
  : 66만원 - [(총급여액 - 5천5백만원)×1/2] 
    → 63만원보다 적은 경우 63만원
ㆍ총급여액이 7천만원 초과
  : 63만원 - [(총급여액 - 7천만원)×1/2]
    → 50만원보다 적은 경우 50만원</t>
        </r>
      </text>
    </comment>
    <comment ref="D103" authorId="1" shapeId="0" xr:uid="{1D07C715-0474-4AC1-9F68-618E6575B12F}">
      <text>
        <r>
          <rPr>
            <b/>
            <sz val="9"/>
            <color indexed="81"/>
            <rFont val="돋움"/>
            <family val="3"/>
            <charset val="129"/>
          </rPr>
          <t xml:space="preserve">(1) 공적연금법에 따른 기여금 또는 개인부담금
○ 「국민연금법」에 따라 본인이 부담하는 연금보험료(사용자부담금은 제외)
○ 「공무원연금법」 · 「군인연금법」 · 「사립학교교직원연금법」 또는 「별정우체국법」에 
     따라 근로자 본인이 부담하는 기여금 또는 부담금
근로자 본인의 국민연금보험료․공무원연금법 등(공적연금관련법)에 따라 부담한 부담금․기여금 </t>
        </r>
      </text>
    </comment>
    <comment ref="V103" authorId="1" shapeId="0" xr:uid="{A2EFBCF3-EF9B-40F3-AEA1-141DCCCCE3B6}">
      <text>
        <r>
          <rPr>
            <b/>
            <sz val="9"/>
            <color indexed="81"/>
            <rFont val="돋움"/>
            <family val="3"/>
            <charset val="129"/>
          </rPr>
          <t>자녀</t>
        </r>
        <r>
          <rPr>
            <b/>
            <sz val="9"/>
            <color indexed="81"/>
            <rFont val="Tahoma"/>
            <family val="2"/>
          </rPr>
          <t xml:space="preserve"> </t>
        </r>
        <r>
          <rPr>
            <b/>
            <sz val="9"/>
            <color indexed="81"/>
            <rFont val="돋움"/>
            <family val="3"/>
            <charset val="129"/>
          </rPr>
          <t>세액공제</t>
        </r>
        <r>
          <rPr>
            <b/>
            <sz val="9"/>
            <color indexed="81"/>
            <rFont val="Tahoma"/>
            <family val="2"/>
          </rPr>
          <t xml:space="preserve">
1</t>
        </r>
        <r>
          <rPr>
            <b/>
            <sz val="9"/>
            <color indexed="81"/>
            <rFont val="돋움"/>
            <family val="3"/>
            <charset val="129"/>
          </rPr>
          <t>명</t>
        </r>
        <r>
          <rPr>
            <b/>
            <sz val="9"/>
            <color indexed="81"/>
            <rFont val="Tahoma"/>
            <family val="2"/>
          </rPr>
          <t xml:space="preserve"> : </t>
        </r>
        <r>
          <rPr>
            <b/>
            <sz val="9"/>
            <color indexed="81"/>
            <rFont val="돋움"/>
            <family val="3"/>
            <charset val="129"/>
          </rPr>
          <t>연</t>
        </r>
        <r>
          <rPr>
            <b/>
            <sz val="9"/>
            <color indexed="81"/>
            <rFont val="Tahoma"/>
            <family val="2"/>
          </rPr>
          <t xml:space="preserve"> 15</t>
        </r>
        <r>
          <rPr>
            <b/>
            <sz val="9"/>
            <color indexed="81"/>
            <rFont val="돋움"/>
            <family val="3"/>
            <charset val="129"/>
          </rPr>
          <t xml:space="preserve">만원
</t>
        </r>
        <r>
          <rPr>
            <b/>
            <sz val="9"/>
            <color indexed="81"/>
            <rFont val="Tahoma"/>
            <family val="2"/>
          </rPr>
          <t>2</t>
        </r>
        <r>
          <rPr>
            <b/>
            <sz val="9"/>
            <color indexed="81"/>
            <rFont val="돋움"/>
            <family val="3"/>
            <charset val="129"/>
          </rPr>
          <t>명</t>
        </r>
        <r>
          <rPr>
            <b/>
            <sz val="9"/>
            <color indexed="81"/>
            <rFont val="Tahoma"/>
            <family val="2"/>
          </rPr>
          <t xml:space="preserve"> : </t>
        </r>
        <r>
          <rPr>
            <b/>
            <sz val="9"/>
            <color indexed="81"/>
            <rFont val="돋움"/>
            <family val="3"/>
            <charset val="129"/>
          </rPr>
          <t>연</t>
        </r>
        <r>
          <rPr>
            <b/>
            <sz val="9"/>
            <color indexed="81"/>
            <rFont val="Tahoma"/>
            <family val="2"/>
          </rPr>
          <t xml:space="preserve"> 30</t>
        </r>
        <r>
          <rPr>
            <b/>
            <sz val="9"/>
            <color indexed="81"/>
            <rFont val="돋움"/>
            <family val="3"/>
            <charset val="129"/>
          </rPr>
          <t xml:space="preserve">만원
</t>
        </r>
        <r>
          <rPr>
            <b/>
            <sz val="9"/>
            <color indexed="81"/>
            <rFont val="Tahoma"/>
            <family val="2"/>
          </rPr>
          <t>3</t>
        </r>
        <r>
          <rPr>
            <b/>
            <sz val="9"/>
            <color indexed="81"/>
            <rFont val="돋움"/>
            <family val="3"/>
            <charset val="129"/>
          </rPr>
          <t>명</t>
        </r>
        <r>
          <rPr>
            <b/>
            <sz val="9"/>
            <color indexed="81"/>
            <rFont val="Tahoma"/>
            <family val="2"/>
          </rPr>
          <t xml:space="preserve"> </t>
        </r>
        <r>
          <rPr>
            <b/>
            <sz val="9"/>
            <color indexed="81"/>
            <rFont val="돋움"/>
            <family val="3"/>
            <charset val="129"/>
          </rPr>
          <t>이상</t>
        </r>
        <r>
          <rPr>
            <b/>
            <sz val="9"/>
            <color indexed="81"/>
            <rFont val="Tahoma"/>
            <family val="2"/>
          </rPr>
          <t xml:space="preserve"> : </t>
        </r>
        <r>
          <rPr>
            <b/>
            <sz val="9"/>
            <color indexed="81"/>
            <rFont val="돋움"/>
            <family val="3"/>
            <charset val="129"/>
          </rPr>
          <t>연</t>
        </r>
        <r>
          <rPr>
            <b/>
            <sz val="9"/>
            <color indexed="81"/>
            <rFont val="Tahoma"/>
            <family val="2"/>
          </rPr>
          <t xml:space="preserve"> 30</t>
        </r>
        <r>
          <rPr>
            <b/>
            <sz val="9"/>
            <color indexed="81"/>
            <rFont val="돋움"/>
            <family val="3"/>
            <charset val="129"/>
          </rPr>
          <t>만원</t>
        </r>
        <r>
          <rPr>
            <b/>
            <sz val="9"/>
            <color indexed="81"/>
            <rFont val="Tahoma"/>
            <family val="2"/>
          </rPr>
          <t xml:space="preserve"> + 2</t>
        </r>
        <r>
          <rPr>
            <b/>
            <sz val="9"/>
            <color indexed="81"/>
            <rFont val="돋움"/>
            <family val="3"/>
            <charset val="129"/>
          </rPr>
          <t>명</t>
        </r>
        <r>
          <rPr>
            <b/>
            <sz val="9"/>
            <color indexed="81"/>
            <rFont val="Tahoma"/>
            <family val="2"/>
          </rPr>
          <t xml:space="preserve"> </t>
        </r>
        <r>
          <rPr>
            <b/>
            <sz val="9"/>
            <color indexed="81"/>
            <rFont val="돋움"/>
            <family val="3"/>
            <charset val="129"/>
          </rPr>
          <t>초과</t>
        </r>
        <r>
          <rPr>
            <b/>
            <sz val="9"/>
            <color indexed="81"/>
            <rFont val="Tahoma"/>
            <family val="2"/>
          </rPr>
          <t xml:space="preserve"> 1</t>
        </r>
        <r>
          <rPr>
            <b/>
            <sz val="9"/>
            <color indexed="81"/>
            <rFont val="돋움"/>
            <family val="3"/>
            <charset val="129"/>
          </rPr>
          <t>명당</t>
        </r>
        <r>
          <rPr>
            <b/>
            <sz val="9"/>
            <color indexed="81"/>
            <rFont val="Tahoma"/>
            <family val="2"/>
          </rPr>
          <t xml:space="preserve"> 20</t>
        </r>
        <r>
          <rPr>
            <b/>
            <sz val="9"/>
            <color indexed="81"/>
            <rFont val="돋움"/>
            <family val="3"/>
            <charset val="129"/>
          </rPr>
          <t>만원</t>
        </r>
      </text>
    </comment>
    <comment ref="W103" authorId="1" shapeId="0" xr:uid="{952B2EA7-3F64-4869-B321-3A172007474D}">
      <text>
        <r>
          <rPr>
            <b/>
            <sz val="9"/>
            <color indexed="81"/>
            <rFont val="돋움"/>
            <family val="3"/>
            <charset val="129"/>
          </rPr>
          <t xml:space="preserve">소득세법 제59조의 2 [ 자녀세액공제(2014.01.01 신설) ] [ 부칙 ] 
종합소득이 있는 거주자의 기본공제대상자에 해당하는 자녀(입양자 및 위탁아동을 포함한다)에 대해서는 다음 각 호의 구분에 따른 금액을 종합소득산출세액에서 공제한다.(2014.01.01 신설) 
1. 1명인 경우: 연 15만원(2014.01.01 신설) [ 부칙 ] 
2. 2명인 경우: 연 30만원(2014.01.01 신설) [ 부칙 ] 
3. 3명 이상인 경우: 연 30만원과 2명을 초과하는 1명당 연 30만원을 합한 금액
◦자녀세액공제로 통합(자녀, 입양자, 위탁아동)
 - 자녀 1~2명: 1명당 15만원
   (1명 : 15만원, 2명 : 30만원)
 - 자녀 2명 초과
   : 30만원 + 2명 초과 1명당 30만원
 ※ 손자ㆍ손녀는 자녀세액공제 대상 아님 
 ※ 6세 이하, 출생ㆍ입양, 다자녀추가공제 폐지 </t>
        </r>
      </text>
    </comment>
    <comment ref="Z103" authorId="2" shapeId="0" xr:uid="{C9370997-16A2-473C-8501-60C5B1776D03}">
      <text>
        <r>
          <rPr>
            <b/>
            <sz val="9"/>
            <color indexed="81"/>
            <rFont val="돋움"/>
            <family val="3"/>
            <charset val="129"/>
          </rPr>
          <t>소득세법</t>
        </r>
        <r>
          <rPr>
            <b/>
            <sz val="9"/>
            <color indexed="81"/>
            <rFont val="Tahoma"/>
            <family val="2"/>
          </rPr>
          <t xml:space="preserve"> </t>
        </r>
        <r>
          <rPr>
            <b/>
            <sz val="9"/>
            <color indexed="81"/>
            <rFont val="돋움"/>
            <family val="3"/>
            <charset val="129"/>
          </rPr>
          <t>제</t>
        </r>
        <r>
          <rPr>
            <b/>
            <sz val="9"/>
            <color indexed="81"/>
            <rFont val="Tahoma"/>
            <family val="2"/>
          </rPr>
          <t>59</t>
        </r>
        <r>
          <rPr>
            <b/>
            <sz val="9"/>
            <color indexed="81"/>
            <rFont val="돋움"/>
            <family val="3"/>
            <charset val="129"/>
          </rPr>
          <t>조의</t>
        </r>
        <r>
          <rPr>
            <b/>
            <sz val="9"/>
            <color indexed="81"/>
            <rFont val="Tahoma"/>
            <family val="2"/>
          </rPr>
          <t xml:space="preserve"> 2 [ </t>
        </r>
        <r>
          <rPr>
            <b/>
            <sz val="9"/>
            <color indexed="81"/>
            <rFont val="돋움"/>
            <family val="3"/>
            <charset val="129"/>
          </rPr>
          <t>자녀세액공제</t>
        </r>
        <r>
          <rPr>
            <b/>
            <sz val="9"/>
            <color indexed="81"/>
            <rFont val="Tahoma"/>
            <family val="2"/>
          </rPr>
          <t xml:space="preserve">(2014.01.01 </t>
        </r>
        <r>
          <rPr>
            <b/>
            <sz val="9"/>
            <color indexed="81"/>
            <rFont val="돋움"/>
            <family val="3"/>
            <charset val="129"/>
          </rPr>
          <t>신설</t>
        </r>
        <r>
          <rPr>
            <b/>
            <sz val="9"/>
            <color indexed="81"/>
            <rFont val="Tahoma"/>
            <family val="2"/>
          </rPr>
          <t xml:space="preserve">) ]
</t>
        </r>
        <r>
          <rPr>
            <b/>
            <sz val="9"/>
            <color indexed="81"/>
            <rFont val="돋움"/>
            <family val="3"/>
            <charset val="129"/>
          </rPr>
          <t>①</t>
        </r>
        <r>
          <rPr>
            <b/>
            <sz val="9"/>
            <color indexed="81"/>
            <rFont val="Tahoma"/>
            <family val="2"/>
          </rPr>
          <t xml:space="preserve"> </t>
        </r>
        <r>
          <rPr>
            <b/>
            <sz val="9"/>
            <color indexed="81"/>
            <rFont val="돋움"/>
            <family val="3"/>
            <charset val="129"/>
          </rPr>
          <t>종합소득이</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거주자의</t>
        </r>
        <r>
          <rPr>
            <b/>
            <sz val="9"/>
            <color indexed="81"/>
            <rFont val="Tahoma"/>
            <family val="2"/>
          </rPr>
          <t xml:space="preserve"> </t>
        </r>
        <r>
          <rPr>
            <b/>
            <sz val="9"/>
            <color indexed="81"/>
            <rFont val="돋움"/>
            <family val="3"/>
            <charset val="129"/>
          </rPr>
          <t>기본공제대상자에</t>
        </r>
        <r>
          <rPr>
            <b/>
            <sz val="9"/>
            <color indexed="81"/>
            <rFont val="Tahoma"/>
            <family val="2"/>
          </rPr>
          <t xml:space="preserve"> </t>
        </r>
        <r>
          <rPr>
            <b/>
            <sz val="9"/>
            <color indexed="81"/>
            <rFont val="돋움"/>
            <family val="3"/>
            <charset val="129"/>
          </rPr>
          <t>해당하는</t>
        </r>
        <r>
          <rPr>
            <b/>
            <sz val="9"/>
            <color indexed="81"/>
            <rFont val="Tahoma"/>
            <family val="2"/>
          </rPr>
          <t xml:space="preserve"> </t>
        </r>
        <r>
          <rPr>
            <b/>
            <sz val="9"/>
            <color indexed="81"/>
            <rFont val="돋움"/>
            <family val="3"/>
            <charset val="129"/>
          </rPr>
          <t>자녀</t>
        </r>
        <r>
          <rPr>
            <b/>
            <sz val="9"/>
            <color indexed="81"/>
            <rFont val="Tahoma"/>
            <family val="2"/>
          </rPr>
          <t>(</t>
        </r>
        <r>
          <rPr>
            <b/>
            <sz val="9"/>
            <color indexed="81"/>
            <rFont val="돋움"/>
            <family val="3"/>
            <charset val="129"/>
          </rPr>
          <t>입양자</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위탁아동을</t>
        </r>
        <r>
          <rPr>
            <b/>
            <sz val="9"/>
            <color indexed="81"/>
            <rFont val="Tahoma"/>
            <family val="2"/>
          </rPr>
          <t xml:space="preserve"> </t>
        </r>
        <r>
          <rPr>
            <b/>
            <sz val="9"/>
            <color indexed="81"/>
            <rFont val="돋움"/>
            <family val="3"/>
            <charset val="129"/>
          </rPr>
          <t>포함하며</t>
        </r>
        <r>
          <rPr>
            <b/>
            <sz val="9"/>
            <color indexed="81"/>
            <rFont val="Tahoma"/>
            <family val="2"/>
          </rPr>
          <t xml:space="preserve">, </t>
        </r>
        <r>
          <rPr>
            <b/>
            <sz val="9"/>
            <color indexed="81"/>
            <rFont val="돋움"/>
            <family val="3"/>
            <charset val="129"/>
          </rPr>
          <t>이하</t>
        </r>
        <r>
          <rPr>
            <b/>
            <sz val="9"/>
            <color indexed="81"/>
            <rFont val="Tahoma"/>
            <family val="2"/>
          </rPr>
          <t xml:space="preserve"> </t>
        </r>
        <r>
          <rPr>
            <b/>
            <sz val="9"/>
            <color indexed="81"/>
            <rFont val="돋움"/>
            <family val="3"/>
            <charset val="129"/>
          </rPr>
          <t>이</t>
        </r>
        <r>
          <rPr>
            <b/>
            <sz val="9"/>
            <color indexed="81"/>
            <rFont val="Tahoma"/>
            <family val="2"/>
          </rPr>
          <t xml:space="preserve"> </t>
        </r>
        <r>
          <rPr>
            <b/>
            <sz val="9"/>
            <color indexed="81"/>
            <rFont val="돋움"/>
            <family val="3"/>
            <charset val="129"/>
          </rPr>
          <t>조에서</t>
        </r>
        <r>
          <rPr>
            <b/>
            <sz val="9"/>
            <color indexed="81"/>
            <rFont val="Tahoma"/>
            <family val="2"/>
          </rPr>
          <t xml:space="preserve"> "</t>
        </r>
        <r>
          <rPr>
            <b/>
            <sz val="9"/>
            <color indexed="81"/>
            <rFont val="돋움"/>
            <family val="3"/>
            <charset val="129"/>
          </rPr>
          <t>공제대상자녀</t>
        </r>
        <r>
          <rPr>
            <b/>
            <sz val="9"/>
            <color indexed="81"/>
            <rFont val="Tahoma"/>
            <family val="2"/>
          </rPr>
          <t>"</t>
        </r>
        <r>
          <rPr>
            <b/>
            <sz val="9"/>
            <color indexed="81"/>
            <rFont val="돋움"/>
            <family val="3"/>
            <charset val="129"/>
          </rPr>
          <t>라</t>
        </r>
        <r>
          <rPr>
            <b/>
            <sz val="9"/>
            <color indexed="81"/>
            <rFont val="Tahoma"/>
            <family val="2"/>
          </rPr>
          <t xml:space="preserve"> </t>
        </r>
        <r>
          <rPr>
            <b/>
            <sz val="9"/>
            <color indexed="81"/>
            <rFont val="돋움"/>
            <family val="3"/>
            <charset val="129"/>
          </rPr>
          <t>한다</t>
        </r>
        <r>
          <rPr>
            <b/>
            <sz val="9"/>
            <color indexed="81"/>
            <rFont val="Tahoma"/>
            <family val="2"/>
          </rPr>
          <t>)</t>
        </r>
        <r>
          <rPr>
            <b/>
            <sz val="9"/>
            <color indexed="81"/>
            <rFont val="돋움"/>
            <family val="3"/>
            <charset val="129"/>
          </rPr>
          <t>로서</t>
        </r>
        <r>
          <rPr>
            <b/>
            <sz val="9"/>
            <color indexed="81"/>
            <rFont val="Tahoma"/>
            <family val="2"/>
          </rPr>
          <t xml:space="preserve"> 7</t>
        </r>
        <r>
          <rPr>
            <b/>
            <sz val="9"/>
            <color indexed="81"/>
            <rFont val="돋움"/>
            <family val="3"/>
            <charset val="129"/>
          </rPr>
          <t>세</t>
        </r>
        <r>
          <rPr>
            <b/>
            <sz val="9"/>
            <color indexed="81"/>
            <rFont val="Tahoma"/>
            <family val="2"/>
          </rPr>
          <t xml:space="preserve"> </t>
        </r>
        <r>
          <rPr>
            <b/>
            <sz val="9"/>
            <color indexed="81"/>
            <rFont val="돋움"/>
            <family val="3"/>
            <charset val="129"/>
          </rPr>
          <t>이상의</t>
        </r>
        <r>
          <rPr>
            <b/>
            <sz val="9"/>
            <color indexed="81"/>
            <rFont val="Tahoma"/>
            <family val="2"/>
          </rPr>
          <t xml:space="preserve"> </t>
        </r>
        <r>
          <rPr>
            <b/>
            <sz val="9"/>
            <color indexed="81"/>
            <rFont val="돋움"/>
            <family val="3"/>
            <charset val="129"/>
          </rPr>
          <t>사람에</t>
        </r>
        <r>
          <rPr>
            <b/>
            <sz val="9"/>
            <color indexed="81"/>
            <rFont val="Tahoma"/>
            <family val="2"/>
          </rPr>
          <t xml:space="preserve"> </t>
        </r>
        <r>
          <rPr>
            <b/>
            <sz val="9"/>
            <color indexed="81"/>
            <rFont val="돋움"/>
            <family val="3"/>
            <charset val="129"/>
          </rPr>
          <t>대해서는</t>
        </r>
        <r>
          <rPr>
            <b/>
            <sz val="9"/>
            <color indexed="81"/>
            <rFont val="Tahoma"/>
            <family val="2"/>
          </rPr>
          <t xml:space="preserve"> </t>
        </r>
        <r>
          <rPr>
            <b/>
            <sz val="9"/>
            <color indexed="81"/>
            <rFont val="돋움"/>
            <family val="3"/>
            <charset val="129"/>
          </rPr>
          <t>다음</t>
        </r>
        <r>
          <rPr>
            <b/>
            <sz val="9"/>
            <color indexed="81"/>
            <rFont val="Tahoma"/>
            <family val="2"/>
          </rPr>
          <t xml:space="preserve"> </t>
        </r>
        <r>
          <rPr>
            <b/>
            <sz val="9"/>
            <color indexed="81"/>
            <rFont val="돋움"/>
            <family val="3"/>
            <charset val="129"/>
          </rPr>
          <t>각</t>
        </r>
        <r>
          <rPr>
            <b/>
            <sz val="9"/>
            <color indexed="81"/>
            <rFont val="Tahoma"/>
            <family val="2"/>
          </rPr>
          <t xml:space="preserve"> </t>
        </r>
        <r>
          <rPr>
            <b/>
            <sz val="9"/>
            <color indexed="81"/>
            <rFont val="돋움"/>
            <family val="3"/>
            <charset val="129"/>
          </rPr>
          <t>호의</t>
        </r>
        <r>
          <rPr>
            <b/>
            <sz val="9"/>
            <color indexed="81"/>
            <rFont val="Tahoma"/>
            <family val="2"/>
          </rPr>
          <t xml:space="preserve"> </t>
        </r>
        <r>
          <rPr>
            <b/>
            <sz val="9"/>
            <color indexed="81"/>
            <rFont val="돋움"/>
            <family val="3"/>
            <charset val="129"/>
          </rPr>
          <t>구분에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종합소득산출세액에서</t>
        </r>
        <r>
          <rPr>
            <b/>
            <sz val="9"/>
            <color indexed="81"/>
            <rFont val="Tahoma"/>
            <family val="2"/>
          </rPr>
          <t xml:space="preserve"> </t>
        </r>
        <r>
          <rPr>
            <b/>
            <sz val="9"/>
            <color indexed="81"/>
            <rFont val="돋움"/>
            <family val="3"/>
            <charset val="129"/>
          </rPr>
          <t>공제한다</t>
        </r>
        <r>
          <rPr>
            <b/>
            <sz val="9"/>
            <color indexed="81"/>
            <rFont val="Tahoma"/>
            <family val="2"/>
          </rPr>
          <t xml:space="preserve">.(2019.12.31 </t>
        </r>
        <r>
          <rPr>
            <b/>
            <sz val="9"/>
            <color indexed="81"/>
            <rFont val="돋움"/>
            <family val="3"/>
            <charset val="129"/>
          </rPr>
          <t>개정</t>
        </r>
        <r>
          <rPr>
            <b/>
            <sz val="9"/>
            <color indexed="81"/>
            <rFont val="Tahoma"/>
            <family val="2"/>
          </rPr>
          <t>)
1. 1</t>
        </r>
        <r>
          <rPr>
            <b/>
            <sz val="9"/>
            <color indexed="81"/>
            <rFont val="돋움"/>
            <family val="3"/>
            <charset val="129"/>
          </rPr>
          <t>명인</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연</t>
        </r>
        <r>
          <rPr>
            <b/>
            <sz val="9"/>
            <color indexed="81"/>
            <rFont val="Tahoma"/>
            <family val="2"/>
          </rPr>
          <t xml:space="preserve"> 15</t>
        </r>
        <r>
          <rPr>
            <b/>
            <sz val="9"/>
            <color indexed="81"/>
            <rFont val="돋움"/>
            <family val="3"/>
            <charset val="129"/>
          </rPr>
          <t>만원</t>
        </r>
        <r>
          <rPr>
            <b/>
            <sz val="9"/>
            <color indexed="81"/>
            <rFont val="Tahoma"/>
            <family val="2"/>
          </rPr>
          <t xml:space="preserve">(2014.01.01 </t>
        </r>
        <r>
          <rPr>
            <b/>
            <sz val="9"/>
            <color indexed="81"/>
            <rFont val="돋움"/>
            <family val="3"/>
            <charset val="129"/>
          </rPr>
          <t>신설</t>
        </r>
        <r>
          <rPr>
            <b/>
            <sz val="9"/>
            <color indexed="81"/>
            <rFont val="Tahoma"/>
            <family val="2"/>
          </rPr>
          <t>) 
2. 2</t>
        </r>
        <r>
          <rPr>
            <b/>
            <sz val="9"/>
            <color indexed="81"/>
            <rFont val="돋움"/>
            <family val="3"/>
            <charset val="129"/>
          </rPr>
          <t>명인</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연</t>
        </r>
        <r>
          <rPr>
            <b/>
            <sz val="9"/>
            <color indexed="81"/>
            <rFont val="Tahoma"/>
            <family val="2"/>
          </rPr>
          <t xml:space="preserve"> 30</t>
        </r>
        <r>
          <rPr>
            <b/>
            <sz val="9"/>
            <color indexed="81"/>
            <rFont val="돋움"/>
            <family val="3"/>
            <charset val="129"/>
          </rPr>
          <t>만원</t>
        </r>
        <r>
          <rPr>
            <b/>
            <sz val="9"/>
            <color indexed="81"/>
            <rFont val="Tahoma"/>
            <family val="2"/>
          </rPr>
          <t xml:space="preserve">(2014.01.01 </t>
        </r>
        <r>
          <rPr>
            <b/>
            <sz val="9"/>
            <color indexed="81"/>
            <rFont val="돋움"/>
            <family val="3"/>
            <charset val="129"/>
          </rPr>
          <t>신설</t>
        </r>
        <r>
          <rPr>
            <b/>
            <sz val="9"/>
            <color indexed="81"/>
            <rFont val="Tahoma"/>
            <family val="2"/>
          </rPr>
          <t>) 
3. 3</t>
        </r>
        <r>
          <rPr>
            <b/>
            <sz val="9"/>
            <color indexed="81"/>
            <rFont val="돋움"/>
            <family val="3"/>
            <charset val="129"/>
          </rPr>
          <t>명</t>
        </r>
        <r>
          <rPr>
            <b/>
            <sz val="9"/>
            <color indexed="81"/>
            <rFont val="Tahoma"/>
            <family val="2"/>
          </rPr>
          <t xml:space="preserve"> </t>
        </r>
        <r>
          <rPr>
            <b/>
            <sz val="9"/>
            <color indexed="81"/>
            <rFont val="돋움"/>
            <family val="3"/>
            <charset val="129"/>
          </rPr>
          <t>이상인</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연</t>
        </r>
        <r>
          <rPr>
            <b/>
            <sz val="9"/>
            <color indexed="81"/>
            <rFont val="Tahoma"/>
            <family val="2"/>
          </rPr>
          <t xml:space="preserve"> 30</t>
        </r>
        <r>
          <rPr>
            <b/>
            <sz val="9"/>
            <color indexed="81"/>
            <rFont val="돋움"/>
            <family val="3"/>
            <charset val="129"/>
          </rPr>
          <t>만원과</t>
        </r>
        <r>
          <rPr>
            <b/>
            <sz val="9"/>
            <color indexed="81"/>
            <rFont val="Tahoma"/>
            <family val="2"/>
          </rPr>
          <t xml:space="preserve"> 2</t>
        </r>
        <r>
          <rPr>
            <b/>
            <sz val="9"/>
            <color indexed="81"/>
            <rFont val="돋움"/>
            <family val="3"/>
            <charset val="129"/>
          </rPr>
          <t>명을</t>
        </r>
        <r>
          <rPr>
            <b/>
            <sz val="9"/>
            <color indexed="81"/>
            <rFont val="Tahoma"/>
            <family val="2"/>
          </rPr>
          <t xml:space="preserve"> </t>
        </r>
        <r>
          <rPr>
            <b/>
            <sz val="9"/>
            <color indexed="81"/>
            <rFont val="돋움"/>
            <family val="3"/>
            <charset val="129"/>
          </rPr>
          <t>초과하는</t>
        </r>
        <r>
          <rPr>
            <b/>
            <sz val="9"/>
            <color indexed="81"/>
            <rFont val="Tahoma"/>
            <family val="2"/>
          </rPr>
          <t xml:space="preserve"> 1</t>
        </r>
        <r>
          <rPr>
            <b/>
            <sz val="9"/>
            <color indexed="81"/>
            <rFont val="돋움"/>
            <family val="3"/>
            <charset val="129"/>
          </rPr>
          <t>명당</t>
        </r>
        <r>
          <rPr>
            <b/>
            <sz val="9"/>
            <color indexed="81"/>
            <rFont val="Tahoma"/>
            <family val="2"/>
          </rPr>
          <t xml:space="preserve"> </t>
        </r>
        <r>
          <rPr>
            <b/>
            <sz val="9"/>
            <color indexed="81"/>
            <rFont val="돋움"/>
            <family val="3"/>
            <charset val="129"/>
          </rPr>
          <t>연</t>
        </r>
        <r>
          <rPr>
            <b/>
            <sz val="9"/>
            <color indexed="81"/>
            <rFont val="Tahoma"/>
            <family val="2"/>
          </rPr>
          <t xml:space="preserve"> 30</t>
        </r>
        <r>
          <rPr>
            <b/>
            <sz val="9"/>
            <color indexed="81"/>
            <rFont val="돋움"/>
            <family val="3"/>
            <charset val="129"/>
          </rPr>
          <t>만원을</t>
        </r>
        <r>
          <rPr>
            <b/>
            <sz val="9"/>
            <color indexed="81"/>
            <rFont val="Tahoma"/>
            <family val="2"/>
          </rPr>
          <t xml:space="preserve"> </t>
        </r>
        <r>
          <rPr>
            <b/>
            <sz val="9"/>
            <color indexed="81"/>
            <rFont val="돋움"/>
            <family val="3"/>
            <charset val="129"/>
          </rPr>
          <t>합한</t>
        </r>
        <r>
          <rPr>
            <b/>
            <sz val="9"/>
            <color indexed="81"/>
            <rFont val="Tahoma"/>
            <family val="2"/>
          </rPr>
          <t xml:space="preserve"> </t>
        </r>
        <r>
          <rPr>
            <b/>
            <sz val="9"/>
            <color indexed="81"/>
            <rFont val="돋움"/>
            <family val="3"/>
            <charset val="129"/>
          </rPr>
          <t>금액</t>
        </r>
        <r>
          <rPr>
            <b/>
            <sz val="9"/>
            <color indexed="81"/>
            <rFont val="Tahoma"/>
            <family val="2"/>
          </rPr>
          <t xml:space="preserve">(2015.05.13 </t>
        </r>
        <r>
          <rPr>
            <b/>
            <sz val="9"/>
            <color indexed="81"/>
            <rFont val="돋움"/>
            <family val="3"/>
            <charset val="129"/>
          </rPr>
          <t>개정</t>
        </r>
        <r>
          <rPr>
            <b/>
            <sz val="9"/>
            <color indexed="81"/>
            <rFont val="Tahoma"/>
            <family val="2"/>
          </rPr>
          <t>)</t>
        </r>
      </text>
    </comment>
    <comment ref="Z104" authorId="2" shapeId="0" xr:uid="{8661E7F7-7BC4-4B29-AFF6-F0F8CCC8D3F7}">
      <text>
        <r>
          <rPr>
            <b/>
            <sz val="9"/>
            <color indexed="81"/>
            <rFont val="돋움"/>
            <family val="3"/>
            <charset val="129"/>
          </rPr>
          <t>소득세법</t>
        </r>
        <r>
          <rPr>
            <b/>
            <sz val="9"/>
            <color indexed="81"/>
            <rFont val="Tahoma"/>
            <family val="2"/>
          </rPr>
          <t xml:space="preserve"> </t>
        </r>
        <r>
          <rPr>
            <b/>
            <sz val="9"/>
            <color indexed="81"/>
            <rFont val="돋움"/>
            <family val="3"/>
            <charset val="129"/>
          </rPr>
          <t>제</t>
        </r>
        <r>
          <rPr>
            <b/>
            <sz val="9"/>
            <color indexed="81"/>
            <rFont val="Tahoma"/>
            <family val="2"/>
          </rPr>
          <t>59</t>
        </r>
        <r>
          <rPr>
            <b/>
            <sz val="9"/>
            <color indexed="81"/>
            <rFont val="돋움"/>
            <family val="3"/>
            <charset val="129"/>
          </rPr>
          <t>조의</t>
        </r>
        <r>
          <rPr>
            <b/>
            <sz val="9"/>
            <color indexed="81"/>
            <rFont val="Tahoma"/>
            <family val="2"/>
          </rPr>
          <t xml:space="preserve"> 2 [ </t>
        </r>
        <r>
          <rPr>
            <b/>
            <sz val="9"/>
            <color indexed="81"/>
            <rFont val="돋움"/>
            <family val="3"/>
            <charset val="129"/>
          </rPr>
          <t>자녀세액공제</t>
        </r>
        <r>
          <rPr>
            <b/>
            <sz val="9"/>
            <color indexed="81"/>
            <rFont val="Tahoma"/>
            <family val="2"/>
          </rPr>
          <t xml:space="preserve">(2014.01.01 </t>
        </r>
        <r>
          <rPr>
            <b/>
            <sz val="9"/>
            <color indexed="81"/>
            <rFont val="돋움"/>
            <family val="3"/>
            <charset val="129"/>
          </rPr>
          <t>신설</t>
        </r>
        <r>
          <rPr>
            <b/>
            <sz val="9"/>
            <color indexed="81"/>
            <rFont val="Tahoma"/>
            <family val="2"/>
          </rPr>
          <t xml:space="preserve">) ]
</t>
        </r>
        <r>
          <rPr>
            <b/>
            <sz val="9"/>
            <color indexed="81"/>
            <rFont val="돋움"/>
            <family val="3"/>
            <charset val="129"/>
          </rPr>
          <t>③</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과세기간에</t>
        </r>
        <r>
          <rPr>
            <b/>
            <sz val="9"/>
            <color indexed="81"/>
            <rFont val="Tahoma"/>
            <family val="2"/>
          </rPr>
          <t xml:space="preserve"> </t>
        </r>
        <r>
          <rPr>
            <b/>
            <sz val="9"/>
            <color indexed="81"/>
            <rFont val="돋움"/>
            <family val="3"/>
            <charset val="129"/>
          </rPr>
          <t>출산하거나</t>
        </r>
        <r>
          <rPr>
            <b/>
            <sz val="9"/>
            <color indexed="81"/>
            <rFont val="Tahoma"/>
            <family val="2"/>
          </rPr>
          <t xml:space="preserve"> </t>
        </r>
        <r>
          <rPr>
            <b/>
            <sz val="9"/>
            <color indexed="81"/>
            <rFont val="돋움"/>
            <family val="3"/>
            <charset val="129"/>
          </rPr>
          <t>입양</t>
        </r>
        <r>
          <rPr>
            <b/>
            <sz val="9"/>
            <color indexed="81"/>
            <rFont val="Tahoma"/>
            <family val="2"/>
          </rPr>
          <t xml:space="preserve"> </t>
        </r>
        <r>
          <rPr>
            <b/>
            <sz val="9"/>
            <color indexed="81"/>
            <rFont val="돋움"/>
            <family val="3"/>
            <charset val="129"/>
          </rPr>
          <t>신고한</t>
        </r>
        <r>
          <rPr>
            <b/>
            <sz val="9"/>
            <color indexed="81"/>
            <rFont val="Tahoma"/>
            <family val="2"/>
          </rPr>
          <t xml:space="preserve"> </t>
        </r>
        <r>
          <rPr>
            <b/>
            <sz val="9"/>
            <color indexed="81"/>
            <rFont val="돋움"/>
            <family val="3"/>
            <charset val="129"/>
          </rPr>
          <t>공제대상자녀가</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다음</t>
        </r>
        <r>
          <rPr>
            <b/>
            <sz val="9"/>
            <color indexed="81"/>
            <rFont val="Tahoma"/>
            <family val="2"/>
          </rPr>
          <t xml:space="preserve"> </t>
        </r>
        <r>
          <rPr>
            <b/>
            <sz val="9"/>
            <color indexed="81"/>
            <rFont val="돋움"/>
            <family val="3"/>
            <charset val="129"/>
          </rPr>
          <t>각</t>
        </r>
        <r>
          <rPr>
            <b/>
            <sz val="9"/>
            <color indexed="81"/>
            <rFont val="Tahoma"/>
            <family val="2"/>
          </rPr>
          <t xml:space="preserve"> </t>
        </r>
        <r>
          <rPr>
            <b/>
            <sz val="9"/>
            <color indexed="81"/>
            <rFont val="돋움"/>
            <family val="3"/>
            <charset val="129"/>
          </rPr>
          <t>호의</t>
        </r>
        <r>
          <rPr>
            <b/>
            <sz val="9"/>
            <color indexed="81"/>
            <rFont val="Tahoma"/>
            <family val="2"/>
          </rPr>
          <t xml:space="preserve"> </t>
        </r>
        <r>
          <rPr>
            <b/>
            <sz val="9"/>
            <color indexed="81"/>
            <rFont val="돋움"/>
            <family val="3"/>
            <charset val="129"/>
          </rPr>
          <t>구분에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종합소득산출세액에서</t>
        </r>
        <r>
          <rPr>
            <b/>
            <sz val="9"/>
            <color indexed="81"/>
            <rFont val="Tahoma"/>
            <family val="2"/>
          </rPr>
          <t xml:space="preserve"> </t>
        </r>
        <r>
          <rPr>
            <b/>
            <sz val="9"/>
            <color indexed="81"/>
            <rFont val="돋움"/>
            <family val="3"/>
            <charset val="129"/>
          </rPr>
          <t>공제한다</t>
        </r>
        <r>
          <rPr>
            <b/>
            <sz val="9"/>
            <color indexed="81"/>
            <rFont val="Tahoma"/>
            <family val="2"/>
          </rPr>
          <t xml:space="preserve">.(2016.12.20 </t>
        </r>
        <r>
          <rPr>
            <b/>
            <sz val="9"/>
            <color indexed="81"/>
            <rFont val="돋움"/>
            <family val="3"/>
            <charset val="129"/>
          </rPr>
          <t>개정</t>
        </r>
        <r>
          <rPr>
            <b/>
            <sz val="9"/>
            <color indexed="81"/>
            <rFont val="Tahoma"/>
            <family val="2"/>
          </rPr>
          <t xml:space="preserve">) 
1. </t>
        </r>
        <r>
          <rPr>
            <b/>
            <sz val="9"/>
            <color indexed="81"/>
            <rFont val="돋움"/>
            <family val="3"/>
            <charset val="129"/>
          </rPr>
          <t>출산하거나</t>
        </r>
        <r>
          <rPr>
            <b/>
            <sz val="9"/>
            <color indexed="81"/>
            <rFont val="Tahoma"/>
            <family val="2"/>
          </rPr>
          <t xml:space="preserve"> </t>
        </r>
        <r>
          <rPr>
            <b/>
            <sz val="9"/>
            <color indexed="81"/>
            <rFont val="돋움"/>
            <family val="3"/>
            <charset val="129"/>
          </rPr>
          <t>입양</t>
        </r>
        <r>
          <rPr>
            <b/>
            <sz val="9"/>
            <color indexed="81"/>
            <rFont val="Tahoma"/>
            <family val="2"/>
          </rPr>
          <t xml:space="preserve"> </t>
        </r>
        <r>
          <rPr>
            <b/>
            <sz val="9"/>
            <color indexed="81"/>
            <rFont val="돋움"/>
            <family val="3"/>
            <charset val="129"/>
          </rPr>
          <t>신고한</t>
        </r>
        <r>
          <rPr>
            <b/>
            <sz val="9"/>
            <color indexed="81"/>
            <rFont val="Tahoma"/>
            <family val="2"/>
          </rPr>
          <t xml:space="preserve"> </t>
        </r>
        <r>
          <rPr>
            <b/>
            <sz val="9"/>
            <color indexed="81"/>
            <rFont val="돋움"/>
            <family val="3"/>
            <charset val="129"/>
          </rPr>
          <t>공제대상자녀가</t>
        </r>
        <r>
          <rPr>
            <b/>
            <sz val="9"/>
            <color indexed="81"/>
            <rFont val="Tahoma"/>
            <family val="2"/>
          </rPr>
          <t xml:space="preserve"> </t>
        </r>
        <r>
          <rPr>
            <b/>
            <sz val="9"/>
            <color indexed="81"/>
            <rFont val="돋움"/>
            <family val="3"/>
            <charset val="129"/>
          </rPr>
          <t>첫째인</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연</t>
        </r>
        <r>
          <rPr>
            <b/>
            <sz val="9"/>
            <color indexed="81"/>
            <rFont val="Tahoma"/>
            <family val="2"/>
          </rPr>
          <t xml:space="preserve"> 30</t>
        </r>
        <r>
          <rPr>
            <b/>
            <sz val="9"/>
            <color indexed="81"/>
            <rFont val="돋움"/>
            <family val="3"/>
            <charset val="129"/>
          </rPr>
          <t>만원</t>
        </r>
        <r>
          <rPr>
            <b/>
            <sz val="9"/>
            <color indexed="81"/>
            <rFont val="Tahoma"/>
            <family val="2"/>
          </rPr>
          <t xml:space="preserve">(2016.12.20 </t>
        </r>
        <r>
          <rPr>
            <b/>
            <sz val="9"/>
            <color indexed="81"/>
            <rFont val="돋움"/>
            <family val="3"/>
            <charset val="129"/>
          </rPr>
          <t>신설</t>
        </r>
        <r>
          <rPr>
            <b/>
            <sz val="9"/>
            <color indexed="81"/>
            <rFont val="Tahoma"/>
            <family val="2"/>
          </rPr>
          <t xml:space="preserve">)
2. </t>
        </r>
        <r>
          <rPr>
            <b/>
            <sz val="9"/>
            <color indexed="81"/>
            <rFont val="돋움"/>
            <family val="3"/>
            <charset val="129"/>
          </rPr>
          <t>출산하거나</t>
        </r>
        <r>
          <rPr>
            <b/>
            <sz val="9"/>
            <color indexed="81"/>
            <rFont val="Tahoma"/>
            <family val="2"/>
          </rPr>
          <t xml:space="preserve"> </t>
        </r>
        <r>
          <rPr>
            <b/>
            <sz val="9"/>
            <color indexed="81"/>
            <rFont val="돋움"/>
            <family val="3"/>
            <charset val="129"/>
          </rPr>
          <t>입양</t>
        </r>
        <r>
          <rPr>
            <b/>
            <sz val="9"/>
            <color indexed="81"/>
            <rFont val="Tahoma"/>
            <family val="2"/>
          </rPr>
          <t xml:space="preserve"> </t>
        </r>
        <r>
          <rPr>
            <b/>
            <sz val="9"/>
            <color indexed="81"/>
            <rFont val="돋움"/>
            <family val="3"/>
            <charset val="129"/>
          </rPr>
          <t>신고한</t>
        </r>
        <r>
          <rPr>
            <b/>
            <sz val="9"/>
            <color indexed="81"/>
            <rFont val="Tahoma"/>
            <family val="2"/>
          </rPr>
          <t xml:space="preserve"> </t>
        </r>
        <r>
          <rPr>
            <b/>
            <sz val="9"/>
            <color indexed="81"/>
            <rFont val="돋움"/>
            <family val="3"/>
            <charset val="129"/>
          </rPr>
          <t>공제대상자녀가</t>
        </r>
        <r>
          <rPr>
            <b/>
            <sz val="9"/>
            <color indexed="81"/>
            <rFont val="Tahoma"/>
            <family val="2"/>
          </rPr>
          <t xml:space="preserve"> </t>
        </r>
        <r>
          <rPr>
            <b/>
            <sz val="9"/>
            <color indexed="81"/>
            <rFont val="돋움"/>
            <family val="3"/>
            <charset val="129"/>
          </rPr>
          <t>둘째인</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연</t>
        </r>
        <r>
          <rPr>
            <b/>
            <sz val="9"/>
            <color indexed="81"/>
            <rFont val="Tahoma"/>
            <family val="2"/>
          </rPr>
          <t xml:space="preserve"> 50</t>
        </r>
        <r>
          <rPr>
            <b/>
            <sz val="9"/>
            <color indexed="81"/>
            <rFont val="돋움"/>
            <family val="3"/>
            <charset val="129"/>
          </rPr>
          <t>만원</t>
        </r>
        <r>
          <rPr>
            <b/>
            <sz val="9"/>
            <color indexed="81"/>
            <rFont val="Tahoma"/>
            <family val="2"/>
          </rPr>
          <t xml:space="preserve">(2016.12.20 </t>
        </r>
        <r>
          <rPr>
            <b/>
            <sz val="9"/>
            <color indexed="81"/>
            <rFont val="돋움"/>
            <family val="3"/>
            <charset val="129"/>
          </rPr>
          <t>신설</t>
        </r>
        <r>
          <rPr>
            <b/>
            <sz val="9"/>
            <color indexed="81"/>
            <rFont val="Tahoma"/>
            <family val="2"/>
          </rPr>
          <t xml:space="preserve">)
3. </t>
        </r>
        <r>
          <rPr>
            <b/>
            <sz val="9"/>
            <color indexed="81"/>
            <rFont val="돋움"/>
            <family val="3"/>
            <charset val="129"/>
          </rPr>
          <t>출산하거나</t>
        </r>
        <r>
          <rPr>
            <b/>
            <sz val="9"/>
            <color indexed="81"/>
            <rFont val="Tahoma"/>
            <family val="2"/>
          </rPr>
          <t xml:space="preserve"> </t>
        </r>
        <r>
          <rPr>
            <b/>
            <sz val="9"/>
            <color indexed="81"/>
            <rFont val="돋움"/>
            <family val="3"/>
            <charset val="129"/>
          </rPr>
          <t>입양</t>
        </r>
        <r>
          <rPr>
            <b/>
            <sz val="9"/>
            <color indexed="81"/>
            <rFont val="Tahoma"/>
            <family val="2"/>
          </rPr>
          <t xml:space="preserve"> </t>
        </r>
        <r>
          <rPr>
            <b/>
            <sz val="9"/>
            <color indexed="81"/>
            <rFont val="돋움"/>
            <family val="3"/>
            <charset val="129"/>
          </rPr>
          <t>신고한</t>
        </r>
        <r>
          <rPr>
            <b/>
            <sz val="9"/>
            <color indexed="81"/>
            <rFont val="Tahoma"/>
            <family val="2"/>
          </rPr>
          <t xml:space="preserve"> </t>
        </r>
        <r>
          <rPr>
            <b/>
            <sz val="9"/>
            <color indexed="81"/>
            <rFont val="돋움"/>
            <family val="3"/>
            <charset val="129"/>
          </rPr>
          <t>공제대상자녀가</t>
        </r>
        <r>
          <rPr>
            <b/>
            <sz val="9"/>
            <color indexed="81"/>
            <rFont val="Tahoma"/>
            <family val="2"/>
          </rPr>
          <t xml:space="preserve"> </t>
        </r>
        <r>
          <rPr>
            <b/>
            <sz val="9"/>
            <color indexed="81"/>
            <rFont val="돋움"/>
            <family val="3"/>
            <charset val="129"/>
          </rPr>
          <t>셋째</t>
        </r>
        <r>
          <rPr>
            <b/>
            <sz val="9"/>
            <color indexed="81"/>
            <rFont val="Tahoma"/>
            <family val="2"/>
          </rPr>
          <t xml:space="preserve"> </t>
        </r>
        <r>
          <rPr>
            <b/>
            <sz val="9"/>
            <color indexed="81"/>
            <rFont val="돋움"/>
            <family val="3"/>
            <charset val="129"/>
          </rPr>
          <t>이상인</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연</t>
        </r>
        <r>
          <rPr>
            <b/>
            <sz val="9"/>
            <color indexed="81"/>
            <rFont val="Tahoma"/>
            <family val="2"/>
          </rPr>
          <t xml:space="preserve"> 70</t>
        </r>
        <r>
          <rPr>
            <b/>
            <sz val="9"/>
            <color indexed="81"/>
            <rFont val="돋움"/>
            <family val="3"/>
            <charset val="129"/>
          </rPr>
          <t>만원</t>
        </r>
        <r>
          <rPr>
            <b/>
            <sz val="9"/>
            <color indexed="81"/>
            <rFont val="Tahoma"/>
            <family val="2"/>
          </rPr>
          <t xml:space="preserve">(2016.12.20 </t>
        </r>
        <r>
          <rPr>
            <b/>
            <sz val="9"/>
            <color indexed="81"/>
            <rFont val="돋움"/>
            <family val="3"/>
            <charset val="129"/>
          </rPr>
          <t>신설</t>
        </r>
        <r>
          <rPr>
            <b/>
            <sz val="9"/>
            <color indexed="81"/>
            <rFont val="Tahoma"/>
            <family val="2"/>
          </rPr>
          <t xml:space="preserve">)
</t>
        </r>
      </text>
    </comment>
    <comment ref="V105" authorId="1" shapeId="0" xr:uid="{B951BF71-0BB5-456E-9F06-A44D5579E0E4}">
      <text>
        <r>
          <rPr>
            <b/>
            <sz val="9"/>
            <color indexed="81"/>
            <rFont val="돋움"/>
            <family val="3"/>
            <charset val="129"/>
          </rPr>
          <t>※</t>
        </r>
        <r>
          <rPr>
            <b/>
            <sz val="9"/>
            <color indexed="81"/>
            <rFont val="Tahoma"/>
            <family val="2"/>
          </rPr>
          <t xml:space="preserve"> </t>
        </r>
        <r>
          <rPr>
            <b/>
            <sz val="9"/>
            <color indexed="81"/>
            <rFont val="돋움"/>
            <family val="3"/>
            <charset val="129"/>
          </rPr>
          <t xml:space="preserve">공제한도
</t>
        </r>
        <r>
          <rPr>
            <b/>
            <sz val="9"/>
            <color indexed="81"/>
            <rFont val="Tahoma"/>
            <family val="2"/>
          </rPr>
          <t>Min [(</t>
        </r>
        <r>
          <rPr>
            <b/>
            <sz val="9"/>
            <color indexed="81"/>
            <rFont val="돋움"/>
            <family val="3"/>
            <charset val="129"/>
          </rPr>
          <t>근로자퇴직급여</t>
        </r>
        <r>
          <rPr>
            <b/>
            <sz val="9"/>
            <color indexed="81"/>
            <rFont val="Tahoma"/>
            <family val="2"/>
          </rPr>
          <t xml:space="preserve"> + </t>
        </r>
        <r>
          <rPr>
            <b/>
            <sz val="9"/>
            <color indexed="81"/>
            <rFont val="돋움"/>
            <family val="3"/>
            <charset val="129"/>
          </rPr>
          <t>과학기술인공제회</t>
        </r>
        <r>
          <rPr>
            <b/>
            <sz val="9"/>
            <color indexed="81"/>
            <rFont val="Tahoma"/>
            <family val="2"/>
          </rPr>
          <t xml:space="preserve"> + </t>
        </r>
        <r>
          <rPr>
            <b/>
            <sz val="9"/>
            <color indexed="81"/>
            <rFont val="돋움"/>
            <family val="3"/>
            <charset val="129"/>
          </rPr>
          <t>연금저축</t>
        </r>
        <r>
          <rPr>
            <b/>
            <sz val="9"/>
            <color indexed="81"/>
            <rFont val="Tahoma"/>
            <family val="2"/>
          </rPr>
          <t>) , 400</t>
        </r>
        <r>
          <rPr>
            <b/>
            <sz val="9"/>
            <color indexed="81"/>
            <rFont val="돋움"/>
            <family val="3"/>
            <charset val="129"/>
          </rPr>
          <t>만원</t>
        </r>
        <r>
          <rPr>
            <b/>
            <sz val="9"/>
            <color indexed="81"/>
            <rFont val="Tahoma"/>
            <family val="2"/>
          </rPr>
          <t xml:space="preserve">]
</t>
        </r>
        <r>
          <rPr>
            <b/>
            <sz val="9"/>
            <color indexed="81"/>
            <rFont val="돋움"/>
            <family val="3"/>
            <charset val="129"/>
          </rPr>
          <t>세액공제액</t>
        </r>
        <r>
          <rPr>
            <b/>
            <sz val="9"/>
            <color indexed="81"/>
            <rFont val="Tahoma"/>
            <family val="2"/>
          </rPr>
          <t xml:space="preserve"> = </t>
        </r>
        <r>
          <rPr>
            <b/>
            <sz val="9"/>
            <color indexed="81"/>
            <rFont val="돋움"/>
            <family val="3"/>
            <charset val="129"/>
          </rPr>
          <t>공제대상액</t>
        </r>
        <r>
          <rPr>
            <b/>
            <sz val="9"/>
            <color indexed="81"/>
            <rFont val="Tahoma"/>
            <family val="2"/>
          </rPr>
          <t xml:space="preserve"> x 12%
  - 12% </t>
        </r>
        <r>
          <rPr>
            <b/>
            <sz val="9"/>
            <color indexed="81"/>
            <rFont val="돋움"/>
            <family val="3"/>
            <charset val="129"/>
          </rPr>
          <t>적용대상</t>
        </r>
        <r>
          <rPr>
            <b/>
            <sz val="9"/>
            <color indexed="81"/>
            <rFont val="Tahoma"/>
            <family val="2"/>
          </rPr>
          <t xml:space="preserve"> </t>
        </r>
        <r>
          <rPr>
            <b/>
            <sz val="9"/>
            <color indexed="81"/>
            <rFont val="돋움"/>
            <family val="3"/>
            <charset val="129"/>
          </rPr>
          <t>세액공제</t>
        </r>
        <r>
          <rPr>
            <b/>
            <sz val="9"/>
            <color indexed="81"/>
            <rFont val="Tahoma"/>
            <family val="2"/>
          </rPr>
          <t xml:space="preserve">: </t>
        </r>
        <r>
          <rPr>
            <b/>
            <sz val="9"/>
            <color indexed="81"/>
            <rFont val="돋움"/>
            <family val="3"/>
            <charset val="129"/>
          </rPr>
          <t>연금계좌</t>
        </r>
        <r>
          <rPr>
            <b/>
            <sz val="9"/>
            <color indexed="81"/>
            <rFont val="Tahoma"/>
            <family val="2"/>
          </rPr>
          <t xml:space="preserve">, </t>
        </r>
        <r>
          <rPr>
            <b/>
            <sz val="9"/>
            <color indexed="81"/>
            <rFont val="돋움"/>
            <family val="3"/>
            <charset val="129"/>
          </rPr>
          <t>보장성보험료
◦</t>
        </r>
        <r>
          <rPr>
            <b/>
            <sz val="9"/>
            <color indexed="81"/>
            <rFont val="Tahoma"/>
            <family val="2"/>
          </rPr>
          <t xml:space="preserve"> </t>
        </r>
        <r>
          <rPr>
            <b/>
            <sz val="9"/>
            <color indexed="81"/>
            <rFont val="돋움"/>
            <family val="3"/>
            <charset val="129"/>
          </rPr>
          <t>연금계좌</t>
        </r>
        <r>
          <rPr>
            <b/>
            <sz val="9"/>
            <color indexed="81"/>
            <rFont val="Tahoma"/>
            <family val="2"/>
          </rPr>
          <t xml:space="preserve"> </t>
        </r>
        <r>
          <rPr>
            <b/>
            <sz val="9"/>
            <color indexed="81"/>
            <rFont val="돋움"/>
            <family val="3"/>
            <charset val="129"/>
          </rPr>
          <t>납입금</t>
        </r>
        <r>
          <rPr>
            <b/>
            <sz val="9"/>
            <color indexed="81"/>
            <rFont val="Tahoma"/>
            <family val="2"/>
          </rPr>
          <t xml:space="preserve"> </t>
        </r>
        <r>
          <rPr>
            <b/>
            <sz val="9"/>
            <color indexed="81"/>
            <rFont val="돋움"/>
            <family val="3"/>
            <charset val="129"/>
          </rPr>
          <t>납입시기</t>
        </r>
        <r>
          <rPr>
            <b/>
            <sz val="9"/>
            <color indexed="81"/>
            <rFont val="Tahoma"/>
            <family val="2"/>
          </rPr>
          <t xml:space="preserve"> </t>
        </r>
        <r>
          <rPr>
            <b/>
            <sz val="9"/>
            <color indexed="81"/>
            <rFont val="돋움"/>
            <family val="3"/>
            <charset val="129"/>
          </rPr>
          <t xml:space="preserve">전환
</t>
        </r>
        <r>
          <rPr>
            <b/>
            <sz val="9"/>
            <color indexed="81"/>
            <rFont val="Tahoma"/>
            <family val="2"/>
          </rPr>
          <t xml:space="preserve"> - </t>
        </r>
        <r>
          <rPr>
            <b/>
            <sz val="9"/>
            <color indexed="81"/>
            <rFont val="돋움"/>
            <family val="3"/>
            <charset val="129"/>
          </rPr>
          <t>연금계좌</t>
        </r>
        <r>
          <rPr>
            <b/>
            <sz val="9"/>
            <color indexed="81"/>
            <rFont val="Tahoma"/>
            <family val="2"/>
          </rPr>
          <t xml:space="preserve"> </t>
        </r>
        <r>
          <rPr>
            <b/>
            <sz val="9"/>
            <color indexed="81"/>
            <rFont val="돋움"/>
            <family val="3"/>
            <charset val="129"/>
          </rPr>
          <t>세액공제의</t>
        </r>
        <r>
          <rPr>
            <b/>
            <sz val="9"/>
            <color indexed="81"/>
            <rFont val="Tahoma"/>
            <family val="2"/>
          </rPr>
          <t xml:space="preserve"> </t>
        </r>
        <r>
          <rPr>
            <b/>
            <sz val="9"/>
            <color indexed="81"/>
            <rFont val="돋움"/>
            <family val="3"/>
            <charset val="129"/>
          </rPr>
          <t>한도를</t>
        </r>
        <r>
          <rPr>
            <b/>
            <sz val="9"/>
            <color indexed="81"/>
            <rFont val="Tahoma"/>
            <family val="2"/>
          </rPr>
          <t xml:space="preserve"> </t>
        </r>
        <r>
          <rPr>
            <b/>
            <sz val="9"/>
            <color indexed="81"/>
            <rFont val="돋움"/>
            <family val="3"/>
            <charset val="129"/>
          </rPr>
          <t>넘는</t>
        </r>
        <r>
          <rPr>
            <b/>
            <sz val="9"/>
            <color indexed="81"/>
            <rFont val="Tahoma"/>
            <family val="2"/>
          </rPr>
          <t xml:space="preserve"> </t>
        </r>
        <r>
          <rPr>
            <b/>
            <sz val="9"/>
            <color indexed="81"/>
            <rFont val="돋움"/>
            <family val="3"/>
            <charset val="129"/>
          </rPr>
          <t>초과납입금</t>
        </r>
        <r>
          <rPr>
            <b/>
            <sz val="9"/>
            <color indexed="81"/>
            <rFont val="Tahoma"/>
            <family val="2"/>
          </rPr>
          <t xml:space="preserve"> </t>
        </r>
        <r>
          <rPr>
            <b/>
            <sz val="9"/>
            <color indexed="81"/>
            <rFont val="돋움"/>
            <family val="3"/>
            <charset val="129"/>
          </rPr>
          <t>등</t>
        </r>
        <r>
          <rPr>
            <b/>
            <sz val="9"/>
            <color indexed="81"/>
            <rFont val="Tahoma"/>
            <family val="2"/>
          </rPr>
          <t xml:space="preserve"> </t>
        </r>
        <r>
          <rPr>
            <b/>
            <sz val="9"/>
            <color indexed="81"/>
            <rFont val="돋움"/>
            <family val="3"/>
            <charset val="129"/>
          </rPr>
          <t>이전에</t>
        </r>
        <r>
          <rPr>
            <b/>
            <sz val="9"/>
            <color indexed="81"/>
            <rFont val="Tahoma"/>
            <family val="2"/>
          </rPr>
          <t xml:space="preserve"> </t>
        </r>
        <r>
          <rPr>
            <b/>
            <sz val="9"/>
            <color indexed="81"/>
            <rFont val="돋움"/>
            <family val="3"/>
            <charset val="129"/>
          </rPr>
          <t>세액공제를</t>
        </r>
        <r>
          <rPr>
            <b/>
            <sz val="9"/>
            <color indexed="81"/>
            <rFont val="Tahoma"/>
            <family val="2"/>
          </rPr>
          <t xml:space="preserve"> </t>
        </r>
        <r>
          <rPr>
            <b/>
            <sz val="9"/>
            <color indexed="81"/>
            <rFont val="돋움"/>
            <family val="3"/>
            <charset val="129"/>
          </rPr>
          <t>받지</t>
        </r>
        <r>
          <rPr>
            <b/>
            <sz val="9"/>
            <color indexed="81"/>
            <rFont val="Tahoma"/>
            <family val="2"/>
          </rPr>
          <t xml:space="preserve"> </t>
        </r>
        <r>
          <rPr>
            <b/>
            <sz val="9"/>
            <color indexed="81"/>
            <rFont val="돋움"/>
            <family val="3"/>
            <charset val="129"/>
          </rPr>
          <t>못했던</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연도의</t>
        </r>
        <r>
          <rPr>
            <b/>
            <sz val="9"/>
            <color indexed="81"/>
            <rFont val="Tahoma"/>
            <family val="2"/>
          </rPr>
          <t xml:space="preserve"> </t>
        </r>
        <r>
          <rPr>
            <b/>
            <sz val="9"/>
            <color indexed="81"/>
            <rFont val="돋움"/>
            <family val="3"/>
            <charset val="129"/>
          </rPr>
          <t>납입금으로</t>
        </r>
        <r>
          <rPr>
            <b/>
            <sz val="9"/>
            <color indexed="81"/>
            <rFont val="Tahoma"/>
            <family val="2"/>
          </rPr>
          <t xml:space="preserve"> </t>
        </r>
        <r>
          <rPr>
            <b/>
            <sz val="9"/>
            <color indexed="81"/>
            <rFont val="돋움"/>
            <family val="3"/>
            <charset val="129"/>
          </rPr>
          <t>전환하여</t>
        </r>
        <r>
          <rPr>
            <b/>
            <sz val="9"/>
            <color indexed="81"/>
            <rFont val="Tahoma"/>
            <family val="2"/>
          </rPr>
          <t xml:space="preserve"> </t>
        </r>
        <r>
          <rPr>
            <b/>
            <sz val="9"/>
            <color indexed="81"/>
            <rFont val="돋움"/>
            <family val="3"/>
            <charset val="129"/>
          </rPr>
          <t>세액공제</t>
        </r>
        <r>
          <rPr>
            <b/>
            <sz val="9"/>
            <color indexed="81"/>
            <rFont val="Tahoma"/>
            <family val="2"/>
          </rPr>
          <t xml:space="preserve"> </t>
        </r>
        <r>
          <rPr>
            <b/>
            <sz val="9"/>
            <color indexed="81"/>
            <rFont val="돋움"/>
            <family val="3"/>
            <charset val="129"/>
          </rPr>
          <t>가능
◦</t>
        </r>
        <r>
          <rPr>
            <b/>
            <sz val="9"/>
            <color indexed="81"/>
            <rFont val="Tahoma"/>
            <family val="2"/>
          </rPr>
          <t xml:space="preserve"> </t>
        </r>
        <r>
          <rPr>
            <b/>
            <sz val="9"/>
            <color indexed="81"/>
            <rFont val="돋움"/>
            <family val="3"/>
            <charset val="129"/>
          </rPr>
          <t>연금수령</t>
        </r>
        <r>
          <rPr>
            <b/>
            <sz val="9"/>
            <color indexed="81"/>
            <rFont val="Tahoma"/>
            <family val="2"/>
          </rPr>
          <t xml:space="preserve"> </t>
        </r>
        <r>
          <rPr>
            <b/>
            <sz val="9"/>
            <color indexed="81"/>
            <rFont val="돋움"/>
            <family val="3"/>
            <charset val="129"/>
          </rPr>
          <t>개시신청</t>
        </r>
        <r>
          <rPr>
            <b/>
            <sz val="9"/>
            <color indexed="81"/>
            <rFont val="Tahoma"/>
            <family val="2"/>
          </rPr>
          <t xml:space="preserve"> </t>
        </r>
        <r>
          <rPr>
            <b/>
            <sz val="9"/>
            <color indexed="81"/>
            <rFont val="돋움"/>
            <family val="3"/>
            <charset val="129"/>
          </rPr>
          <t>후</t>
        </r>
        <r>
          <rPr>
            <b/>
            <sz val="9"/>
            <color indexed="81"/>
            <rFont val="Tahoma"/>
            <family val="2"/>
          </rPr>
          <t xml:space="preserve"> </t>
        </r>
        <r>
          <rPr>
            <b/>
            <sz val="9"/>
            <color indexed="81"/>
            <rFont val="돋움"/>
            <family val="3"/>
            <charset val="129"/>
          </rPr>
          <t xml:space="preserve">연금수령
</t>
        </r>
        <r>
          <rPr>
            <b/>
            <sz val="9"/>
            <color indexed="81"/>
            <rFont val="Tahoma"/>
            <family val="2"/>
          </rPr>
          <t xml:space="preserve"> - </t>
        </r>
        <r>
          <rPr>
            <b/>
            <sz val="9"/>
            <color indexed="81"/>
            <rFont val="돋움"/>
            <family val="3"/>
            <charset val="129"/>
          </rPr>
          <t>연금수령을</t>
        </r>
        <r>
          <rPr>
            <b/>
            <sz val="9"/>
            <color indexed="81"/>
            <rFont val="Tahoma"/>
            <family val="2"/>
          </rPr>
          <t xml:space="preserve"> </t>
        </r>
        <r>
          <rPr>
            <b/>
            <sz val="9"/>
            <color indexed="81"/>
            <rFont val="돋움"/>
            <family val="3"/>
            <charset val="129"/>
          </rPr>
          <t>시작한</t>
        </r>
        <r>
          <rPr>
            <b/>
            <sz val="9"/>
            <color indexed="81"/>
            <rFont val="Tahoma"/>
            <family val="2"/>
          </rPr>
          <t xml:space="preserve"> </t>
        </r>
        <r>
          <rPr>
            <b/>
            <sz val="9"/>
            <color indexed="81"/>
            <rFont val="돋움"/>
            <family val="3"/>
            <charset val="129"/>
          </rPr>
          <t>해에는</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해에</t>
        </r>
        <r>
          <rPr>
            <b/>
            <sz val="9"/>
            <color indexed="81"/>
            <rFont val="Tahoma"/>
            <family val="2"/>
          </rPr>
          <t xml:space="preserve"> </t>
        </r>
        <r>
          <rPr>
            <b/>
            <sz val="9"/>
            <color indexed="81"/>
            <rFont val="돋움"/>
            <family val="3"/>
            <charset val="129"/>
          </rPr>
          <t>연금계좌에</t>
        </r>
        <r>
          <rPr>
            <b/>
            <sz val="9"/>
            <color indexed="81"/>
            <rFont val="Tahoma"/>
            <family val="2"/>
          </rPr>
          <t xml:space="preserve"> </t>
        </r>
        <r>
          <rPr>
            <b/>
            <sz val="9"/>
            <color indexed="81"/>
            <rFont val="돋움"/>
            <family val="3"/>
            <charset val="129"/>
          </rPr>
          <t>납입한</t>
        </r>
        <r>
          <rPr>
            <b/>
            <sz val="9"/>
            <color indexed="81"/>
            <rFont val="Tahoma"/>
            <family val="2"/>
          </rPr>
          <t xml:space="preserve"> </t>
        </r>
        <r>
          <rPr>
            <b/>
            <sz val="9"/>
            <color indexed="81"/>
            <rFont val="돋움"/>
            <family val="3"/>
            <charset val="129"/>
          </rPr>
          <t>금액에</t>
        </r>
        <r>
          <rPr>
            <b/>
            <sz val="9"/>
            <color indexed="81"/>
            <rFont val="Tahoma"/>
            <family val="2"/>
          </rPr>
          <t xml:space="preserve"> </t>
        </r>
        <r>
          <rPr>
            <b/>
            <sz val="9"/>
            <color indexed="81"/>
            <rFont val="돋움"/>
            <family val="3"/>
            <charset val="129"/>
          </rPr>
          <t>대하여</t>
        </r>
        <r>
          <rPr>
            <b/>
            <sz val="9"/>
            <color indexed="81"/>
            <rFont val="Tahoma"/>
            <family val="2"/>
          </rPr>
          <t xml:space="preserve"> </t>
        </r>
        <r>
          <rPr>
            <b/>
            <sz val="9"/>
            <color indexed="81"/>
            <rFont val="돋움"/>
            <family val="3"/>
            <charset val="129"/>
          </rPr>
          <t>세액공제</t>
        </r>
        <r>
          <rPr>
            <b/>
            <sz val="9"/>
            <color indexed="81"/>
            <rFont val="Tahoma"/>
            <family val="2"/>
          </rPr>
          <t xml:space="preserve"> </t>
        </r>
        <r>
          <rPr>
            <b/>
            <sz val="9"/>
            <color indexed="81"/>
            <rFont val="돋움"/>
            <family val="3"/>
            <charset val="129"/>
          </rPr>
          <t>가능</t>
        </r>
        <r>
          <rPr>
            <b/>
            <sz val="9"/>
            <color indexed="81"/>
            <rFont val="Tahoma"/>
            <family val="2"/>
          </rPr>
          <t>(</t>
        </r>
        <r>
          <rPr>
            <b/>
            <sz val="9"/>
            <color indexed="81"/>
            <rFont val="돋움"/>
            <family val="3"/>
            <charset val="129"/>
          </rPr>
          <t>연금수령액을</t>
        </r>
        <r>
          <rPr>
            <b/>
            <sz val="9"/>
            <color indexed="81"/>
            <rFont val="Tahoma"/>
            <family val="2"/>
          </rPr>
          <t xml:space="preserve"> </t>
        </r>
        <r>
          <rPr>
            <b/>
            <sz val="9"/>
            <color indexed="81"/>
            <rFont val="돋움"/>
            <family val="3"/>
            <charset val="129"/>
          </rPr>
          <t>차감하지</t>
        </r>
        <r>
          <rPr>
            <b/>
            <sz val="9"/>
            <color indexed="81"/>
            <rFont val="Tahoma"/>
            <family val="2"/>
          </rPr>
          <t xml:space="preserve"> </t>
        </r>
        <r>
          <rPr>
            <b/>
            <sz val="9"/>
            <color indexed="81"/>
            <rFont val="돋움"/>
            <family val="3"/>
            <charset val="129"/>
          </rPr>
          <t>않고</t>
        </r>
        <r>
          <rPr>
            <b/>
            <sz val="9"/>
            <color indexed="81"/>
            <rFont val="Tahoma"/>
            <family val="2"/>
          </rPr>
          <t xml:space="preserve"> </t>
        </r>
        <r>
          <rPr>
            <b/>
            <sz val="9"/>
            <color indexed="81"/>
            <rFont val="돋움"/>
            <family val="3"/>
            <charset val="129"/>
          </rPr>
          <t>세액공제</t>
        </r>
        <r>
          <rPr>
            <b/>
            <sz val="9"/>
            <color indexed="81"/>
            <rFont val="Tahoma"/>
            <family val="2"/>
          </rPr>
          <t xml:space="preserve">)
</t>
        </r>
        <r>
          <rPr>
            <b/>
            <sz val="9"/>
            <color indexed="81"/>
            <rFont val="돋움"/>
            <family val="3"/>
            <charset val="129"/>
          </rPr>
          <t>연금계좌
공제금액</t>
        </r>
        <r>
          <rPr>
            <b/>
            <sz val="9"/>
            <color indexed="81"/>
            <rFont val="Tahoma"/>
            <family val="2"/>
          </rPr>
          <t xml:space="preserve"> </t>
        </r>
        <r>
          <rPr>
            <b/>
            <sz val="9"/>
            <color indexed="81"/>
            <rFont val="돋움"/>
            <family val="3"/>
            <charset val="129"/>
          </rPr>
          <t>한도</t>
        </r>
        <r>
          <rPr>
            <b/>
            <sz val="9"/>
            <color indexed="81"/>
            <rFont val="Tahoma"/>
            <family val="2"/>
          </rPr>
          <t xml:space="preserve"> : </t>
        </r>
        <r>
          <rPr>
            <b/>
            <sz val="9"/>
            <color indexed="81"/>
            <rFont val="돋움"/>
            <family val="3"/>
            <charset val="129"/>
          </rPr>
          <t>연금계좌</t>
        </r>
        <r>
          <rPr>
            <b/>
            <sz val="9"/>
            <color indexed="81"/>
            <rFont val="Tahoma"/>
            <family val="2"/>
          </rPr>
          <t xml:space="preserve"> </t>
        </r>
        <r>
          <rPr>
            <b/>
            <sz val="9"/>
            <color indexed="81"/>
            <rFont val="돋움"/>
            <family val="3"/>
            <charset val="129"/>
          </rPr>
          <t>납입액</t>
        </r>
        <r>
          <rPr>
            <b/>
            <sz val="9"/>
            <color indexed="81"/>
            <rFont val="Tahoma"/>
            <family val="2"/>
          </rPr>
          <t xml:space="preserve"> (</t>
        </r>
        <r>
          <rPr>
            <b/>
            <sz val="9"/>
            <color indexed="81"/>
            <rFont val="돋움"/>
            <family val="3"/>
            <charset val="129"/>
          </rPr>
          <t>연</t>
        </r>
        <r>
          <rPr>
            <b/>
            <sz val="9"/>
            <color indexed="81"/>
            <rFont val="Tahoma"/>
            <family val="2"/>
          </rPr>
          <t xml:space="preserve"> 400</t>
        </r>
        <r>
          <rPr>
            <b/>
            <sz val="9"/>
            <color indexed="81"/>
            <rFont val="돋움"/>
            <family val="3"/>
            <charset val="129"/>
          </rPr>
          <t>만원</t>
        </r>
        <r>
          <rPr>
            <b/>
            <sz val="9"/>
            <color indexed="81"/>
            <rFont val="Tahoma"/>
            <family val="2"/>
          </rPr>
          <t xml:space="preserve"> </t>
        </r>
        <r>
          <rPr>
            <b/>
            <sz val="9"/>
            <color indexed="81"/>
            <rFont val="돋움"/>
            <family val="3"/>
            <charset val="129"/>
          </rPr>
          <t>한도</t>
        </r>
        <r>
          <rPr>
            <b/>
            <sz val="9"/>
            <color indexed="81"/>
            <rFont val="Tahoma"/>
            <family val="2"/>
          </rPr>
          <t xml:space="preserve">) × 12%
</t>
        </r>
        <r>
          <rPr>
            <b/>
            <sz val="9"/>
            <color indexed="81"/>
            <rFont val="돋움"/>
            <family val="3"/>
            <charset val="129"/>
          </rPr>
          <t>과학기술인공제</t>
        </r>
        <r>
          <rPr>
            <b/>
            <sz val="9"/>
            <color indexed="81"/>
            <rFont val="Tahoma"/>
            <family val="2"/>
          </rPr>
          <t xml:space="preserve"> : </t>
        </r>
        <r>
          <rPr>
            <b/>
            <sz val="9"/>
            <color indexed="81"/>
            <rFont val="돋움"/>
            <family val="3"/>
            <charset val="129"/>
          </rPr>
          <t>과학기술인공제회법에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퇴직연금</t>
        </r>
        <r>
          <rPr>
            <b/>
            <sz val="9"/>
            <color indexed="81"/>
            <rFont val="Tahoma"/>
            <family val="2"/>
          </rPr>
          <t xml:space="preserve"> </t>
        </r>
        <r>
          <rPr>
            <b/>
            <sz val="9"/>
            <color indexed="81"/>
            <rFont val="돋움"/>
            <family val="3"/>
            <charset val="129"/>
          </rPr>
          <t>근로자</t>
        </r>
        <r>
          <rPr>
            <b/>
            <sz val="9"/>
            <color indexed="81"/>
            <rFont val="Tahoma"/>
            <family val="2"/>
          </rPr>
          <t xml:space="preserve"> </t>
        </r>
        <r>
          <rPr>
            <b/>
            <sz val="9"/>
            <color indexed="81"/>
            <rFont val="돋움"/>
            <family val="3"/>
            <charset val="129"/>
          </rPr>
          <t>납입액
퇴직연금</t>
        </r>
        <r>
          <rPr>
            <b/>
            <sz val="9"/>
            <color indexed="81"/>
            <rFont val="Tahoma"/>
            <family val="2"/>
          </rPr>
          <t xml:space="preserve"> : </t>
        </r>
        <r>
          <rPr>
            <b/>
            <sz val="9"/>
            <color indexed="81"/>
            <rFont val="돋움"/>
            <family val="3"/>
            <charset val="129"/>
          </rPr>
          <t>근로자퇴직급여보장법에</t>
        </r>
        <r>
          <rPr>
            <b/>
            <sz val="9"/>
            <color indexed="81"/>
            <rFont val="Tahoma"/>
            <family val="2"/>
          </rPr>
          <t xml:space="preserve"> </t>
        </r>
        <r>
          <rPr>
            <b/>
            <sz val="9"/>
            <color indexed="81"/>
            <rFont val="돋움"/>
            <family val="3"/>
            <charset val="129"/>
          </rPr>
          <t>따른</t>
        </r>
        <r>
          <rPr>
            <b/>
            <sz val="9"/>
            <color indexed="81"/>
            <rFont val="Tahoma"/>
            <family val="2"/>
          </rPr>
          <t xml:space="preserve"> DC</t>
        </r>
        <r>
          <rPr>
            <b/>
            <sz val="9"/>
            <color indexed="81"/>
            <rFont val="돋움"/>
            <family val="3"/>
            <charset val="129"/>
          </rPr>
          <t>형</t>
        </r>
        <r>
          <rPr>
            <b/>
            <sz val="9"/>
            <color indexed="81"/>
            <rFont val="Tahoma"/>
            <family val="2"/>
          </rPr>
          <t xml:space="preserve"> </t>
        </r>
        <r>
          <rPr>
            <b/>
            <sz val="9"/>
            <color indexed="81"/>
            <rFont val="돋움"/>
            <family val="3"/>
            <charset val="129"/>
          </rPr>
          <t>퇴직연금ㆍ개인형퇴직연금</t>
        </r>
        <r>
          <rPr>
            <b/>
            <sz val="9"/>
            <color indexed="81"/>
            <rFont val="Tahoma"/>
            <family val="2"/>
          </rPr>
          <t xml:space="preserve">(IRP) </t>
        </r>
        <r>
          <rPr>
            <b/>
            <sz val="9"/>
            <color indexed="81"/>
            <rFont val="돋움"/>
            <family val="3"/>
            <charset val="129"/>
          </rPr>
          <t>근로자</t>
        </r>
        <r>
          <rPr>
            <b/>
            <sz val="9"/>
            <color indexed="81"/>
            <rFont val="Tahoma"/>
            <family val="2"/>
          </rPr>
          <t xml:space="preserve"> </t>
        </r>
        <r>
          <rPr>
            <b/>
            <sz val="9"/>
            <color indexed="81"/>
            <rFont val="돋움"/>
            <family val="3"/>
            <charset val="129"/>
          </rPr>
          <t>납입액
연금저축</t>
        </r>
        <r>
          <rPr>
            <b/>
            <sz val="9"/>
            <color indexed="81"/>
            <rFont val="Tahoma"/>
            <family val="2"/>
          </rPr>
          <t xml:space="preserve"> : </t>
        </r>
        <r>
          <rPr>
            <b/>
            <sz val="9"/>
            <color indexed="81"/>
            <rFont val="돋움"/>
            <family val="3"/>
            <charset val="129"/>
          </rPr>
          <t>연금저축계좌</t>
        </r>
        <r>
          <rPr>
            <b/>
            <sz val="9"/>
            <color indexed="81"/>
            <rFont val="Tahoma"/>
            <family val="2"/>
          </rPr>
          <t xml:space="preserve"> </t>
        </r>
        <r>
          <rPr>
            <b/>
            <sz val="9"/>
            <color indexed="81"/>
            <rFont val="돋움"/>
            <family val="3"/>
            <charset val="129"/>
          </rPr>
          <t>근로자</t>
        </r>
        <r>
          <rPr>
            <b/>
            <sz val="9"/>
            <color indexed="81"/>
            <rFont val="Tahoma"/>
            <family val="2"/>
          </rPr>
          <t xml:space="preserve"> </t>
        </r>
        <r>
          <rPr>
            <b/>
            <sz val="9"/>
            <color indexed="81"/>
            <rFont val="돋움"/>
            <family val="3"/>
            <charset val="129"/>
          </rPr>
          <t>납입액
소득세법</t>
        </r>
        <r>
          <rPr>
            <b/>
            <sz val="9"/>
            <color indexed="81"/>
            <rFont val="Tahoma"/>
            <family val="2"/>
          </rPr>
          <t xml:space="preserve"> </t>
        </r>
        <r>
          <rPr>
            <b/>
            <sz val="9"/>
            <color indexed="81"/>
            <rFont val="돋움"/>
            <family val="3"/>
            <charset val="129"/>
          </rPr>
          <t>제</t>
        </r>
        <r>
          <rPr>
            <b/>
            <sz val="9"/>
            <color indexed="81"/>
            <rFont val="Tahoma"/>
            <family val="2"/>
          </rPr>
          <t>59</t>
        </r>
        <r>
          <rPr>
            <b/>
            <sz val="9"/>
            <color indexed="81"/>
            <rFont val="돋움"/>
            <family val="3"/>
            <charset val="129"/>
          </rPr>
          <t>조의</t>
        </r>
        <r>
          <rPr>
            <b/>
            <sz val="9"/>
            <color indexed="81"/>
            <rFont val="Tahoma"/>
            <family val="2"/>
          </rPr>
          <t xml:space="preserve"> 3 [ </t>
        </r>
        <r>
          <rPr>
            <b/>
            <sz val="9"/>
            <color indexed="81"/>
            <rFont val="돋움"/>
            <family val="3"/>
            <charset val="129"/>
          </rPr>
          <t>연금계좌세액공제</t>
        </r>
        <r>
          <rPr>
            <b/>
            <sz val="9"/>
            <color indexed="81"/>
            <rFont val="Tahoma"/>
            <family val="2"/>
          </rPr>
          <t xml:space="preserve">(2014.01.01 </t>
        </r>
        <r>
          <rPr>
            <b/>
            <sz val="9"/>
            <color indexed="81"/>
            <rFont val="돋움"/>
            <family val="3"/>
            <charset val="129"/>
          </rPr>
          <t>신설</t>
        </r>
        <r>
          <rPr>
            <b/>
            <sz val="9"/>
            <color indexed="81"/>
            <rFont val="Tahoma"/>
            <family val="2"/>
          </rPr>
          <t xml:space="preserve">) ]
</t>
        </r>
        <r>
          <rPr>
            <b/>
            <sz val="9"/>
            <color indexed="81"/>
            <rFont val="돋움"/>
            <family val="3"/>
            <charset val="129"/>
          </rPr>
          <t>①</t>
        </r>
        <r>
          <rPr>
            <b/>
            <sz val="9"/>
            <color indexed="81"/>
            <rFont val="Tahoma"/>
            <family val="2"/>
          </rPr>
          <t xml:space="preserve"> </t>
        </r>
        <r>
          <rPr>
            <b/>
            <sz val="9"/>
            <color indexed="81"/>
            <rFont val="돋움"/>
            <family val="3"/>
            <charset val="129"/>
          </rPr>
          <t>종합소득이</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거주자가</t>
        </r>
        <r>
          <rPr>
            <b/>
            <sz val="9"/>
            <color indexed="81"/>
            <rFont val="Tahoma"/>
            <family val="2"/>
          </rPr>
          <t xml:space="preserve"> </t>
        </r>
        <r>
          <rPr>
            <b/>
            <sz val="9"/>
            <color indexed="81"/>
            <rFont val="돋움"/>
            <family val="3"/>
            <charset val="129"/>
          </rPr>
          <t>연금계좌에</t>
        </r>
        <r>
          <rPr>
            <b/>
            <sz val="9"/>
            <color indexed="81"/>
            <rFont val="Tahoma"/>
            <family val="2"/>
          </rPr>
          <t xml:space="preserve"> </t>
        </r>
        <r>
          <rPr>
            <b/>
            <sz val="9"/>
            <color indexed="81"/>
            <rFont val="돋움"/>
            <family val="3"/>
            <charset val="129"/>
          </rPr>
          <t>납입한</t>
        </r>
        <r>
          <rPr>
            <b/>
            <sz val="9"/>
            <color indexed="81"/>
            <rFont val="Tahoma"/>
            <family val="2"/>
          </rPr>
          <t xml:space="preserve"> </t>
        </r>
        <r>
          <rPr>
            <b/>
            <sz val="9"/>
            <color indexed="81"/>
            <rFont val="돋움"/>
            <family val="3"/>
            <charset val="129"/>
          </rPr>
          <t>금액</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다음</t>
        </r>
        <r>
          <rPr>
            <b/>
            <sz val="9"/>
            <color indexed="81"/>
            <rFont val="Tahoma"/>
            <family val="2"/>
          </rPr>
          <t xml:space="preserve"> </t>
        </r>
        <r>
          <rPr>
            <b/>
            <sz val="9"/>
            <color indexed="81"/>
            <rFont val="돋움"/>
            <family val="3"/>
            <charset val="129"/>
          </rPr>
          <t>각</t>
        </r>
        <r>
          <rPr>
            <b/>
            <sz val="9"/>
            <color indexed="81"/>
            <rFont val="Tahoma"/>
            <family val="2"/>
          </rPr>
          <t xml:space="preserve"> </t>
        </r>
        <r>
          <rPr>
            <b/>
            <sz val="9"/>
            <color indexed="81"/>
            <rFont val="돋움"/>
            <family val="3"/>
            <charset val="129"/>
          </rPr>
          <t>호에</t>
        </r>
        <r>
          <rPr>
            <b/>
            <sz val="9"/>
            <color indexed="81"/>
            <rFont val="Tahoma"/>
            <family val="2"/>
          </rPr>
          <t xml:space="preserve"> </t>
        </r>
        <r>
          <rPr>
            <b/>
            <sz val="9"/>
            <color indexed="81"/>
            <rFont val="돋움"/>
            <family val="3"/>
            <charset val="129"/>
          </rPr>
          <t>해당하는</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제외한</t>
        </r>
        <r>
          <rPr>
            <b/>
            <sz val="9"/>
            <color indexed="81"/>
            <rFont val="Tahoma"/>
            <family val="2"/>
          </rPr>
          <t xml:space="preserve"> </t>
        </r>
        <r>
          <rPr>
            <b/>
            <sz val="9"/>
            <color indexed="81"/>
            <rFont val="돋움"/>
            <family val="3"/>
            <charset val="129"/>
          </rPr>
          <t>금액</t>
        </r>
        <r>
          <rPr>
            <b/>
            <sz val="9"/>
            <color indexed="81"/>
            <rFont val="Tahoma"/>
            <family val="2"/>
          </rPr>
          <t>(</t>
        </r>
        <r>
          <rPr>
            <b/>
            <sz val="9"/>
            <color indexed="81"/>
            <rFont val="돋움"/>
            <family val="3"/>
            <charset val="129"/>
          </rPr>
          <t>이하</t>
        </r>
        <r>
          <rPr>
            <b/>
            <sz val="9"/>
            <color indexed="81"/>
            <rFont val="Tahoma"/>
            <family val="2"/>
          </rPr>
          <t xml:space="preserve"> "</t>
        </r>
        <r>
          <rPr>
            <b/>
            <sz val="9"/>
            <color indexed="81"/>
            <rFont val="돋움"/>
            <family val="3"/>
            <charset val="129"/>
          </rPr>
          <t>연금계좌</t>
        </r>
        <r>
          <rPr>
            <b/>
            <sz val="9"/>
            <color indexed="81"/>
            <rFont val="Tahoma"/>
            <family val="2"/>
          </rPr>
          <t xml:space="preserve"> </t>
        </r>
        <r>
          <rPr>
            <b/>
            <sz val="9"/>
            <color indexed="81"/>
            <rFont val="돋움"/>
            <family val="3"/>
            <charset val="129"/>
          </rPr>
          <t>납입액</t>
        </r>
        <r>
          <rPr>
            <b/>
            <sz val="9"/>
            <color indexed="81"/>
            <rFont val="Tahoma"/>
            <family val="2"/>
          </rPr>
          <t xml:space="preserve">" </t>
        </r>
        <r>
          <rPr>
            <b/>
            <sz val="9"/>
            <color indexed="81"/>
            <rFont val="돋움"/>
            <family val="3"/>
            <charset val="129"/>
          </rPr>
          <t>이라</t>
        </r>
        <r>
          <rPr>
            <b/>
            <sz val="9"/>
            <color indexed="81"/>
            <rFont val="Tahoma"/>
            <family val="2"/>
          </rPr>
          <t xml:space="preserve"> </t>
        </r>
        <r>
          <rPr>
            <b/>
            <sz val="9"/>
            <color indexed="81"/>
            <rFont val="돋움"/>
            <family val="3"/>
            <charset val="129"/>
          </rPr>
          <t>한다</t>
        </r>
        <r>
          <rPr>
            <b/>
            <sz val="9"/>
            <color indexed="81"/>
            <rFont val="Tahoma"/>
            <family val="2"/>
          </rPr>
          <t>)</t>
        </r>
        <r>
          <rPr>
            <b/>
            <sz val="9"/>
            <color indexed="81"/>
            <rFont val="돋움"/>
            <family val="3"/>
            <charset val="129"/>
          </rPr>
          <t>의</t>
        </r>
        <r>
          <rPr>
            <b/>
            <sz val="9"/>
            <color indexed="81"/>
            <rFont val="Tahoma"/>
            <family val="2"/>
          </rPr>
          <t xml:space="preserve"> 100</t>
        </r>
        <r>
          <rPr>
            <b/>
            <sz val="9"/>
            <color indexed="81"/>
            <rFont val="돋움"/>
            <family val="3"/>
            <charset val="129"/>
          </rPr>
          <t>분의</t>
        </r>
        <r>
          <rPr>
            <b/>
            <sz val="9"/>
            <color indexed="81"/>
            <rFont val="Tahoma"/>
            <family val="2"/>
          </rPr>
          <t xml:space="preserve"> 12[</t>
        </r>
        <r>
          <rPr>
            <b/>
            <sz val="9"/>
            <color indexed="81"/>
            <rFont val="돋움"/>
            <family val="3"/>
            <charset val="129"/>
          </rPr>
          <t>해당</t>
        </r>
        <r>
          <rPr>
            <b/>
            <sz val="9"/>
            <color indexed="81"/>
            <rFont val="Tahoma"/>
            <family val="2"/>
          </rPr>
          <t xml:space="preserve"> </t>
        </r>
        <r>
          <rPr>
            <b/>
            <sz val="9"/>
            <color indexed="81"/>
            <rFont val="돋움"/>
            <family val="3"/>
            <charset val="129"/>
          </rPr>
          <t>과세기간의</t>
        </r>
        <r>
          <rPr>
            <b/>
            <sz val="9"/>
            <color indexed="81"/>
            <rFont val="Tahoma"/>
            <family val="2"/>
          </rPr>
          <t xml:space="preserve"> </t>
        </r>
        <r>
          <rPr>
            <b/>
            <sz val="9"/>
            <color indexed="81"/>
            <rFont val="돋움"/>
            <family val="3"/>
            <charset val="129"/>
          </rPr>
          <t>종합소득과세표준을</t>
        </r>
        <r>
          <rPr>
            <b/>
            <sz val="9"/>
            <color indexed="81"/>
            <rFont val="Tahoma"/>
            <family val="2"/>
          </rPr>
          <t xml:space="preserve"> </t>
        </r>
        <r>
          <rPr>
            <b/>
            <sz val="9"/>
            <color indexed="81"/>
            <rFont val="돋움"/>
            <family val="3"/>
            <charset val="129"/>
          </rPr>
          <t>계산할</t>
        </r>
        <r>
          <rPr>
            <b/>
            <sz val="9"/>
            <color indexed="81"/>
            <rFont val="Tahoma"/>
            <family val="2"/>
          </rPr>
          <t xml:space="preserve"> </t>
        </r>
        <r>
          <rPr>
            <b/>
            <sz val="9"/>
            <color indexed="81"/>
            <rFont val="돋움"/>
            <family val="3"/>
            <charset val="129"/>
          </rPr>
          <t>때</t>
        </r>
        <r>
          <rPr>
            <b/>
            <sz val="9"/>
            <color indexed="81"/>
            <rFont val="Tahoma"/>
            <family val="2"/>
          </rPr>
          <t xml:space="preserve"> </t>
        </r>
        <r>
          <rPr>
            <b/>
            <sz val="9"/>
            <color indexed="81"/>
            <rFont val="돋움"/>
            <family val="3"/>
            <charset val="129"/>
          </rPr>
          <t>합산하는</t>
        </r>
        <r>
          <rPr>
            <b/>
            <sz val="9"/>
            <color indexed="81"/>
            <rFont val="Tahoma"/>
            <family val="2"/>
          </rPr>
          <t xml:space="preserve"> </t>
        </r>
        <r>
          <rPr>
            <b/>
            <sz val="9"/>
            <color indexed="81"/>
            <rFont val="돋움"/>
            <family val="3"/>
            <charset val="129"/>
          </rPr>
          <t>종합소득금액이</t>
        </r>
        <r>
          <rPr>
            <b/>
            <sz val="9"/>
            <color indexed="81"/>
            <rFont val="Tahoma"/>
            <family val="2"/>
          </rPr>
          <t xml:space="preserve"> 4</t>
        </r>
        <r>
          <rPr>
            <b/>
            <sz val="9"/>
            <color indexed="81"/>
            <rFont val="돋움"/>
            <family val="3"/>
            <charset val="129"/>
          </rPr>
          <t>천만원</t>
        </r>
        <r>
          <rPr>
            <b/>
            <sz val="9"/>
            <color indexed="81"/>
            <rFont val="Tahoma"/>
            <family val="2"/>
          </rPr>
          <t xml:space="preserve"> </t>
        </r>
        <r>
          <rPr>
            <b/>
            <sz val="9"/>
            <color indexed="81"/>
            <rFont val="돋움"/>
            <family val="3"/>
            <charset val="129"/>
          </rPr>
          <t>이하</t>
        </r>
        <r>
          <rPr>
            <b/>
            <sz val="9"/>
            <color indexed="81"/>
            <rFont val="Tahoma"/>
            <family val="2"/>
          </rPr>
          <t>(</t>
        </r>
        <r>
          <rPr>
            <b/>
            <sz val="9"/>
            <color indexed="81"/>
            <rFont val="돋움"/>
            <family val="3"/>
            <charset val="129"/>
          </rPr>
          <t>근로소득만</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총급여액</t>
        </r>
        <r>
          <rPr>
            <b/>
            <sz val="9"/>
            <color indexed="81"/>
            <rFont val="Tahoma"/>
            <family val="2"/>
          </rPr>
          <t xml:space="preserve"> 5</t>
        </r>
        <r>
          <rPr>
            <b/>
            <sz val="9"/>
            <color indexed="81"/>
            <rFont val="돋움"/>
            <family val="3"/>
            <charset val="129"/>
          </rPr>
          <t>천</t>
        </r>
        <r>
          <rPr>
            <b/>
            <sz val="9"/>
            <color indexed="81"/>
            <rFont val="Tahoma"/>
            <family val="2"/>
          </rPr>
          <t xml:space="preserve"> 500</t>
        </r>
        <r>
          <rPr>
            <b/>
            <sz val="9"/>
            <color indexed="81"/>
            <rFont val="돋움"/>
            <family val="3"/>
            <charset val="129"/>
          </rPr>
          <t>만원</t>
        </r>
        <r>
          <rPr>
            <b/>
            <sz val="9"/>
            <color indexed="81"/>
            <rFont val="Tahoma"/>
            <family val="2"/>
          </rPr>
          <t xml:space="preserve"> </t>
        </r>
        <r>
          <rPr>
            <b/>
            <sz val="9"/>
            <color indexed="81"/>
            <rFont val="돋움"/>
            <family val="3"/>
            <charset val="129"/>
          </rPr>
          <t>이하</t>
        </r>
        <r>
          <rPr>
            <b/>
            <sz val="9"/>
            <color indexed="81"/>
            <rFont val="Tahoma"/>
            <family val="2"/>
          </rPr>
          <t>)</t>
        </r>
        <r>
          <rPr>
            <b/>
            <sz val="9"/>
            <color indexed="81"/>
            <rFont val="돋움"/>
            <family val="3"/>
            <charset val="129"/>
          </rPr>
          <t>인</t>
        </r>
        <r>
          <rPr>
            <b/>
            <sz val="9"/>
            <color indexed="81"/>
            <rFont val="Tahoma"/>
            <family val="2"/>
          </rPr>
          <t xml:space="preserve"> </t>
        </r>
        <r>
          <rPr>
            <b/>
            <sz val="9"/>
            <color indexed="81"/>
            <rFont val="돋움"/>
            <family val="3"/>
            <charset val="129"/>
          </rPr>
          <t>거주자에</t>
        </r>
        <r>
          <rPr>
            <b/>
            <sz val="9"/>
            <color indexed="81"/>
            <rFont val="Tahoma"/>
            <family val="2"/>
          </rPr>
          <t xml:space="preserve"> </t>
        </r>
        <r>
          <rPr>
            <b/>
            <sz val="9"/>
            <color indexed="81"/>
            <rFont val="돋움"/>
            <family val="3"/>
            <charset val="129"/>
          </rPr>
          <t>대해서는</t>
        </r>
        <r>
          <rPr>
            <b/>
            <sz val="9"/>
            <color indexed="81"/>
            <rFont val="Tahoma"/>
            <family val="2"/>
          </rPr>
          <t xml:space="preserve"> 100</t>
        </r>
        <r>
          <rPr>
            <b/>
            <sz val="9"/>
            <color indexed="81"/>
            <rFont val="돋움"/>
            <family val="3"/>
            <charset val="129"/>
          </rPr>
          <t>분의</t>
        </r>
        <r>
          <rPr>
            <b/>
            <sz val="9"/>
            <color indexed="81"/>
            <rFont val="Tahoma"/>
            <family val="2"/>
          </rPr>
          <t xml:space="preserve"> 15]</t>
        </r>
        <r>
          <rPr>
            <b/>
            <sz val="9"/>
            <color indexed="81"/>
            <rFont val="돋움"/>
            <family val="3"/>
            <charset val="129"/>
          </rPr>
          <t>에</t>
        </r>
        <r>
          <rPr>
            <b/>
            <sz val="9"/>
            <color indexed="81"/>
            <rFont val="Tahoma"/>
            <family val="2"/>
          </rPr>
          <t xml:space="preserve"> </t>
        </r>
        <r>
          <rPr>
            <b/>
            <sz val="9"/>
            <color indexed="81"/>
            <rFont val="돋움"/>
            <family val="3"/>
            <charset val="129"/>
          </rPr>
          <t>해당하는</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과세기간의</t>
        </r>
        <r>
          <rPr>
            <b/>
            <sz val="9"/>
            <color indexed="81"/>
            <rFont val="Tahoma"/>
            <family val="2"/>
          </rPr>
          <t xml:space="preserve"> </t>
        </r>
        <r>
          <rPr>
            <b/>
            <sz val="9"/>
            <color indexed="81"/>
            <rFont val="돋움"/>
            <family val="3"/>
            <charset val="129"/>
          </rPr>
          <t>종합소득산출세액에서</t>
        </r>
        <r>
          <rPr>
            <b/>
            <sz val="9"/>
            <color indexed="81"/>
            <rFont val="Tahoma"/>
            <family val="2"/>
          </rPr>
          <t xml:space="preserve"> </t>
        </r>
        <r>
          <rPr>
            <b/>
            <sz val="9"/>
            <color indexed="81"/>
            <rFont val="돋움"/>
            <family val="3"/>
            <charset val="129"/>
          </rPr>
          <t>공제한다</t>
        </r>
        <r>
          <rPr>
            <b/>
            <sz val="9"/>
            <color indexed="81"/>
            <rFont val="Tahoma"/>
            <family val="2"/>
          </rPr>
          <t xml:space="preserve">. </t>
        </r>
        <r>
          <rPr>
            <b/>
            <sz val="9"/>
            <color indexed="81"/>
            <rFont val="돋움"/>
            <family val="3"/>
            <charset val="129"/>
          </rPr>
          <t>다만</t>
        </r>
        <r>
          <rPr>
            <b/>
            <sz val="9"/>
            <color indexed="81"/>
            <rFont val="Tahoma"/>
            <family val="2"/>
          </rPr>
          <t xml:space="preserve">, </t>
        </r>
        <r>
          <rPr>
            <b/>
            <sz val="9"/>
            <color indexed="81"/>
            <rFont val="돋움"/>
            <family val="3"/>
            <charset val="129"/>
          </rPr>
          <t>연금계좌</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연금저축계좌에</t>
        </r>
        <r>
          <rPr>
            <b/>
            <sz val="9"/>
            <color indexed="81"/>
            <rFont val="Tahoma"/>
            <family val="2"/>
          </rPr>
          <t xml:space="preserve"> </t>
        </r>
        <r>
          <rPr>
            <b/>
            <sz val="9"/>
            <color indexed="81"/>
            <rFont val="돋움"/>
            <family val="3"/>
            <charset val="129"/>
          </rPr>
          <t>납입한</t>
        </r>
        <r>
          <rPr>
            <b/>
            <sz val="9"/>
            <color indexed="81"/>
            <rFont val="Tahoma"/>
            <family val="2"/>
          </rPr>
          <t xml:space="preserve"> </t>
        </r>
        <r>
          <rPr>
            <b/>
            <sz val="9"/>
            <color indexed="81"/>
            <rFont val="돋움"/>
            <family val="3"/>
            <charset val="129"/>
          </rPr>
          <t>금액이</t>
        </r>
        <r>
          <rPr>
            <b/>
            <sz val="9"/>
            <color indexed="81"/>
            <rFont val="Tahoma"/>
            <family val="2"/>
          </rPr>
          <t xml:space="preserve"> </t>
        </r>
        <r>
          <rPr>
            <b/>
            <sz val="9"/>
            <color indexed="81"/>
            <rFont val="돋움"/>
            <family val="3"/>
            <charset val="129"/>
          </rPr>
          <t>연</t>
        </r>
        <r>
          <rPr>
            <b/>
            <sz val="9"/>
            <color indexed="81"/>
            <rFont val="Tahoma"/>
            <family val="2"/>
          </rPr>
          <t xml:space="preserve"> 400</t>
        </r>
        <r>
          <rPr>
            <b/>
            <sz val="9"/>
            <color indexed="81"/>
            <rFont val="돋움"/>
            <family val="3"/>
            <charset val="129"/>
          </rPr>
          <t>만원을</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금액은</t>
        </r>
        <r>
          <rPr>
            <b/>
            <sz val="9"/>
            <color indexed="81"/>
            <rFont val="Tahoma"/>
            <family val="2"/>
          </rPr>
          <t xml:space="preserve"> </t>
        </r>
        <r>
          <rPr>
            <b/>
            <sz val="9"/>
            <color indexed="81"/>
            <rFont val="돋움"/>
            <family val="3"/>
            <charset val="129"/>
          </rPr>
          <t>없는</t>
        </r>
        <r>
          <rPr>
            <b/>
            <sz val="9"/>
            <color indexed="81"/>
            <rFont val="Tahoma"/>
            <family val="2"/>
          </rPr>
          <t xml:space="preserve"> </t>
        </r>
        <r>
          <rPr>
            <b/>
            <sz val="9"/>
            <color indexed="81"/>
            <rFont val="돋움"/>
            <family val="3"/>
            <charset val="129"/>
          </rPr>
          <t>것으로</t>
        </r>
        <r>
          <rPr>
            <b/>
            <sz val="9"/>
            <color indexed="81"/>
            <rFont val="Tahoma"/>
            <family val="2"/>
          </rPr>
          <t xml:space="preserve"> </t>
        </r>
        <r>
          <rPr>
            <b/>
            <sz val="9"/>
            <color indexed="81"/>
            <rFont val="돋움"/>
            <family val="3"/>
            <charset val="129"/>
          </rPr>
          <t>하고</t>
        </r>
        <r>
          <rPr>
            <b/>
            <sz val="9"/>
            <color indexed="81"/>
            <rFont val="Tahoma"/>
            <family val="2"/>
          </rPr>
          <t xml:space="preserve">, </t>
        </r>
        <r>
          <rPr>
            <b/>
            <sz val="9"/>
            <color indexed="81"/>
            <rFont val="돋움"/>
            <family val="3"/>
            <charset val="129"/>
          </rPr>
          <t>연금저축계좌에</t>
        </r>
        <r>
          <rPr>
            <b/>
            <sz val="9"/>
            <color indexed="81"/>
            <rFont val="Tahoma"/>
            <family val="2"/>
          </rPr>
          <t xml:space="preserve"> </t>
        </r>
        <r>
          <rPr>
            <b/>
            <sz val="9"/>
            <color indexed="81"/>
            <rFont val="돋움"/>
            <family val="3"/>
            <charset val="129"/>
          </rPr>
          <t>납입한</t>
        </r>
        <r>
          <rPr>
            <b/>
            <sz val="9"/>
            <color indexed="81"/>
            <rFont val="Tahoma"/>
            <family val="2"/>
          </rPr>
          <t xml:space="preserve"> </t>
        </r>
        <r>
          <rPr>
            <b/>
            <sz val="9"/>
            <color indexed="81"/>
            <rFont val="돋움"/>
            <family val="3"/>
            <charset val="129"/>
          </rPr>
          <t>금액</t>
        </r>
        <r>
          <rPr>
            <b/>
            <sz val="9"/>
            <color indexed="81"/>
            <rFont val="Tahoma"/>
            <family val="2"/>
          </rPr>
          <t xml:space="preserve"> </t>
        </r>
        <r>
          <rPr>
            <b/>
            <sz val="9"/>
            <color indexed="81"/>
            <rFont val="돋움"/>
            <family val="3"/>
            <charset val="129"/>
          </rPr>
          <t>중</t>
        </r>
        <r>
          <rPr>
            <b/>
            <sz val="9"/>
            <color indexed="81"/>
            <rFont val="Tahoma"/>
            <family val="2"/>
          </rPr>
          <t xml:space="preserve"> 400</t>
        </r>
        <r>
          <rPr>
            <b/>
            <sz val="9"/>
            <color indexed="81"/>
            <rFont val="돋움"/>
            <family val="3"/>
            <charset val="129"/>
          </rPr>
          <t>만원</t>
        </r>
        <r>
          <rPr>
            <b/>
            <sz val="9"/>
            <color indexed="81"/>
            <rFont val="Tahoma"/>
            <family val="2"/>
          </rPr>
          <t xml:space="preserve"> </t>
        </r>
        <r>
          <rPr>
            <b/>
            <sz val="9"/>
            <color indexed="81"/>
            <rFont val="돋움"/>
            <family val="3"/>
            <charset val="129"/>
          </rPr>
          <t>이내의</t>
        </r>
        <r>
          <rPr>
            <b/>
            <sz val="9"/>
            <color indexed="81"/>
            <rFont val="Tahoma"/>
            <family val="2"/>
          </rPr>
          <t xml:space="preserve"> </t>
        </r>
        <r>
          <rPr>
            <b/>
            <sz val="9"/>
            <color indexed="81"/>
            <rFont val="돋움"/>
            <family val="3"/>
            <charset val="129"/>
          </rPr>
          <t>금액과</t>
        </r>
        <r>
          <rPr>
            <b/>
            <sz val="9"/>
            <color indexed="81"/>
            <rFont val="Tahoma"/>
            <family val="2"/>
          </rPr>
          <t xml:space="preserve"> </t>
        </r>
        <r>
          <rPr>
            <b/>
            <sz val="9"/>
            <color indexed="81"/>
            <rFont val="돋움"/>
            <family val="3"/>
            <charset val="129"/>
          </rPr>
          <t>퇴직연금계좌에</t>
        </r>
        <r>
          <rPr>
            <b/>
            <sz val="9"/>
            <color indexed="81"/>
            <rFont val="Tahoma"/>
            <family val="2"/>
          </rPr>
          <t xml:space="preserve"> </t>
        </r>
        <r>
          <rPr>
            <b/>
            <sz val="9"/>
            <color indexed="81"/>
            <rFont val="돋움"/>
            <family val="3"/>
            <charset val="129"/>
          </rPr>
          <t>납입한</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합한</t>
        </r>
        <r>
          <rPr>
            <b/>
            <sz val="9"/>
            <color indexed="81"/>
            <rFont val="Tahoma"/>
            <family val="2"/>
          </rPr>
          <t xml:space="preserve"> </t>
        </r>
        <r>
          <rPr>
            <b/>
            <sz val="9"/>
            <color indexed="81"/>
            <rFont val="돋움"/>
            <family val="3"/>
            <charset val="129"/>
          </rPr>
          <t>금액이</t>
        </r>
        <r>
          <rPr>
            <b/>
            <sz val="9"/>
            <color indexed="81"/>
            <rFont val="Tahoma"/>
            <family val="2"/>
          </rPr>
          <t xml:space="preserve"> </t>
        </r>
        <r>
          <rPr>
            <b/>
            <sz val="9"/>
            <color indexed="81"/>
            <rFont val="돋움"/>
            <family val="3"/>
            <charset val="129"/>
          </rPr>
          <t>연</t>
        </r>
        <r>
          <rPr>
            <b/>
            <sz val="9"/>
            <color indexed="81"/>
            <rFont val="Tahoma"/>
            <family val="2"/>
          </rPr>
          <t xml:space="preserve"> 700</t>
        </r>
        <r>
          <rPr>
            <b/>
            <sz val="9"/>
            <color indexed="81"/>
            <rFont val="돋움"/>
            <family val="3"/>
            <charset val="129"/>
          </rPr>
          <t>만원을</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금액은</t>
        </r>
        <r>
          <rPr>
            <b/>
            <sz val="9"/>
            <color indexed="81"/>
            <rFont val="Tahoma"/>
            <family val="2"/>
          </rPr>
          <t xml:space="preserve"> </t>
        </r>
        <r>
          <rPr>
            <b/>
            <sz val="9"/>
            <color indexed="81"/>
            <rFont val="돋움"/>
            <family val="3"/>
            <charset val="129"/>
          </rPr>
          <t>없는</t>
        </r>
        <r>
          <rPr>
            <b/>
            <sz val="9"/>
            <color indexed="81"/>
            <rFont val="Tahoma"/>
            <family val="2"/>
          </rPr>
          <t xml:space="preserve"> </t>
        </r>
        <r>
          <rPr>
            <b/>
            <sz val="9"/>
            <color indexed="81"/>
            <rFont val="돋움"/>
            <family val="3"/>
            <charset val="129"/>
          </rPr>
          <t>것으로</t>
        </r>
        <r>
          <rPr>
            <b/>
            <sz val="9"/>
            <color indexed="81"/>
            <rFont val="Tahoma"/>
            <family val="2"/>
          </rPr>
          <t xml:space="preserve"> </t>
        </r>
        <r>
          <rPr>
            <b/>
            <sz val="9"/>
            <color indexed="81"/>
            <rFont val="돋움"/>
            <family val="3"/>
            <charset val="129"/>
          </rPr>
          <t>하되</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과세기간에</t>
        </r>
        <r>
          <rPr>
            <b/>
            <sz val="9"/>
            <color indexed="81"/>
            <rFont val="Tahoma"/>
            <family val="2"/>
          </rPr>
          <t xml:space="preserve"> </t>
        </r>
        <r>
          <rPr>
            <b/>
            <sz val="9"/>
            <color indexed="81"/>
            <rFont val="돋움"/>
            <family val="3"/>
            <charset val="129"/>
          </rPr>
          <t>종합소득과세표준을</t>
        </r>
        <r>
          <rPr>
            <b/>
            <sz val="9"/>
            <color indexed="81"/>
            <rFont val="Tahoma"/>
            <family val="2"/>
          </rPr>
          <t xml:space="preserve"> </t>
        </r>
        <r>
          <rPr>
            <b/>
            <sz val="9"/>
            <color indexed="81"/>
            <rFont val="돋움"/>
            <family val="3"/>
            <charset val="129"/>
          </rPr>
          <t>계산할</t>
        </r>
        <r>
          <rPr>
            <b/>
            <sz val="9"/>
            <color indexed="81"/>
            <rFont val="Tahoma"/>
            <family val="2"/>
          </rPr>
          <t xml:space="preserve"> </t>
        </r>
        <r>
          <rPr>
            <b/>
            <sz val="9"/>
            <color indexed="81"/>
            <rFont val="돋움"/>
            <family val="3"/>
            <charset val="129"/>
          </rPr>
          <t>때</t>
        </r>
        <r>
          <rPr>
            <b/>
            <sz val="9"/>
            <color indexed="81"/>
            <rFont val="Tahoma"/>
            <family val="2"/>
          </rPr>
          <t xml:space="preserve"> </t>
        </r>
        <r>
          <rPr>
            <b/>
            <sz val="9"/>
            <color indexed="81"/>
            <rFont val="돋움"/>
            <family val="3"/>
            <charset val="129"/>
          </rPr>
          <t>합산하는</t>
        </r>
        <r>
          <rPr>
            <b/>
            <sz val="9"/>
            <color indexed="81"/>
            <rFont val="Tahoma"/>
            <family val="2"/>
          </rPr>
          <t xml:space="preserve"> </t>
        </r>
        <r>
          <rPr>
            <b/>
            <sz val="9"/>
            <color indexed="81"/>
            <rFont val="돋움"/>
            <family val="3"/>
            <charset val="129"/>
          </rPr>
          <t>종합소득금액이</t>
        </r>
        <r>
          <rPr>
            <b/>
            <sz val="9"/>
            <color indexed="81"/>
            <rFont val="Tahoma"/>
            <family val="2"/>
          </rPr>
          <t xml:space="preserve"> 1</t>
        </r>
        <r>
          <rPr>
            <b/>
            <sz val="9"/>
            <color indexed="81"/>
            <rFont val="돋움"/>
            <family val="3"/>
            <charset val="129"/>
          </rPr>
          <t>억원</t>
        </r>
        <r>
          <rPr>
            <b/>
            <sz val="9"/>
            <color indexed="81"/>
            <rFont val="Tahoma"/>
            <family val="2"/>
          </rPr>
          <t xml:space="preserve"> </t>
        </r>
        <r>
          <rPr>
            <b/>
            <sz val="9"/>
            <color indexed="81"/>
            <rFont val="돋움"/>
            <family val="3"/>
            <charset val="129"/>
          </rPr>
          <t>초과</t>
        </r>
        <r>
          <rPr>
            <b/>
            <sz val="9"/>
            <color indexed="81"/>
            <rFont val="Tahoma"/>
            <family val="2"/>
          </rPr>
          <t>(</t>
        </r>
        <r>
          <rPr>
            <b/>
            <sz val="9"/>
            <color indexed="81"/>
            <rFont val="돋움"/>
            <family val="3"/>
            <charset val="129"/>
          </rPr>
          <t>근로소득만</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총급여액</t>
        </r>
        <r>
          <rPr>
            <b/>
            <sz val="9"/>
            <color indexed="81"/>
            <rFont val="Tahoma"/>
            <family val="2"/>
          </rPr>
          <t xml:space="preserve"> 1</t>
        </r>
        <r>
          <rPr>
            <b/>
            <sz val="9"/>
            <color indexed="81"/>
            <rFont val="돋움"/>
            <family val="3"/>
            <charset val="129"/>
          </rPr>
          <t>억</t>
        </r>
        <r>
          <rPr>
            <b/>
            <sz val="9"/>
            <color indexed="81"/>
            <rFont val="Tahoma"/>
            <family val="2"/>
          </rPr>
          <t>2</t>
        </r>
        <r>
          <rPr>
            <b/>
            <sz val="9"/>
            <color indexed="81"/>
            <rFont val="돋움"/>
            <family val="3"/>
            <charset val="129"/>
          </rPr>
          <t>천만원</t>
        </r>
        <r>
          <rPr>
            <b/>
            <sz val="9"/>
            <color indexed="81"/>
            <rFont val="Tahoma"/>
            <family val="2"/>
          </rPr>
          <t xml:space="preserve"> </t>
        </r>
        <r>
          <rPr>
            <b/>
            <sz val="9"/>
            <color indexed="81"/>
            <rFont val="돋움"/>
            <family val="3"/>
            <charset val="129"/>
          </rPr>
          <t>초과</t>
        </r>
        <r>
          <rPr>
            <b/>
            <sz val="9"/>
            <color indexed="81"/>
            <rFont val="Tahoma"/>
            <family val="2"/>
          </rPr>
          <t>)</t>
        </r>
        <r>
          <rPr>
            <b/>
            <sz val="9"/>
            <color indexed="81"/>
            <rFont val="돋움"/>
            <family val="3"/>
            <charset val="129"/>
          </rPr>
          <t>인</t>
        </r>
        <r>
          <rPr>
            <b/>
            <sz val="9"/>
            <color indexed="81"/>
            <rFont val="Tahoma"/>
            <family val="2"/>
          </rPr>
          <t xml:space="preserve"> </t>
        </r>
        <r>
          <rPr>
            <b/>
            <sz val="9"/>
            <color indexed="81"/>
            <rFont val="돋움"/>
            <family val="3"/>
            <charset val="129"/>
          </rPr>
          <t>거주자에</t>
        </r>
        <r>
          <rPr>
            <b/>
            <sz val="9"/>
            <color indexed="81"/>
            <rFont val="Tahoma"/>
            <family val="2"/>
          </rPr>
          <t xml:space="preserve"> </t>
        </r>
        <r>
          <rPr>
            <b/>
            <sz val="9"/>
            <color indexed="81"/>
            <rFont val="돋움"/>
            <family val="3"/>
            <charset val="129"/>
          </rPr>
          <t>대해서는</t>
        </r>
        <r>
          <rPr>
            <b/>
            <sz val="9"/>
            <color indexed="81"/>
            <rFont val="Tahoma"/>
            <family val="2"/>
          </rPr>
          <t xml:space="preserve"> </t>
        </r>
        <r>
          <rPr>
            <b/>
            <sz val="9"/>
            <color indexed="81"/>
            <rFont val="돋움"/>
            <family val="3"/>
            <charset val="129"/>
          </rPr>
          <t>연금계좌</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연금저축계좌에</t>
        </r>
        <r>
          <rPr>
            <b/>
            <sz val="9"/>
            <color indexed="81"/>
            <rFont val="Tahoma"/>
            <family val="2"/>
          </rPr>
          <t xml:space="preserve"> </t>
        </r>
        <r>
          <rPr>
            <b/>
            <sz val="9"/>
            <color indexed="81"/>
            <rFont val="돋움"/>
            <family val="3"/>
            <charset val="129"/>
          </rPr>
          <t>납입한</t>
        </r>
        <r>
          <rPr>
            <b/>
            <sz val="9"/>
            <color indexed="81"/>
            <rFont val="Tahoma"/>
            <family val="2"/>
          </rPr>
          <t xml:space="preserve"> </t>
        </r>
        <r>
          <rPr>
            <b/>
            <sz val="9"/>
            <color indexed="81"/>
            <rFont val="돋움"/>
            <family val="3"/>
            <charset val="129"/>
          </rPr>
          <t>금액이</t>
        </r>
        <r>
          <rPr>
            <b/>
            <sz val="9"/>
            <color indexed="81"/>
            <rFont val="Tahoma"/>
            <family val="2"/>
          </rPr>
          <t xml:space="preserve"> </t>
        </r>
        <r>
          <rPr>
            <b/>
            <sz val="9"/>
            <color indexed="81"/>
            <rFont val="돋움"/>
            <family val="3"/>
            <charset val="129"/>
          </rPr>
          <t>연</t>
        </r>
        <r>
          <rPr>
            <b/>
            <sz val="9"/>
            <color indexed="81"/>
            <rFont val="Tahoma"/>
            <family val="2"/>
          </rPr>
          <t xml:space="preserve"> 300</t>
        </r>
        <r>
          <rPr>
            <b/>
            <sz val="9"/>
            <color indexed="81"/>
            <rFont val="돋움"/>
            <family val="3"/>
            <charset val="129"/>
          </rPr>
          <t>만원을</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금액은</t>
        </r>
        <r>
          <rPr>
            <b/>
            <sz val="9"/>
            <color indexed="81"/>
            <rFont val="Tahoma"/>
            <family val="2"/>
          </rPr>
          <t xml:space="preserve"> </t>
        </r>
        <r>
          <rPr>
            <b/>
            <sz val="9"/>
            <color indexed="81"/>
            <rFont val="돋움"/>
            <family val="3"/>
            <charset val="129"/>
          </rPr>
          <t>없는</t>
        </r>
        <r>
          <rPr>
            <b/>
            <sz val="9"/>
            <color indexed="81"/>
            <rFont val="Tahoma"/>
            <family val="2"/>
          </rPr>
          <t xml:space="preserve"> </t>
        </r>
        <r>
          <rPr>
            <b/>
            <sz val="9"/>
            <color indexed="81"/>
            <rFont val="돋움"/>
            <family val="3"/>
            <charset val="129"/>
          </rPr>
          <t>것으로</t>
        </r>
        <r>
          <rPr>
            <b/>
            <sz val="9"/>
            <color indexed="81"/>
            <rFont val="Tahoma"/>
            <family val="2"/>
          </rPr>
          <t xml:space="preserve"> </t>
        </r>
        <r>
          <rPr>
            <b/>
            <sz val="9"/>
            <color indexed="81"/>
            <rFont val="돋움"/>
            <family val="3"/>
            <charset val="129"/>
          </rPr>
          <t>하고</t>
        </r>
        <r>
          <rPr>
            <b/>
            <sz val="9"/>
            <color indexed="81"/>
            <rFont val="Tahoma"/>
            <family val="2"/>
          </rPr>
          <t xml:space="preserve">, </t>
        </r>
        <r>
          <rPr>
            <b/>
            <sz val="9"/>
            <color indexed="81"/>
            <rFont val="돋움"/>
            <family val="3"/>
            <charset val="129"/>
          </rPr>
          <t>연금저축계좌에</t>
        </r>
        <r>
          <rPr>
            <b/>
            <sz val="9"/>
            <color indexed="81"/>
            <rFont val="Tahoma"/>
            <family val="2"/>
          </rPr>
          <t xml:space="preserve"> </t>
        </r>
        <r>
          <rPr>
            <b/>
            <sz val="9"/>
            <color indexed="81"/>
            <rFont val="돋움"/>
            <family val="3"/>
            <charset val="129"/>
          </rPr>
          <t>납입한</t>
        </r>
        <r>
          <rPr>
            <b/>
            <sz val="9"/>
            <color indexed="81"/>
            <rFont val="Tahoma"/>
            <family val="2"/>
          </rPr>
          <t xml:space="preserve"> </t>
        </r>
        <r>
          <rPr>
            <b/>
            <sz val="9"/>
            <color indexed="81"/>
            <rFont val="돋움"/>
            <family val="3"/>
            <charset val="129"/>
          </rPr>
          <t>금액</t>
        </r>
        <r>
          <rPr>
            <b/>
            <sz val="9"/>
            <color indexed="81"/>
            <rFont val="Tahoma"/>
            <family val="2"/>
          </rPr>
          <t xml:space="preserve"> </t>
        </r>
        <r>
          <rPr>
            <b/>
            <sz val="9"/>
            <color indexed="81"/>
            <rFont val="돋움"/>
            <family val="3"/>
            <charset val="129"/>
          </rPr>
          <t>중</t>
        </r>
        <r>
          <rPr>
            <b/>
            <sz val="9"/>
            <color indexed="81"/>
            <rFont val="Tahoma"/>
            <family val="2"/>
          </rPr>
          <t xml:space="preserve"> 300</t>
        </r>
        <r>
          <rPr>
            <b/>
            <sz val="9"/>
            <color indexed="81"/>
            <rFont val="돋움"/>
            <family val="3"/>
            <charset val="129"/>
          </rPr>
          <t>만원</t>
        </r>
        <r>
          <rPr>
            <b/>
            <sz val="9"/>
            <color indexed="81"/>
            <rFont val="Tahoma"/>
            <family val="2"/>
          </rPr>
          <t xml:space="preserve"> </t>
        </r>
        <r>
          <rPr>
            <b/>
            <sz val="9"/>
            <color indexed="81"/>
            <rFont val="돋움"/>
            <family val="3"/>
            <charset val="129"/>
          </rPr>
          <t>이내의</t>
        </r>
        <r>
          <rPr>
            <b/>
            <sz val="9"/>
            <color indexed="81"/>
            <rFont val="Tahoma"/>
            <family val="2"/>
          </rPr>
          <t xml:space="preserve"> </t>
        </r>
        <r>
          <rPr>
            <b/>
            <sz val="9"/>
            <color indexed="81"/>
            <rFont val="돋움"/>
            <family val="3"/>
            <charset val="129"/>
          </rPr>
          <t>금액과</t>
        </r>
        <r>
          <rPr>
            <b/>
            <sz val="9"/>
            <color indexed="81"/>
            <rFont val="Tahoma"/>
            <family val="2"/>
          </rPr>
          <t xml:space="preserve"> </t>
        </r>
        <r>
          <rPr>
            <b/>
            <sz val="9"/>
            <color indexed="81"/>
            <rFont val="돋움"/>
            <family val="3"/>
            <charset val="129"/>
          </rPr>
          <t>퇴직연금계좌에</t>
        </r>
        <r>
          <rPr>
            <b/>
            <sz val="9"/>
            <color indexed="81"/>
            <rFont val="Tahoma"/>
            <family val="2"/>
          </rPr>
          <t xml:space="preserve"> </t>
        </r>
        <r>
          <rPr>
            <b/>
            <sz val="9"/>
            <color indexed="81"/>
            <rFont val="돋움"/>
            <family val="3"/>
            <charset val="129"/>
          </rPr>
          <t>납입한</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합한</t>
        </r>
        <r>
          <rPr>
            <b/>
            <sz val="9"/>
            <color indexed="81"/>
            <rFont val="Tahoma"/>
            <family val="2"/>
          </rPr>
          <t xml:space="preserve"> </t>
        </r>
        <r>
          <rPr>
            <b/>
            <sz val="9"/>
            <color indexed="81"/>
            <rFont val="돋움"/>
            <family val="3"/>
            <charset val="129"/>
          </rPr>
          <t>금액이</t>
        </r>
        <r>
          <rPr>
            <b/>
            <sz val="9"/>
            <color indexed="81"/>
            <rFont val="Tahoma"/>
            <family val="2"/>
          </rPr>
          <t xml:space="preserve"> </t>
        </r>
        <r>
          <rPr>
            <b/>
            <sz val="9"/>
            <color indexed="81"/>
            <rFont val="돋움"/>
            <family val="3"/>
            <charset val="129"/>
          </rPr>
          <t>연</t>
        </r>
        <r>
          <rPr>
            <b/>
            <sz val="9"/>
            <color indexed="81"/>
            <rFont val="Tahoma"/>
            <family val="2"/>
          </rPr>
          <t xml:space="preserve"> 700</t>
        </r>
        <r>
          <rPr>
            <b/>
            <sz val="9"/>
            <color indexed="81"/>
            <rFont val="돋움"/>
            <family val="3"/>
            <charset val="129"/>
          </rPr>
          <t>만원을</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금액은</t>
        </r>
        <r>
          <rPr>
            <b/>
            <sz val="9"/>
            <color indexed="81"/>
            <rFont val="Tahoma"/>
            <family val="2"/>
          </rPr>
          <t xml:space="preserve"> </t>
        </r>
        <r>
          <rPr>
            <b/>
            <sz val="9"/>
            <color indexed="81"/>
            <rFont val="돋움"/>
            <family val="3"/>
            <charset val="129"/>
          </rPr>
          <t>없는</t>
        </r>
        <r>
          <rPr>
            <b/>
            <sz val="9"/>
            <color indexed="81"/>
            <rFont val="Tahoma"/>
            <family val="2"/>
          </rPr>
          <t xml:space="preserve"> </t>
        </r>
        <r>
          <rPr>
            <b/>
            <sz val="9"/>
            <color indexed="81"/>
            <rFont val="돋움"/>
            <family val="3"/>
            <charset val="129"/>
          </rPr>
          <t>것으로</t>
        </r>
        <r>
          <rPr>
            <b/>
            <sz val="9"/>
            <color indexed="81"/>
            <rFont val="Tahoma"/>
            <family val="2"/>
          </rPr>
          <t xml:space="preserve"> </t>
        </r>
        <r>
          <rPr>
            <b/>
            <sz val="9"/>
            <color indexed="81"/>
            <rFont val="돋움"/>
            <family val="3"/>
            <charset val="129"/>
          </rPr>
          <t>한다</t>
        </r>
        <r>
          <rPr>
            <b/>
            <sz val="9"/>
            <color indexed="81"/>
            <rFont val="Tahoma"/>
            <family val="2"/>
          </rPr>
          <t xml:space="preserve">.(2016.12.20 </t>
        </r>
        <r>
          <rPr>
            <b/>
            <sz val="9"/>
            <color indexed="81"/>
            <rFont val="돋움"/>
            <family val="3"/>
            <charset val="129"/>
          </rPr>
          <t>단서개정</t>
        </r>
        <r>
          <rPr>
            <b/>
            <sz val="9"/>
            <color indexed="81"/>
            <rFont val="Tahoma"/>
            <family val="2"/>
          </rPr>
          <t xml:space="preserve">) 
1. </t>
        </r>
        <r>
          <rPr>
            <b/>
            <sz val="9"/>
            <color indexed="81"/>
            <rFont val="돋움"/>
            <family val="3"/>
            <charset val="129"/>
          </rPr>
          <t>제</t>
        </r>
        <r>
          <rPr>
            <b/>
            <sz val="9"/>
            <color indexed="81"/>
            <rFont val="Tahoma"/>
            <family val="2"/>
          </rPr>
          <t>146</t>
        </r>
        <r>
          <rPr>
            <b/>
            <sz val="9"/>
            <color indexed="81"/>
            <rFont val="돋움"/>
            <family val="3"/>
            <charset val="129"/>
          </rPr>
          <t>조</t>
        </r>
        <r>
          <rPr>
            <b/>
            <sz val="9"/>
            <color indexed="81"/>
            <rFont val="Tahoma"/>
            <family val="2"/>
          </rPr>
          <t xml:space="preserve"> </t>
        </r>
        <r>
          <rPr>
            <b/>
            <sz val="9"/>
            <color indexed="81"/>
            <rFont val="돋움"/>
            <family val="3"/>
            <charset val="129"/>
          </rPr>
          <t>제</t>
        </r>
        <r>
          <rPr>
            <b/>
            <sz val="9"/>
            <color indexed="81"/>
            <rFont val="Tahoma"/>
            <family val="2"/>
          </rPr>
          <t>2</t>
        </r>
        <r>
          <rPr>
            <b/>
            <sz val="9"/>
            <color indexed="81"/>
            <rFont val="돋움"/>
            <family val="3"/>
            <charset val="129"/>
          </rPr>
          <t>항에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소득세가</t>
        </r>
        <r>
          <rPr>
            <b/>
            <sz val="9"/>
            <color indexed="81"/>
            <rFont val="Tahoma"/>
            <family val="2"/>
          </rPr>
          <t xml:space="preserve"> </t>
        </r>
        <r>
          <rPr>
            <b/>
            <sz val="9"/>
            <color indexed="81"/>
            <rFont val="돋움"/>
            <family val="3"/>
            <charset val="129"/>
          </rPr>
          <t>원천징수되지</t>
        </r>
        <r>
          <rPr>
            <b/>
            <sz val="9"/>
            <color indexed="81"/>
            <rFont val="Tahoma"/>
            <family val="2"/>
          </rPr>
          <t xml:space="preserve"> </t>
        </r>
        <r>
          <rPr>
            <b/>
            <sz val="9"/>
            <color indexed="81"/>
            <rFont val="돋움"/>
            <family val="3"/>
            <charset val="129"/>
          </rPr>
          <t>아니한</t>
        </r>
        <r>
          <rPr>
            <b/>
            <sz val="9"/>
            <color indexed="81"/>
            <rFont val="Tahoma"/>
            <family val="2"/>
          </rPr>
          <t xml:space="preserve"> </t>
        </r>
        <r>
          <rPr>
            <b/>
            <sz val="9"/>
            <color indexed="81"/>
            <rFont val="돋움"/>
            <family val="3"/>
            <charset val="129"/>
          </rPr>
          <t>퇴직소득</t>
        </r>
        <r>
          <rPr>
            <b/>
            <sz val="9"/>
            <color indexed="81"/>
            <rFont val="Tahoma"/>
            <family val="2"/>
          </rPr>
          <t xml:space="preserve"> </t>
        </r>
        <r>
          <rPr>
            <b/>
            <sz val="9"/>
            <color indexed="81"/>
            <rFont val="돋움"/>
            <family val="3"/>
            <charset val="129"/>
          </rPr>
          <t>등</t>
        </r>
        <r>
          <rPr>
            <b/>
            <sz val="9"/>
            <color indexed="81"/>
            <rFont val="Tahoma"/>
            <family val="2"/>
          </rPr>
          <t xml:space="preserve"> </t>
        </r>
        <r>
          <rPr>
            <b/>
            <sz val="9"/>
            <color indexed="81"/>
            <rFont val="돋움"/>
            <family val="3"/>
            <charset val="129"/>
          </rPr>
          <t>과세가</t>
        </r>
        <r>
          <rPr>
            <b/>
            <sz val="9"/>
            <color indexed="81"/>
            <rFont val="Tahoma"/>
            <family val="2"/>
          </rPr>
          <t xml:space="preserve"> </t>
        </r>
        <r>
          <rPr>
            <b/>
            <sz val="9"/>
            <color indexed="81"/>
            <rFont val="돋움"/>
            <family val="3"/>
            <charset val="129"/>
          </rPr>
          <t>이연된</t>
        </r>
        <r>
          <rPr>
            <b/>
            <sz val="9"/>
            <color indexed="81"/>
            <rFont val="Tahoma"/>
            <family val="2"/>
          </rPr>
          <t xml:space="preserve"> </t>
        </r>
        <r>
          <rPr>
            <b/>
            <sz val="9"/>
            <color indexed="81"/>
            <rFont val="돋움"/>
            <family val="3"/>
            <charset val="129"/>
          </rPr>
          <t>소득</t>
        </r>
        <r>
          <rPr>
            <b/>
            <sz val="9"/>
            <color indexed="81"/>
            <rFont val="Tahoma"/>
            <family val="2"/>
          </rPr>
          <t xml:space="preserve">(2014.01.01 </t>
        </r>
        <r>
          <rPr>
            <b/>
            <sz val="9"/>
            <color indexed="81"/>
            <rFont val="돋움"/>
            <family val="3"/>
            <charset val="129"/>
          </rPr>
          <t>신설</t>
        </r>
        <r>
          <rPr>
            <b/>
            <sz val="9"/>
            <color indexed="81"/>
            <rFont val="Tahoma"/>
            <family val="2"/>
          </rPr>
          <t xml:space="preserve">) 
2. </t>
        </r>
        <r>
          <rPr>
            <b/>
            <sz val="9"/>
            <color indexed="81"/>
            <rFont val="돋움"/>
            <family val="3"/>
            <charset val="129"/>
          </rPr>
          <t>연금계좌에서</t>
        </r>
        <r>
          <rPr>
            <b/>
            <sz val="9"/>
            <color indexed="81"/>
            <rFont val="Tahoma"/>
            <family val="2"/>
          </rPr>
          <t xml:space="preserve"> </t>
        </r>
        <r>
          <rPr>
            <b/>
            <sz val="9"/>
            <color indexed="81"/>
            <rFont val="돋움"/>
            <family val="3"/>
            <charset val="129"/>
          </rPr>
          <t>다른</t>
        </r>
        <r>
          <rPr>
            <b/>
            <sz val="9"/>
            <color indexed="81"/>
            <rFont val="Tahoma"/>
            <family val="2"/>
          </rPr>
          <t xml:space="preserve"> </t>
        </r>
        <r>
          <rPr>
            <b/>
            <sz val="9"/>
            <color indexed="81"/>
            <rFont val="돋움"/>
            <family val="3"/>
            <charset val="129"/>
          </rPr>
          <t>연금계좌로</t>
        </r>
        <r>
          <rPr>
            <b/>
            <sz val="9"/>
            <color indexed="81"/>
            <rFont val="Tahoma"/>
            <family val="2"/>
          </rPr>
          <t xml:space="preserve"> </t>
        </r>
        <r>
          <rPr>
            <b/>
            <sz val="9"/>
            <color indexed="81"/>
            <rFont val="돋움"/>
            <family val="3"/>
            <charset val="129"/>
          </rPr>
          <t>계약을</t>
        </r>
        <r>
          <rPr>
            <b/>
            <sz val="9"/>
            <color indexed="81"/>
            <rFont val="Tahoma"/>
            <family val="2"/>
          </rPr>
          <t xml:space="preserve"> </t>
        </r>
        <r>
          <rPr>
            <b/>
            <sz val="9"/>
            <color indexed="81"/>
            <rFont val="돋움"/>
            <family val="3"/>
            <charset val="129"/>
          </rPr>
          <t>이전함으로써</t>
        </r>
        <r>
          <rPr>
            <b/>
            <sz val="9"/>
            <color indexed="81"/>
            <rFont val="Tahoma"/>
            <family val="2"/>
          </rPr>
          <t xml:space="preserve"> </t>
        </r>
        <r>
          <rPr>
            <b/>
            <sz val="9"/>
            <color indexed="81"/>
            <rFont val="돋움"/>
            <family val="3"/>
            <charset val="129"/>
          </rPr>
          <t>납입되는</t>
        </r>
        <r>
          <rPr>
            <b/>
            <sz val="9"/>
            <color indexed="81"/>
            <rFont val="Tahoma"/>
            <family val="2"/>
          </rPr>
          <t xml:space="preserve"> </t>
        </r>
        <r>
          <rPr>
            <b/>
            <sz val="9"/>
            <color indexed="81"/>
            <rFont val="돋움"/>
            <family val="3"/>
            <charset val="129"/>
          </rPr>
          <t>금액</t>
        </r>
        <r>
          <rPr>
            <b/>
            <sz val="9"/>
            <color indexed="81"/>
            <rFont val="Tahoma"/>
            <family val="2"/>
          </rPr>
          <t xml:space="preserve">(2014.01.01 </t>
        </r>
        <r>
          <rPr>
            <b/>
            <sz val="9"/>
            <color indexed="81"/>
            <rFont val="돋움"/>
            <family val="3"/>
            <charset val="129"/>
          </rPr>
          <t>신설</t>
        </r>
        <r>
          <rPr>
            <b/>
            <sz val="9"/>
            <color indexed="81"/>
            <rFont val="Tahoma"/>
            <family val="2"/>
          </rPr>
          <t xml:space="preserve">) 
</t>
        </r>
        <r>
          <rPr>
            <b/>
            <sz val="9"/>
            <color indexed="81"/>
            <rFont val="돋움"/>
            <family val="3"/>
            <charset val="129"/>
          </rPr>
          <t>②</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공제를</t>
        </r>
        <r>
          <rPr>
            <b/>
            <sz val="9"/>
            <color indexed="81"/>
            <rFont val="Tahoma"/>
            <family val="2"/>
          </rPr>
          <t xml:space="preserve"> "</t>
        </r>
        <r>
          <rPr>
            <b/>
            <sz val="9"/>
            <color indexed="81"/>
            <rFont val="돋움"/>
            <family val="3"/>
            <charset val="129"/>
          </rPr>
          <t>연금계좌세액공제</t>
        </r>
        <r>
          <rPr>
            <b/>
            <sz val="9"/>
            <color indexed="81"/>
            <rFont val="Tahoma"/>
            <family val="2"/>
          </rPr>
          <t>"</t>
        </r>
        <r>
          <rPr>
            <b/>
            <sz val="9"/>
            <color indexed="81"/>
            <rFont val="돋움"/>
            <family val="3"/>
            <charset val="129"/>
          </rPr>
          <t>라</t>
        </r>
        <r>
          <rPr>
            <b/>
            <sz val="9"/>
            <color indexed="81"/>
            <rFont val="Tahoma"/>
            <family val="2"/>
          </rPr>
          <t xml:space="preserve"> </t>
        </r>
        <r>
          <rPr>
            <b/>
            <sz val="9"/>
            <color indexed="81"/>
            <rFont val="돋움"/>
            <family val="3"/>
            <charset val="129"/>
          </rPr>
          <t>한다</t>
        </r>
        <r>
          <rPr>
            <b/>
            <sz val="9"/>
            <color indexed="81"/>
            <rFont val="Tahoma"/>
            <family val="2"/>
          </rPr>
          <t xml:space="preserve">.(2014.01.01 </t>
        </r>
        <r>
          <rPr>
            <b/>
            <sz val="9"/>
            <color indexed="81"/>
            <rFont val="돋움"/>
            <family val="3"/>
            <charset val="129"/>
          </rPr>
          <t>신설</t>
        </r>
        <r>
          <rPr>
            <b/>
            <sz val="9"/>
            <color indexed="81"/>
            <rFont val="Tahoma"/>
            <family val="2"/>
          </rPr>
          <t xml:space="preserve">) 
</t>
        </r>
        <r>
          <rPr>
            <b/>
            <sz val="9"/>
            <color indexed="81"/>
            <rFont val="돋움"/>
            <family val="3"/>
            <charset val="129"/>
          </rPr>
          <t>③</t>
        </r>
        <r>
          <rPr>
            <b/>
            <sz val="9"/>
            <color indexed="81"/>
            <rFont val="Tahoma"/>
            <family val="2"/>
          </rPr>
          <t xml:space="preserve"> </t>
        </r>
        <r>
          <rPr>
            <b/>
            <sz val="9"/>
            <color indexed="81"/>
            <rFont val="돋움"/>
            <family val="3"/>
            <charset val="129"/>
          </rPr>
          <t>「조세특례제한법」</t>
        </r>
        <r>
          <rPr>
            <b/>
            <sz val="9"/>
            <color indexed="81"/>
            <rFont val="Tahoma"/>
            <family val="2"/>
          </rPr>
          <t xml:space="preserve"> </t>
        </r>
        <r>
          <rPr>
            <b/>
            <sz val="9"/>
            <color indexed="81"/>
            <rFont val="돋움"/>
            <family val="3"/>
            <charset val="129"/>
          </rPr>
          <t>제</t>
        </r>
        <r>
          <rPr>
            <b/>
            <sz val="9"/>
            <color indexed="81"/>
            <rFont val="Tahoma"/>
            <family val="2"/>
          </rPr>
          <t>91</t>
        </r>
        <r>
          <rPr>
            <b/>
            <sz val="9"/>
            <color indexed="81"/>
            <rFont val="돋움"/>
            <family val="3"/>
            <charset val="129"/>
          </rPr>
          <t>조의</t>
        </r>
        <r>
          <rPr>
            <b/>
            <sz val="9"/>
            <color indexed="81"/>
            <rFont val="Tahoma"/>
            <family val="2"/>
          </rPr>
          <t>18</t>
        </r>
        <r>
          <rPr>
            <b/>
            <sz val="9"/>
            <color indexed="81"/>
            <rFont val="돋움"/>
            <family val="3"/>
            <charset val="129"/>
          </rPr>
          <t>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개인종합자산관리계좌의</t>
        </r>
        <r>
          <rPr>
            <b/>
            <sz val="9"/>
            <color indexed="81"/>
            <rFont val="Tahoma"/>
            <family val="2"/>
          </rPr>
          <t xml:space="preserve"> </t>
        </r>
        <r>
          <rPr>
            <b/>
            <sz val="9"/>
            <color indexed="81"/>
            <rFont val="돋움"/>
            <family val="3"/>
            <charset val="129"/>
          </rPr>
          <t>계약기간이</t>
        </r>
        <r>
          <rPr>
            <b/>
            <sz val="9"/>
            <color indexed="81"/>
            <rFont val="Tahoma"/>
            <family val="2"/>
          </rPr>
          <t xml:space="preserve"> </t>
        </r>
        <r>
          <rPr>
            <b/>
            <sz val="9"/>
            <color indexed="81"/>
            <rFont val="돋움"/>
            <family val="3"/>
            <charset val="129"/>
          </rPr>
          <t>만료되고</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계좌</t>
        </r>
        <r>
          <rPr>
            <b/>
            <sz val="9"/>
            <color indexed="81"/>
            <rFont val="Tahoma"/>
            <family val="2"/>
          </rPr>
          <t xml:space="preserve"> </t>
        </r>
        <r>
          <rPr>
            <b/>
            <sz val="9"/>
            <color indexed="81"/>
            <rFont val="돋움"/>
            <family val="3"/>
            <charset val="129"/>
          </rPr>
          <t>잔액의</t>
        </r>
        <r>
          <rPr>
            <b/>
            <sz val="9"/>
            <color indexed="81"/>
            <rFont val="Tahoma"/>
            <family val="2"/>
          </rPr>
          <t xml:space="preserve"> </t>
        </r>
        <r>
          <rPr>
            <b/>
            <sz val="9"/>
            <color indexed="81"/>
            <rFont val="돋움"/>
            <family val="3"/>
            <charset val="129"/>
          </rPr>
          <t>전부</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일부를</t>
        </r>
        <r>
          <rPr>
            <b/>
            <sz val="9"/>
            <color indexed="81"/>
            <rFont val="Tahoma"/>
            <family val="2"/>
          </rPr>
          <t xml:space="preserve"> </t>
        </r>
        <r>
          <rPr>
            <b/>
            <sz val="9"/>
            <color indexed="81"/>
            <rFont val="돋움"/>
            <family val="3"/>
            <charset val="129"/>
          </rPr>
          <t>대통령령으로</t>
        </r>
        <r>
          <rPr>
            <b/>
            <sz val="9"/>
            <color indexed="81"/>
            <rFont val="Tahoma"/>
            <family val="2"/>
          </rPr>
          <t xml:space="preserve"> </t>
        </r>
        <r>
          <rPr>
            <b/>
            <sz val="9"/>
            <color indexed="81"/>
            <rFont val="돋움"/>
            <family val="3"/>
            <charset val="129"/>
          </rPr>
          <t>정하는</t>
        </r>
        <r>
          <rPr>
            <b/>
            <sz val="9"/>
            <color indexed="81"/>
            <rFont val="Tahoma"/>
            <family val="2"/>
          </rPr>
          <t xml:space="preserve"> </t>
        </r>
        <r>
          <rPr>
            <b/>
            <sz val="9"/>
            <color indexed="81"/>
            <rFont val="돋움"/>
            <family val="3"/>
            <charset val="129"/>
          </rPr>
          <t>방법으로</t>
        </r>
        <r>
          <rPr>
            <b/>
            <sz val="9"/>
            <color indexed="81"/>
            <rFont val="Tahoma"/>
            <family val="2"/>
          </rPr>
          <t xml:space="preserve"> </t>
        </r>
        <r>
          <rPr>
            <b/>
            <sz val="9"/>
            <color indexed="81"/>
            <rFont val="돋움"/>
            <family val="3"/>
            <charset val="129"/>
          </rPr>
          <t>연금계좌로</t>
        </r>
        <r>
          <rPr>
            <b/>
            <sz val="9"/>
            <color indexed="81"/>
            <rFont val="Tahoma"/>
            <family val="2"/>
          </rPr>
          <t xml:space="preserve"> </t>
        </r>
        <r>
          <rPr>
            <b/>
            <sz val="9"/>
            <color indexed="81"/>
            <rFont val="돋움"/>
            <family val="3"/>
            <charset val="129"/>
          </rPr>
          <t>납입한</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납입한</t>
        </r>
        <r>
          <rPr>
            <b/>
            <sz val="9"/>
            <color indexed="81"/>
            <rFont val="Tahoma"/>
            <family val="2"/>
          </rPr>
          <t xml:space="preserve"> </t>
        </r>
        <r>
          <rPr>
            <b/>
            <sz val="9"/>
            <color indexed="81"/>
            <rFont val="돋움"/>
            <family val="3"/>
            <charset val="129"/>
          </rPr>
          <t>금액</t>
        </r>
        <r>
          <rPr>
            <b/>
            <sz val="9"/>
            <color indexed="81"/>
            <rFont val="Tahoma"/>
            <family val="2"/>
          </rPr>
          <t>(</t>
        </r>
        <r>
          <rPr>
            <b/>
            <sz val="9"/>
            <color indexed="81"/>
            <rFont val="돋움"/>
            <family val="3"/>
            <charset val="129"/>
          </rPr>
          <t>이하</t>
        </r>
        <r>
          <rPr>
            <b/>
            <sz val="9"/>
            <color indexed="81"/>
            <rFont val="Tahoma"/>
            <family val="2"/>
          </rPr>
          <t xml:space="preserve"> </t>
        </r>
        <r>
          <rPr>
            <b/>
            <sz val="9"/>
            <color indexed="81"/>
            <rFont val="돋움"/>
            <family val="3"/>
            <charset val="129"/>
          </rPr>
          <t>이</t>
        </r>
        <r>
          <rPr>
            <b/>
            <sz val="9"/>
            <color indexed="81"/>
            <rFont val="Tahoma"/>
            <family val="2"/>
          </rPr>
          <t xml:space="preserve"> </t>
        </r>
        <r>
          <rPr>
            <b/>
            <sz val="9"/>
            <color indexed="81"/>
            <rFont val="돋움"/>
            <family val="3"/>
            <charset val="129"/>
          </rPr>
          <t>조에서</t>
        </r>
        <r>
          <rPr>
            <b/>
            <sz val="9"/>
            <color indexed="81"/>
            <rFont val="Tahoma"/>
            <family val="2"/>
          </rPr>
          <t xml:space="preserve"> "</t>
        </r>
        <r>
          <rPr>
            <b/>
            <sz val="9"/>
            <color indexed="81"/>
            <rFont val="돋움"/>
            <family val="3"/>
            <charset val="129"/>
          </rPr>
          <t>전환금액</t>
        </r>
        <r>
          <rPr>
            <b/>
            <sz val="9"/>
            <color indexed="81"/>
            <rFont val="Tahoma"/>
            <family val="2"/>
          </rPr>
          <t>"</t>
        </r>
        <r>
          <rPr>
            <b/>
            <sz val="9"/>
            <color indexed="81"/>
            <rFont val="돋움"/>
            <family val="3"/>
            <charset val="129"/>
          </rPr>
          <t>이라</t>
        </r>
        <r>
          <rPr>
            <b/>
            <sz val="9"/>
            <color indexed="81"/>
            <rFont val="Tahoma"/>
            <family val="2"/>
          </rPr>
          <t xml:space="preserve"> </t>
        </r>
        <r>
          <rPr>
            <b/>
            <sz val="9"/>
            <color indexed="81"/>
            <rFont val="돋움"/>
            <family val="3"/>
            <charset val="129"/>
          </rPr>
          <t>한다</t>
        </r>
        <r>
          <rPr>
            <b/>
            <sz val="9"/>
            <color indexed="81"/>
            <rFont val="Tahoma"/>
            <family val="2"/>
          </rPr>
          <t>)</t>
        </r>
        <r>
          <rPr>
            <b/>
            <sz val="9"/>
            <color indexed="81"/>
            <rFont val="돋움"/>
            <family val="3"/>
            <charset val="129"/>
          </rPr>
          <t>을</t>
        </r>
        <r>
          <rPr>
            <b/>
            <sz val="9"/>
            <color indexed="81"/>
            <rFont val="Tahoma"/>
            <family val="2"/>
          </rPr>
          <t xml:space="preserve"> </t>
        </r>
        <r>
          <rPr>
            <b/>
            <sz val="9"/>
            <color indexed="81"/>
            <rFont val="돋움"/>
            <family val="3"/>
            <charset val="129"/>
          </rPr>
          <t>납입한</t>
        </r>
        <r>
          <rPr>
            <b/>
            <sz val="9"/>
            <color indexed="81"/>
            <rFont val="Tahoma"/>
            <family val="2"/>
          </rPr>
          <t xml:space="preserve"> </t>
        </r>
        <r>
          <rPr>
            <b/>
            <sz val="9"/>
            <color indexed="81"/>
            <rFont val="돋움"/>
            <family val="3"/>
            <charset val="129"/>
          </rPr>
          <t>날이</t>
        </r>
        <r>
          <rPr>
            <b/>
            <sz val="9"/>
            <color indexed="81"/>
            <rFont val="Tahoma"/>
            <family val="2"/>
          </rPr>
          <t xml:space="preserve"> </t>
        </r>
        <r>
          <rPr>
            <b/>
            <sz val="9"/>
            <color indexed="81"/>
            <rFont val="돋움"/>
            <family val="3"/>
            <charset val="129"/>
          </rPr>
          <t>속하는</t>
        </r>
        <r>
          <rPr>
            <b/>
            <sz val="9"/>
            <color indexed="81"/>
            <rFont val="Tahoma"/>
            <family val="2"/>
          </rPr>
          <t xml:space="preserve"> </t>
        </r>
        <r>
          <rPr>
            <b/>
            <sz val="9"/>
            <color indexed="81"/>
            <rFont val="돋움"/>
            <family val="3"/>
            <charset val="129"/>
          </rPr>
          <t>과세기간의</t>
        </r>
        <r>
          <rPr>
            <b/>
            <sz val="9"/>
            <color indexed="81"/>
            <rFont val="Tahoma"/>
            <family val="2"/>
          </rPr>
          <t xml:space="preserve"> </t>
        </r>
        <r>
          <rPr>
            <b/>
            <sz val="9"/>
            <color indexed="81"/>
            <rFont val="돋움"/>
            <family val="3"/>
            <charset val="129"/>
          </rPr>
          <t>연금계좌</t>
        </r>
        <r>
          <rPr>
            <b/>
            <sz val="9"/>
            <color indexed="81"/>
            <rFont val="Tahoma"/>
            <family val="2"/>
          </rPr>
          <t xml:space="preserve"> </t>
        </r>
        <r>
          <rPr>
            <b/>
            <sz val="9"/>
            <color indexed="81"/>
            <rFont val="돋움"/>
            <family val="3"/>
            <charset val="129"/>
          </rPr>
          <t>납입액에</t>
        </r>
        <r>
          <rPr>
            <b/>
            <sz val="9"/>
            <color indexed="81"/>
            <rFont val="Tahoma"/>
            <family val="2"/>
          </rPr>
          <t xml:space="preserve"> </t>
        </r>
        <r>
          <rPr>
            <b/>
            <sz val="9"/>
            <color indexed="81"/>
            <rFont val="돋움"/>
            <family val="3"/>
            <charset val="129"/>
          </rPr>
          <t>포함한다</t>
        </r>
        <r>
          <rPr>
            <b/>
            <sz val="9"/>
            <color indexed="81"/>
            <rFont val="Tahoma"/>
            <family val="2"/>
          </rPr>
          <t xml:space="preserve">.(2019.12.31 </t>
        </r>
        <r>
          <rPr>
            <b/>
            <sz val="9"/>
            <color indexed="81"/>
            <rFont val="돋움"/>
            <family val="3"/>
            <charset val="129"/>
          </rPr>
          <t>신설</t>
        </r>
        <r>
          <rPr>
            <b/>
            <sz val="9"/>
            <color indexed="81"/>
            <rFont val="Tahoma"/>
            <family val="2"/>
          </rPr>
          <t xml:space="preserve">) 
</t>
        </r>
        <r>
          <rPr>
            <b/>
            <sz val="9"/>
            <color indexed="81"/>
            <rFont val="돋움"/>
            <family val="3"/>
            <charset val="129"/>
          </rPr>
          <t>④</t>
        </r>
        <r>
          <rPr>
            <b/>
            <sz val="9"/>
            <color indexed="81"/>
            <rFont val="Tahoma"/>
            <family val="2"/>
          </rPr>
          <t xml:space="preserve"> </t>
        </r>
        <r>
          <rPr>
            <b/>
            <sz val="9"/>
            <color indexed="81"/>
            <rFont val="돋움"/>
            <family val="3"/>
            <charset val="129"/>
          </rPr>
          <t>전환금액이</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t>
        </r>
        <r>
          <rPr>
            <b/>
            <sz val="9"/>
            <color indexed="81"/>
            <rFont val="Tahoma"/>
            <family val="2"/>
          </rPr>
          <t xml:space="preserve"> </t>
        </r>
        <r>
          <rPr>
            <b/>
            <sz val="9"/>
            <color indexed="81"/>
            <rFont val="돋움"/>
            <family val="3"/>
            <charset val="129"/>
          </rPr>
          <t>각</t>
        </r>
        <r>
          <rPr>
            <b/>
            <sz val="9"/>
            <color indexed="81"/>
            <rFont val="Tahoma"/>
            <family val="2"/>
          </rPr>
          <t xml:space="preserve"> </t>
        </r>
        <r>
          <rPr>
            <b/>
            <sz val="9"/>
            <color indexed="81"/>
            <rFont val="돋움"/>
            <family val="3"/>
            <charset val="129"/>
          </rPr>
          <t>호</t>
        </r>
        <r>
          <rPr>
            <b/>
            <sz val="9"/>
            <color indexed="81"/>
            <rFont val="Tahoma"/>
            <family val="2"/>
          </rPr>
          <t xml:space="preserve"> </t>
        </r>
        <r>
          <rPr>
            <b/>
            <sz val="9"/>
            <color indexed="81"/>
            <rFont val="돋움"/>
            <family val="3"/>
            <charset val="129"/>
          </rPr>
          <t>외의</t>
        </r>
        <r>
          <rPr>
            <b/>
            <sz val="9"/>
            <color indexed="81"/>
            <rFont val="Tahoma"/>
            <family val="2"/>
          </rPr>
          <t xml:space="preserve"> </t>
        </r>
        <r>
          <rPr>
            <b/>
            <sz val="9"/>
            <color indexed="81"/>
            <rFont val="돋움"/>
            <family val="3"/>
            <charset val="129"/>
          </rPr>
          <t>부분</t>
        </r>
        <r>
          <rPr>
            <b/>
            <sz val="9"/>
            <color indexed="81"/>
            <rFont val="Tahoma"/>
            <family val="2"/>
          </rPr>
          <t xml:space="preserve"> </t>
        </r>
        <r>
          <rPr>
            <b/>
            <sz val="9"/>
            <color indexed="81"/>
            <rFont val="돋움"/>
            <family val="3"/>
            <charset val="129"/>
          </rPr>
          <t>단서에도</t>
        </r>
        <r>
          <rPr>
            <b/>
            <sz val="9"/>
            <color indexed="81"/>
            <rFont val="Tahoma"/>
            <family val="2"/>
          </rPr>
          <t xml:space="preserve"> </t>
        </r>
        <r>
          <rPr>
            <b/>
            <sz val="9"/>
            <color indexed="81"/>
            <rFont val="돋움"/>
            <family val="3"/>
            <charset val="129"/>
          </rPr>
          <t>불구하고</t>
        </r>
        <r>
          <rPr>
            <b/>
            <sz val="9"/>
            <color indexed="81"/>
            <rFont val="Tahoma"/>
            <family val="2"/>
          </rPr>
          <t xml:space="preserve"> </t>
        </r>
        <r>
          <rPr>
            <b/>
            <sz val="9"/>
            <color indexed="81"/>
            <rFont val="돋움"/>
            <family val="3"/>
            <charset val="129"/>
          </rPr>
          <t>같은</t>
        </r>
        <r>
          <rPr>
            <b/>
            <sz val="9"/>
            <color indexed="81"/>
            <rFont val="Tahoma"/>
            <family val="2"/>
          </rPr>
          <t xml:space="preserve"> </t>
        </r>
        <r>
          <rPr>
            <b/>
            <sz val="9"/>
            <color indexed="81"/>
            <rFont val="돋움"/>
            <family val="3"/>
            <charset val="129"/>
          </rPr>
          <t>항을</t>
        </r>
        <r>
          <rPr>
            <b/>
            <sz val="9"/>
            <color indexed="81"/>
            <rFont val="Tahoma"/>
            <family val="2"/>
          </rPr>
          <t xml:space="preserve"> </t>
        </r>
        <r>
          <rPr>
            <b/>
            <sz val="9"/>
            <color indexed="81"/>
            <rFont val="돋움"/>
            <family val="3"/>
            <charset val="129"/>
          </rPr>
          <t>적용할</t>
        </r>
        <r>
          <rPr>
            <b/>
            <sz val="9"/>
            <color indexed="81"/>
            <rFont val="Tahoma"/>
            <family val="2"/>
          </rPr>
          <t xml:space="preserve"> </t>
        </r>
        <r>
          <rPr>
            <b/>
            <sz val="9"/>
            <color indexed="81"/>
            <rFont val="돋움"/>
            <family val="3"/>
            <charset val="129"/>
          </rPr>
          <t>때</t>
        </r>
        <r>
          <rPr>
            <b/>
            <sz val="9"/>
            <color indexed="81"/>
            <rFont val="Tahoma"/>
            <family val="2"/>
          </rPr>
          <t xml:space="preserve"> </t>
        </r>
        <r>
          <rPr>
            <b/>
            <sz val="9"/>
            <color indexed="81"/>
            <rFont val="돋움"/>
            <family val="3"/>
            <charset val="129"/>
          </rPr>
          <t>전환금액의</t>
        </r>
        <r>
          <rPr>
            <b/>
            <sz val="9"/>
            <color indexed="81"/>
            <rFont val="Tahoma"/>
            <family val="2"/>
          </rPr>
          <t xml:space="preserve"> 100</t>
        </r>
        <r>
          <rPr>
            <b/>
            <sz val="9"/>
            <color indexed="81"/>
            <rFont val="돋움"/>
            <family val="3"/>
            <charset val="129"/>
          </rPr>
          <t>분의</t>
        </r>
        <r>
          <rPr>
            <b/>
            <sz val="9"/>
            <color indexed="81"/>
            <rFont val="Tahoma"/>
            <family val="2"/>
          </rPr>
          <t xml:space="preserve"> 10 </t>
        </r>
        <r>
          <rPr>
            <b/>
            <sz val="9"/>
            <color indexed="81"/>
            <rFont val="돋움"/>
            <family val="3"/>
            <charset val="129"/>
          </rPr>
          <t>또는</t>
        </r>
        <r>
          <rPr>
            <b/>
            <sz val="9"/>
            <color indexed="81"/>
            <rFont val="Tahoma"/>
            <family val="2"/>
          </rPr>
          <t xml:space="preserve"> 300</t>
        </r>
        <r>
          <rPr>
            <b/>
            <sz val="9"/>
            <color indexed="81"/>
            <rFont val="돋움"/>
            <family val="3"/>
            <charset val="129"/>
          </rPr>
          <t>만원</t>
        </r>
        <r>
          <rPr>
            <b/>
            <sz val="9"/>
            <color indexed="81"/>
            <rFont val="Tahoma"/>
            <family val="2"/>
          </rPr>
          <t>(</t>
        </r>
        <r>
          <rPr>
            <b/>
            <sz val="9"/>
            <color indexed="81"/>
            <rFont val="돋움"/>
            <family val="3"/>
            <charset val="129"/>
          </rPr>
          <t>직전</t>
        </r>
        <r>
          <rPr>
            <b/>
            <sz val="9"/>
            <color indexed="81"/>
            <rFont val="Tahoma"/>
            <family val="2"/>
          </rPr>
          <t xml:space="preserve"> </t>
        </r>
        <r>
          <rPr>
            <b/>
            <sz val="9"/>
            <color indexed="81"/>
            <rFont val="돋움"/>
            <family val="3"/>
            <charset val="129"/>
          </rPr>
          <t>과세기간과</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과세기간에</t>
        </r>
        <r>
          <rPr>
            <b/>
            <sz val="9"/>
            <color indexed="81"/>
            <rFont val="Tahoma"/>
            <family val="2"/>
          </rPr>
          <t xml:space="preserve"> </t>
        </r>
        <r>
          <rPr>
            <b/>
            <sz val="9"/>
            <color indexed="81"/>
            <rFont val="돋움"/>
            <family val="3"/>
            <charset val="129"/>
          </rPr>
          <t>걸쳐</t>
        </r>
        <r>
          <rPr>
            <b/>
            <sz val="9"/>
            <color indexed="81"/>
            <rFont val="Tahoma"/>
            <family val="2"/>
          </rPr>
          <t xml:space="preserve"> </t>
        </r>
        <r>
          <rPr>
            <b/>
            <sz val="9"/>
            <color indexed="81"/>
            <rFont val="돋움"/>
            <family val="3"/>
            <charset val="129"/>
          </rPr>
          <t>납입한</t>
        </r>
        <r>
          <rPr>
            <b/>
            <sz val="9"/>
            <color indexed="81"/>
            <rFont val="Tahoma"/>
            <family val="2"/>
          </rPr>
          <t xml:space="preserve"> </t>
        </r>
        <r>
          <rPr>
            <b/>
            <sz val="9"/>
            <color indexed="81"/>
            <rFont val="돋움"/>
            <family val="3"/>
            <charset val="129"/>
          </rPr>
          <t>경우에는</t>
        </r>
        <r>
          <rPr>
            <b/>
            <sz val="9"/>
            <color indexed="81"/>
            <rFont val="Tahoma"/>
            <family val="2"/>
          </rPr>
          <t xml:space="preserve"> 300</t>
        </r>
        <r>
          <rPr>
            <b/>
            <sz val="9"/>
            <color indexed="81"/>
            <rFont val="돋움"/>
            <family val="3"/>
            <charset val="129"/>
          </rPr>
          <t>만원에서</t>
        </r>
        <r>
          <rPr>
            <b/>
            <sz val="9"/>
            <color indexed="81"/>
            <rFont val="Tahoma"/>
            <family val="2"/>
          </rPr>
          <t xml:space="preserve"> </t>
        </r>
        <r>
          <rPr>
            <b/>
            <sz val="9"/>
            <color indexed="81"/>
            <rFont val="돋움"/>
            <family val="3"/>
            <charset val="129"/>
          </rPr>
          <t>직전</t>
        </r>
        <r>
          <rPr>
            <b/>
            <sz val="9"/>
            <color indexed="81"/>
            <rFont val="Tahoma"/>
            <family val="2"/>
          </rPr>
          <t xml:space="preserve"> </t>
        </r>
        <r>
          <rPr>
            <b/>
            <sz val="9"/>
            <color indexed="81"/>
            <rFont val="돋움"/>
            <family val="3"/>
            <charset val="129"/>
          </rPr>
          <t>과세기간에</t>
        </r>
        <r>
          <rPr>
            <b/>
            <sz val="9"/>
            <color indexed="81"/>
            <rFont val="Tahoma"/>
            <family val="2"/>
          </rPr>
          <t xml:space="preserve"> </t>
        </r>
        <r>
          <rPr>
            <b/>
            <sz val="9"/>
            <color indexed="81"/>
            <rFont val="돋움"/>
            <family val="3"/>
            <charset val="129"/>
          </rPr>
          <t>적용된</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차감한</t>
        </r>
        <r>
          <rPr>
            <b/>
            <sz val="9"/>
            <color indexed="81"/>
            <rFont val="Tahoma"/>
            <family val="2"/>
          </rPr>
          <t xml:space="preserve"> </t>
        </r>
        <r>
          <rPr>
            <b/>
            <sz val="9"/>
            <color indexed="81"/>
            <rFont val="돋움"/>
            <family val="3"/>
            <charset val="129"/>
          </rPr>
          <t>금액으로</t>
        </r>
        <r>
          <rPr>
            <b/>
            <sz val="9"/>
            <color indexed="81"/>
            <rFont val="Tahoma"/>
            <family val="2"/>
          </rPr>
          <t xml:space="preserve"> </t>
        </r>
        <r>
          <rPr>
            <b/>
            <sz val="9"/>
            <color indexed="81"/>
            <rFont val="돋움"/>
            <family val="3"/>
            <charset val="129"/>
          </rPr>
          <t>한다</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적은</t>
        </r>
        <r>
          <rPr>
            <b/>
            <sz val="9"/>
            <color indexed="81"/>
            <rFont val="Tahoma"/>
            <family val="2"/>
          </rPr>
          <t xml:space="preserve"> </t>
        </r>
        <r>
          <rPr>
            <b/>
            <sz val="9"/>
            <color indexed="81"/>
            <rFont val="돋움"/>
            <family val="3"/>
            <charset val="129"/>
          </rPr>
          <t>금액과</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t>
        </r>
        <r>
          <rPr>
            <b/>
            <sz val="9"/>
            <color indexed="81"/>
            <rFont val="Tahoma"/>
            <family val="2"/>
          </rPr>
          <t xml:space="preserve"> </t>
        </r>
        <r>
          <rPr>
            <b/>
            <sz val="9"/>
            <color indexed="81"/>
            <rFont val="돋움"/>
            <family val="3"/>
            <charset val="129"/>
          </rPr>
          <t>각</t>
        </r>
        <r>
          <rPr>
            <b/>
            <sz val="9"/>
            <color indexed="81"/>
            <rFont val="Tahoma"/>
            <family val="2"/>
          </rPr>
          <t xml:space="preserve"> </t>
        </r>
        <r>
          <rPr>
            <b/>
            <sz val="9"/>
            <color indexed="81"/>
            <rFont val="돋움"/>
            <family val="3"/>
            <charset val="129"/>
          </rPr>
          <t>호</t>
        </r>
        <r>
          <rPr>
            <b/>
            <sz val="9"/>
            <color indexed="81"/>
            <rFont val="Tahoma"/>
            <family val="2"/>
          </rPr>
          <t xml:space="preserve"> </t>
        </r>
        <r>
          <rPr>
            <b/>
            <sz val="9"/>
            <color indexed="81"/>
            <rFont val="돋움"/>
            <family val="3"/>
            <charset val="129"/>
          </rPr>
          <t>외의</t>
        </r>
        <r>
          <rPr>
            <b/>
            <sz val="9"/>
            <color indexed="81"/>
            <rFont val="Tahoma"/>
            <family val="2"/>
          </rPr>
          <t xml:space="preserve"> </t>
        </r>
        <r>
          <rPr>
            <b/>
            <sz val="9"/>
            <color indexed="81"/>
            <rFont val="돋움"/>
            <family val="3"/>
            <charset val="129"/>
          </rPr>
          <t>부분</t>
        </r>
        <r>
          <rPr>
            <b/>
            <sz val="9"/>
            <color indexed="81"/>
            <rFont val="Tahoma"/>
            <family val="2"/>
          </rPr>
          <t xml:space="preserve"> </t>
        </r>
        <r>
          <rPr>
            <b/>
            <sz val="9"/>
            <color indexed="81"/>
            <rFont val="돋움"/>
            <family val="3"/>
            <charset val="129"/>
          </rPr>
          <t>단서에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연금계좌에</t>
        </r>
        <r>
          <rPr>
            <b/>
            <sz val="9"/>
            <color indexed="81"/>
            <rFont val="Tahoma"/>
            <family val="2"/>
          </rPr>
          <t xml:space="preserve"> </t>
        </r>
        <r>
          <rPr>
            <b/>
            <sz val="9"/>
            <color indexed="81"/>
            <rFont val="돋움"/>
            <family val="3"/>
            <charset val="129"/>
          </rPr>
          <t>납입한</t>
        </r>
        <r>
          <rPr>
            <b/>
            <sz val="9"/>
            <color indexed="81"/>
            <rFont val="Tahoma"/>
            <family val="2"/>
          </rPr>
          <t xml:space="preserve"> </t>
        </r>
        <r>
          <rPr>
            <b/>
            <sz val="9"/>
            <color indexed="81"/>
            <rFont val="돋움"/>
            <family val="3"/>
            <charset val="129"/>
          </rPr>
          <t>금액으로</t>
        </r>
        <r>
          <rPr>
            <b/>
            <sz val="9"/>
            <color indexed="81"/>
            <rFont val="Tahoma"/>
            <family val="2"/>
          </rPr>
          <t xml:space="preserve"> </t>
        </r>
        <r>
          <rPr>
            <b/>
            <sz val="9"/>
            <color indexed="81"/>
            <rFont val="돋움"/>
            <family val="3"/>
            <charset val="129"/>
          </rPr>
          <t>하는</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합한</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금액은</t>
        </r>
        <r>
          <rPr>
            <b/>
            <sz val="9"/>
            <color indexed="81"/>
            <rFont val="Tahoma"/>
            <family val="2"/>
          </rPr>
          <t xml:space="preserve"> </t>
        </r>
        <r>
          <rPr>
            <b/>
            <sz val="9"/>
            <color indexed="81"/>
            <rFont val="돋움"/>
            <family val="3"/>
            <charset val="129"/>
          </rPr>
          <t>없는</t>
        </r>
        <r>
          <rPr>
            <b/>
            <sz val="9"/>
            <color indexed="81"/>
            <rFont val="Tahoma"/>
            <family val="2"/>
          </rPr>
          <t xml:space="preserve"> </t>
        </r>
        <r>
          <rPr>
            <b/>
            <sz val="9"/>
            <color indexed="81"/>
            <rFont val="돋움"/>
            <family val="3"/>
            <charset val="129"/>
          </rPr>
          <t>것으로</t>
        </r>
        <r>
          <rPr>
            <b/>
            <sz val="9"/>
            <color indexed="81"/>
            <rFont val="Tahoma"/>
            <family val="2"/>
          </rPr>
          <t xml:space="preserve"> </t>
        </r>
        <r>
          <rPr>
            <b/>
            <sz val="9"/>
            <color indexed="81"/>
            <rFont val="돋움"/>
            <family val="3"/>
            <charset val="129"/>
          </rPr>
          <t>한다</t>
        </r>
        <r>
          <rPr>
            <b/>
            <sz val="9"/>
            <color indexed="81"/>
            <rFont val="Tahoma"/>
            <family val="2"/>
          </rPr>
          <t xml:space="preserve">.(2019.12.31 </t>
        </r>
        <r>
          <rPr>
            <b/>
            <sz val="9"/>
            <color indexed="81"/>
            <rFont val="돋움"/>
            <family val="3"/>
            <charset val="129"/>
          </rPr>
          <t>신설</t>
        </r>
        <r>
          <rPr>
            <b/>
            <sz val="9"/>
            <color indexed="81"/>
            <rFont val="Tahoma"/>
            <family val="2"/>
          </rPr>
          <t xml:space="preserve">)
</t>
        </r>
        <r>
          <rPr>
            <b/>
            <sz val="9"/>
            <color indexed="81"/>
            <rFont val="돋움"/>
            <family val="3"/>
            <charset val="129"/>
          </rPr>
          <t>⑤</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항부터</t>
        </r>
        <r>
          <rPr>
            <b/>
            <sz val="9"/>
            <color indexed="81"/>
            <rFont val="Tahoma"/>
            <family val="2"/>
          </rPr>
          <t xml:space="preserve"> </t>
        </r>
        <r>
          <rPr>
            <b/>
            <sz val="9"/>
            <color indexed="81"/>
            <rFont val="돋움"/>
            <family val="3"/>
            <charset val="129"/>
          </rPr>
          <t>제</t>
        </r>
        <r>
          <rPr>
            <b/>
            <sz val="9"/>
            <color indexed="81"/>
            <rFont val="Tahoma"/>
            <family val="2"/>
          </rPr>
          <t>4</t>
        </r>
        <r>
          <rPr>
            <b/>
            <sz val="9"/>
            <color indexed="81"/>
            <rFont val="돋움"/>
            <family val="3"/>
            <charset val="129"/>
          </rPr>
          <t>항까지의</t>
        </r>
        <r>
          <rPr>
            <b/>
            <sz val="9"/>
            <color indexed="81"/>
            <rFont val="Tahoma"/>
            <family val="2"/>
          </rPr>
          <t xml:space="preserve"> </t>
        </r>
        <r>
          <rPr>
            <b/>
            <sz val="9"/>
            <color indexed="81"/>
            <rFont val="돋움"/>
            <family val="3"/>
            <charset val="129"/>
          </rPr>
          <t>규정에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연금계좌세액공제의</t>
        </r>
        <r>
          <rPr>
            <b/>
            <sz val="9"/>
            <color indexed="81"/>
            <rFont val="Tahoma"/>
            <family val="2"/>
          </rPr>
          <t xml:space="preserve"> </t>
        </r>
        <r>
          <rPr>
            <b/>
            <sz val="9"/>
            <color indexed="81"/>
            <rFont val="돋움"/>
            <family val="3"/>
            <charset val="129"/>
          </rPr>
          <t>계산방법</t>
        </r>
        <r>
          <rPr>
            <b/>
            <sz val="9"/>
            <color indexed="81"/>
            <rFont val="Tahoma"/>
            <family val="2"/>
          </rPr>
          <t xml:space="preserve">, </t>
        </r>
        <r>
          <rPr>
            <b/>
            <sz val="9"/>
            <color indexed="81"/>
            <rFont val="돋움"/>
            <family val="3"/>
            <charset val="129"/>
          </rPr>
          <t>신청</t>
        </r>
        <r>
          <rPr>
            <b/>
            <sz val="9"/>
            <color indexed="81"/>
            <rFont val="Tahoma"/>
            <family val="2"/>
          </rPr>
          <t xml:space="preserve"> </t>
        </r>
        <r>
          <rPr>
            <b/>
            <sz val="9"/>
            <color indexed="81"/>
            <rFont val="돋움"/>
            <family val="3"/>
            <charset val="129"/>
          </rPr>
          <t>절차</t>
        </r>
        <r>
          <rPr>
            <b/>
            <sz val="9"/>
            <color indexed="81"/>
            <rFont val="Tahoma"/>
            <family val="2"/>
          </rPr>
          <t xml:space="preserve"> </t>
        </r>
        <r>
          <rPr>
            <b/>
            <sz val="9"/>
            <color indexed="81"/>
            <rFont val="돋움"/>
            <family val="3"/>
            <charset val="129"/>
          </rPr>
          <t>등에</t>
        </r>
        <r>
          <rPr>
            <b/>
            <sz val="9"/>
            <color indexed="81"/>
            <rFont val="Tahoma"/>
            <family val="2"/>
          </rPr>
          <t xml:space="preserve"> </t>
        </r>
        <r>
          <rPr>
            <b/>
            <sz val="9"/>
            <color indexed="81"/>
            <rFont val="돋움"/>
            <family val="3"/>
            <charset val="129"/>
          </rPr>
          <t>관하여</t>
        </r>
        <r>
          <rPr>
            <b/>
            <sz val="9"/>
            <color indexed="81"/>
            <rFont val="Tahoma"/>
            <family val="2"/>
          </rPr>
          <t xml:space="preserve"> </t>
        </r>
        <r>
          <rPr>
            <b/>
            <sz val="9"/>
            <color indexed="81"/>
            <rFont val="돋움"/>
            <family val="3"/>
            <charset val="129"/>
          </rPr>
          <t>필요한</t>
        </r>
        <r>
          <rPr>
            <b/>
            <sz val="9"/>
            <color indexed="81"/>
            <rFont val="Tahoma"/>
            <family val="2"/>
          </rPr>
          <t xml:space="preserve"> </t>
        </r>
        <r>
          <rPr>
            <b/>
            <sz val="9"/>
            <color indexed="81"/>
            <rFont val="돋움"/>
            <family val="3"/>
            <charset val="129"/>
          </rPr>
          <t>사항은</t>
        </r>
        <r>
          <rPr>
            <b/>
            <sz val="9"/>
            <color indexed="81"/>
            <rFont val="Tahoma"/>
            <family val="2"/>
          </rPr>
          <t xml:space="preserve"> </t>
        </r>
        <r>
          <rPr>
            <b/>
            <sz val="9"/>
            <color indexed="81"/>
            <rFont val="돋움"/>
            <family val="3"/>
            <charset val="129"/>
          </rPr>
          <t>대통령령으로</t>
        </r>
        <r>
          <rPr>
            <b/>
            <sz val="9"/>
            <color indexed="81"/>
            <rFont val="Tahoma"/>
            <family val="2"/>
          </rPr>
          <t xml:space="preserve"> </t>
        </r>
        <r>
          <rPr>
            <b/>
            <sz val="9"/>
            <color indexed="81"/>
            <rFont val="돋움"/>
            <family val="3"/>
            <charset val="129"/>
          </rPr>
          <t>정한다</t>
        </r>
        <r>
          <rPr>
            <b/>
            <sz val="9"/>
            <color indexed="81"/>
            <rFont val="Tahoma"/>
            <family val="2"/>
          </rPr>
          <t xml:space="preserve">.(2019.12.31 </t>
        </r>
        <r>
          <rPr>
            <b/>
            <sz val="9"/>
            <color indexed="81"/>
            <rFont val="돋움"/>
            <family val="3"/>
            <charset val="129"/>
          </rPr>
          <t>개정</t>
        </r>
        <r>
          <rPr>
            <b/>
            <sz val="9"/>
            <color indexed="81"/>
            <rFont val="Tahoma"/>
            <family val="2"/>
          </rPr>
          <t xml:space="preserve">) 
</t>
        </r>
      </text>
    </comment>
    <comment ref="X107" authorId="1" shapeId="0" xr:uid="{A783EDCC-AABA-49D5-9D13-D7D549ECD028}">
      <text>
        <r>
          <rPr>
            <b/>
            <sz val="9"/>
            <color indexed="81"/>
            <rFont val="돋움"/>
            <family val="3"/>
            <charset val="129"/>
          </rPr>
          <t>퇴직연금계좌에서</t>
        </r>
        <r>
          <rPr>
            <b/>
            <sz val="9"/>
            <color indexed="81"/>
            <rFont val="Tahoma"/>
            <family val="2"/>
          </rPr>
          <t xml:space="preserve"> </t>
        </r>
        <r>
          <rPr>
            <b/>
            <sz val="9"/>
            <color indexed="81"/>
            <rFont val="돋움"/>
            <family val="3"/>
            <charset val="129"/>
          </rPr>
          <t>퇴직연금구분란은</t>
        </r>
        <r>
          <rPr>
            <b/>
            <sz val="9"/>
            <color indexed="81"/>
            <rFont val="Tahoma"/>
            <family val="2"/>
          </rPr>
          <t xml:space="preserve"> </t>
        </r>
        <r>
          <rPr>
            <b/>
            <sz val="9"/>
            <color indexed="81"/>
            <rFont val="돋움"/>
            <family val="3"/>
            <charset val="129"/>
          </rPr>
          <t>퇴직연금</t>
        </r>
        <r>
          <rPr>
            <b/>
            <sz val="9"/>
            <color indexed="81"/>
            <rFont val="Tahoma"/>
            <family val="2"/>
          </rPr>
          <t>(DC,IRP)</t>
        </r>
        <r>
          <rPr>
            <b/>
            <sz val="9"/>
            <color indexed="81"/>
            <rFont val="돋움"/>
            <family val="3"/>
            <charset val="129"/>
          </rPr>
          <t>ㆍ과학기술인공제회로</t>
        </r>
        <r>
          <rPr>
            <b/>
            <sz val="9"/>
            <color indexed="81"/>
            <rFont val="Tahoma"/>
            <family val="2"/>
          </rPr>
          <t xml:space="preserve"> </t>
        </r>
        <r>
          <rPr>
            <b/>
            <sz val="9"/>
            <color indexed="81"/>
            <rFont val="돋움"/>
            <family val="3"/>
            <charset val="129"/>
          </rPr>
          <t>구분하여</t>
        </r>
        <r>
          <rPr>
            <b/>
            <sz val="9"/>
            <color indexed="81"/>
            <rFont val="Tahoma"/>
            <family val="2"/>
          </rPr>
          <t xml:space="preserve"> </t>
        </r>
        <r>
          <rPr>
            <b/>
            <sz val="9"/>
            <color indexed="81"/>
            <rFont val="돋움"/>
            <family val="3"/>
            <charset val="129"/>
          </rPr>
          <t>적습니다</t>
        </r>
        <r>
          <rPr>
            <b/>
            <sz val="9"/>
            <color indexed="81"/>
            <rFont val="Tahoma"/>
            <family val="2"/>
          </rPr>
          <t xml:space="preserve">.
</t>
        </r>
        <r>
          <rPr>
            <b/>
            <sz val="9"/>
            <color indexed="81"/>
            <rFont val="돋움"/>
            <family val="3"/>
            <charset val="129"/>
          </rPr>
          <t>퇴직연금계좌</t>
        </r>
        <r>
          <rPr>
            <b/>
            <sz val="9"/>
            <color indexed="81"/>
            <rFont val="Tahoma"/>
            <family val="2"/>
          </rPr>
          <t xml:space="preserve"> : </t>
        </r>
        <r>
          <rPr>
            <b/>
            <sz val="9"/>
            <color indexed="81"/>
            <rFont val="돋움"/>
            <family val="3"/>
            <charset val="129"/>
          </rPr>
          <t>「근로자퇴직급여</t>
        </r>
        <r>
          <rPr>
            <b/>
            <sz val="9"/>
            <color indexed="81"/>
            <rFont val="Tahoma"/>
            <family val="2"/>
          </rPr>
          <t xml:space="preserve"> </t>
        </r>
        <r>
          <rPr>
            <b/>
            <sz val="9"/>
            <color indexed="81"/>
            <rFont val="돋움"/>
            <family val="3"/>
            <charset val="129"/>
          </rPr>
          <t>보장법」에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확정기여형퇴직연금제도</t>
        </r>
        <r>
          <rPr>
            <b/>
            <sz val="9"/>
            <color indexed="81"/>
            <rFont val="Tahoma"/>
            <family val="2"/>
          </rPr>
          <t>(DC</t>
        </r>
        <r>
          <rPr>
            <b/>
            <sz val="9"/>
            <color indexed="81"/>
            <rFont val="돋움"/>
            <family val="3"/>
            <charset val="129"/>
          </rPr>
          <t>형</t>
        </r>
        <r>
          <rPr>
            <b/>
            <sz val="9"/>
            <color indexed="81"/>
            <rFont val="Tahoma"/>
            <family val="2"/>
          </rPr>
          <t xml:space="preserve">) </t>
        </r>
        <r>
          <rPr>
            <b/>
            <sz val="9"/>
            <color indexed="81"/>
            <rFont val="돋움"/>
            <family val="3"/>
            <charset val="129"/>
          </rPr>
          <t>와</t>
        </r>
        <r>
          <rPr>
            <b/>
            <sz val="9"/>
            <color indexed="81"/>
            <rFont val="Tahoma"/>
            <family val="2"/>
          </rPr>
          <t xml:space="preserve"> </t>
        </r>
        <r>
          <rPr>
            <b/>
            <sz val="9"/>
            <color indexed="81"/>
            <rFont val="돋움"/>
            <family val="3"/>
            <charset val="129"/>
          </rPr>
          <t>개인형퇴직연금제도</t>
        </r>
        <r>
          <rPr>
            <b/>
            <sz val="9"/>
            <color indexed="81"/>
            <rFont val="Tahoma"/>
            <family val="2"/>
          </rPr>
          <t xml:space="preserve">(IRP) </t>
        </r>
        <r>
          <rPr>
            <b/>
            <sz val="9"/>
            <color indexed="81"/>
            <rFont val="돋움"/>
            <family val="3"/>
            <charset val="129"/>
          </rPr>
          <t>또는</t>
        </r>
        <r>
          <rPr>
            <b/>
            <sz val="9"/>
            <color indexed="81"/>
            <rFont val="Tahoma"/>
            <family val="2"/>
          </rPr>
          <t xml:space="preserve"> </t>
        </r>
        <r>
          <rPr>
            <b/>
            <sz val="9"/>
            <color indexed="81"/>
            <rFont val="돋움"/>
            <family val="3"/>
            <charset val="129"/>
          </rPr>
          <t>「과학기술인공제회법」에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퇴직연금을</t>
        </r>
        <r>
          <rPr>
            <b/>
            <sz val="9"/>
            <color indexed="81"/>
            <rFont val="Tahoma"/>
            <family val="2"/>
          </rPr>
          <t xml:space="preserve"> </t>
        </r>
        <r>
          <rPr>
            <b/>
            <sz val="9"/>
            <color indexed="81"/>
            <rFont val="돋움"/>
            <family val="3"/>
            <charset val="129"/>
          </rPr>
          <t>지급받기</t>
        </r>
        <r>
          <rPr>
            <b/>
            <sz val="9"/>
            <color indexed="81"/>
            <rFont val="Tahoma"/>
            <family val="2"/>
          </rPr>
          <t xml:space="preserve"> </t>
        </r>
        <r>
          <rPr>
            <b/>
            <sz val="9"/>
            <color indexed="81"/>
            <rFont val="돋움"/>
            <family val="3"/>
            <charset val="129"/>
          </rPr>
          <t>위해</t>
        </r>
        <r>
          <rPr>
            <b/>
            <sz val="9"/>
            <color indexed="81"/>
            <rFont val="Tahoma"/>
            <family val="2"/>
          </rPr>
          <t xml:space="preserve"> </t>
        </r>
        <r>
          <rPr>
            <b/>
            <sz val="9"/>
            <color indexed="81"/>
            <rFont val="돋움"/>
            <family val="3"/>
            <charset val="129"/>
          </rPr>
          <t>설정하는</t>
        </r>
        <r>
          <rPr>
            <b/>
            <sz val="9"/>
            <color indexed="81"/>
            <rFont val="Tahoma"/>
            <family val="2"/>
          </rPr>
          <t xml:space="preserve"> </t>
        </r>
        <r>
          <rPr>
            <b/>
            <sz val="9"/>
            <color indexed="81"/>
            <rFont val="돋움"/>
            <family val="3"/>
            <charset val="129"/>
          </rPr>
          <t>계좌</t>
        </r>
        <r>
          <rPr>
            <b/>
            <sz val="9"/>
            <color indexed="81"/>
            <rFont val="Tahoma"/>
            <family val="2"/>
          </rPr>
          <t>(</t>
        </r>
        <r>
          <rPr>
            <b/>
            <sz val="9"/>
            <color indexed="81"/>
            <rFont val="돋움"/>
            <family val="3"/>
            <charset val="129"/>
          </rPr>
          <t>확정기여형퇴직연금</t>
        </r>
        <r>
          <rPr>
            <b/>
            <sz val="9"/>
            <color indexed="81"/>
            <rFont val="Tahoma"/>
            <family val="2"/>
          </rPr>
          <t xml:space="preserve"> </t>
        </r>
        <r>
          <rPr>
            <b/>
            <sz val="9"/>
            <color indexed="81"/>
            <rFont val="돋움"/>
            <family val="3"/>
            <charset val="129"/>
          </rPr>
          <t>사용자부담금은</t>
        </r>
        <r>
          <rPr>
            <b/>
            <sz val="9"/>
            <color indexed="81"/>
            <rFont val="Tahoma"/>
            <family val="2"/>
          </rPr>
          <t xml:space="preserve"> </t>
        </r>
        <r>
          <rPr>
            <b/>
            <sz val="9"/>
            <color indexed="81"/>
            <rFont val="돋움"/>
            <family val="3"/>
            <charset val="129"/>
          </rPr>
          <t>제외</t>
        </r>
        <r>
          <rPr>
            <b/>
            <sz val="9"/>
            <color indexed="81"/>
            <rFont val="Tahoma"/>
            <family val="2"/>
          </rPr>
          <t>)</t>
        </r>
      </text>
    </comment>
    <comment ref="X109" authorId="1" shapeId="0" xr:uid="{0327B61F-1337-4BF6-87D1-16805D1A95EA}">
      <text>
        <r>
          <rPr>
            <b/>
            <sz val="9"/>
            <color indexed="81"/>
            <rFont val="돋움"/>
            <family val="3"/>
            <charset val="129"/>
          </rPr>
          <t>○</t>
        </r>
        <r>
          <rPr>
            <b/>
            <sz val="9"/>
            <color indexed="81"/>
            <rFont val="Tahoma"/>
            <family val="2"/>
          </rPr>
          <t xml:space="preserve"> </t>
        </r>
        <r>
          <rPr>
            <b/>
            <sz val="9"/>
            <color indexed="81"/>
            <rFont val="돋움"/>
            <family val="3"/>
            <charset val="129"/>
          </rPr>
          <t>연금저축계좌</t>
        </r>
        <r>
          <rPr>
            <b/>
            <sz val="9"/>
            <color indexed="81"/>
            <rFont val="Tahoma"/>
            <family val="2"/>
          </rPr>
          <t xml:space="preserve"> : </t>
        </r>
        <r>
          <rPr>
            <b/>
            <sz val="9"/>
            <color indexed="81"/>
            <rFont val="돋움"/>
            <family val="3"/>
            <charset val="129"/>
          </rPr>
          <t>금융회사</t>
        </r>
        <r>
          <rPr>
            <b/>
            <sz val="9"/>
            <color indexed="81"/>
            <rFont val="Tahoma"/>
            <family val="2"/>
          </rPr>
          <t xml:space="preserve"> </t>
        </r>
        <r>
          <rPr>
            <b/>
            <sz val="9"/>
            <color indexed="81"/>
            <rFont val="돋움"/>
            <family val="3"/>
            <charset val="129"/>
          </rPr>
          <t>등과</t>
        </r>
        <r>
          <rPr>
            <b/>
            <sz val="9"/>
            <color indexed="81"/>
            <rFont val="Tahoma"/>
            <family val="2"/>
          </rPr>
          <t xml:space="preserve"> </t>
        </r>
        <r>
          <rPr>
            <b/>
            <sz val="9"/>
            <color indexed="81"/>
            <rFont val="돋움"/>
            <family val="3"/>
            <charset val="129"/>
          </rPr>
          <t>체결한</t>
        </r>
        <r>
          <rPr>
            <b/>
            <sz val="9"/>
            <color indexed="81"/>
            <rFont val="Tahoma"/>
            <family val="2"/>
          </rPr>
          <t xml:space="preserve"> </t>
        </r>
        <r>
          <rPr>
            <b/>
            <sz val="9"/>
            <color indexed="81"/>
            <rFont val="돋움"/>
            <family val="3"/>
            <charset val="129"/>
          </rPr>
          <t>계약에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연금저축</t>
        </r>
        <r>
          <rPr>
            <b/>
            <sz val="9"/>
            <color indexed="81"/>
            <rFont val="Tahoma"/>
            <family val="2"/>
          </rPr>
          <t>"</t>
        </r>
        <r>
          <rPr>
            <b/>
            <sz val="9"/>
            <color indexed="81"/>
            <rFont val="돋움"/>
            <family val="3"/>
            <charset val="129"/>
          </rPr>
          <t>이라는</t>
        </r>
        <r>
          <rPr>
            <b/>
            <sz val="9"/>
            <color indexed="81"/>
            <rFont val="Tahoma"/>
            <family val="2"/>
          </rPr>
          <t xml:space="preserve"> </t>
        </r>
        <r>
          <rPr>
            <b/>
            <sz val="9"/>
            <color indexed="81"/>
            <rFont val="돋움"/>
            <family val="3"/>
            <charset val="129"/>
          </rPr>
          <t>명칭으로</t>
        </r>
        <r>
          <rPr>
            <b/>
            <sz val="9"/>
            <color indexed="81"/>
            <rFont val="Tahoma"/>
            <family val="2"/>
          </rPr>
          <t xml:space="preserve"> </t>
        </r>
        <r>
          <rPr>
            <b/>
            <sz val="9"/>
            <color indexed="81"/>
            <rFont val="돋움"/>
            <family val="3"/>
            <charset val="129"/>
          </rPr>
          <t>설정하는</t>
        </r>
        <r>
          <rPr>
            <b/>
            <sz val="9"/>
            <color indexed="81"/>
            <rFont val="Tahoma"/>
            <family val="2"/>
          </rPr>
          <t xml:space="preserve"> </t>
        </r>
        <r>
          <rPr>
            <b/>
            <sz val="9"/>
            <color indexed="81"/>
            <rFont val="돋움"/>
            <family val="3"/>
            <charset val="129"/>
          </rPr>
          <t>계좌</t>
        </r>
        <r>
          <rPr>
            <b/>
            <sz val="9"/>
            <color indexed="81"/>
            <rFont val="Tahoma"/>
            <family val="2"/>
          </rPr>
          <t xml:space="preserve"> (2013.1.1. </t>
        </r>
        <r>
          <rPr>
            <b/>
            <sz val="9"/>
            <color indexed="81"/>
            <rFont val="돋움"/>
            <family val="3"/>
            <charset val="129"/>
          </rPr>
          <t>전에</t>
        </r>
        <r>
          <rPr>
            <b/>
            <sz val="9"/>
            <color indexed="81"/>
            <rFont val="Tahoma"/>
            <family val="2"/>
          </rPr>
          <t xml:space="preserve"> </t>
        </r>
        <r>
          <rPr>
            <b/>
            <sz val="9"/>
            <color indexed="81"/>
            <rFont val="돋움"/>
            <family val="3"/>
            <charset val="129"/>
          </rPr>
          <t>가입한</t>
        </r>
        <r>
          <rPr>
            <b/>
            <sz val="9"/>
            <color indexed="81"/>
            <rFont val="Tahoma"/>
            <family val="2"/>
          </rPr>
          <t xml:space="preserve"> </t>
        </r>
        <r>
          <rPr>
            <b/>
            <sz val="9"/>
            <color indexed="81"/>
            <rFont val="돋움"/>
            <family val="3"/>
            <charset val="129"/>
          </rPr>
          <t>연금저축</t>
        </r>
        <r>
          <rPr>
            <b/>
            <sz val="9"/>
            <color indexed="81"/>
            <rFont val="Tahoma"/>
            <family val="2"/>
          </rPr>
          <t xml:space="preserve"> </t>
        </r>
        <r>
          <rPr>
            <b/>
            <sz val="9"/>
            <color indexed="81"/>
            <rFont val="돋움"/>
            <family val="3"/>
            <charset val="129"/>
          </rPr>
          <t>포함</t>
        </r>
        <r>
          <rPr>
            <b/>
            <sz val="9"/>
            <color indexed="81"/>
            <rFont val="Tahoma"/>
            <family val="2"/>
          </rPr>
          <t>)</t>
        </r>
        <r>
          <rPr>
            <b/>
            <sz val="9"/>
            <color indexed="81"/>
            <rFont val="돋움"/>
            <family val="3"/>
            <charset val="129"/>
          </rPr>
          <t xml:space="preserve">
소득세법</t>
        </r>
        <r>
          <rPr>
            <b/>
            <sz val="9"/>
            <color indexed="81"/>
            <rFont val="Tahoma"/>
            <family val="2"/>
          </rPr>
          <t xml:space="preserve"> </t>
        </r>
        <r>
          <rPr>
            <b/>
            <sz val="9"/>
            <color indexed="81"/>
            <rFont val="돋움"/>
            <family val="3"/>
            <charset val="129"/>
          </rPr>
          <t>제</t>
        </r>
        <r>
          <rPr>
            <b/>
            <sz val="9"/>
            <color indexed="81"/>
            <rFont val="Tahoma"/>
            <family val="2"/>
          </rPr>
          <t>51</t>
        </r>
        <r>
          <rPr>
            <b/>
            <sz val="9"/>
            <color indexed="81"/>
            <rFont val="돋움"/>
            <family val="3"/>
            <charset val="129"/>
          </rPr>
          <t>조의</t>
        </r>
        <r>
          <rPr>
            <b/>
            <sz val="9"/>
            <color indexed="81"/>
            <rFont val="Tahoma"/>
            <family val="2"/>
          </rPr>
          <t xml:space="preserve">3 </t>
        </r>
        <r>
          <rPr>
            <b/>
            <sz val="9"/>
            <color indexed="81"/>
            <rFont val="돋움"/>
            <family val="3"/>
            <charset val="129"/>
          </rPr>
          <t>【연금보험료공제】</t>
        </r>
        <r>
          <rPr>
            <b/>
            <sz val="9"/>
            <color indexed="81"/>
            <rFont val="Tahoma"/>
            <family val="2"/>
          </rPr>
          <t xml:space="preserve"> </t>
        </r>
        <r>
          <rPr>
            <b/>
            <sz val="9"/>
            <color indexed="81"/>
            <rFont val="돋움"/>
            <family val="3"/>
            <charset val="129"/>
          </rPr>
          <t xml:space="preserve">
①</t>
        </r>
        <r>
          <rPr>
            <b/>
            <sz val="9"/>
            <color indexed="81"/>
            <rFont val="Tahoma"/>
            <family val="2"/>
          </rPr>
          <t xml:space="preserve"> </t>
        </r>
        <r>
          <rPr>
            <b/>
            <sz val="9"/>
            <color indexed="81"/>
            <rFont val="돋움"/>
            <family val="3"/>
            <charset val="129"/>
          </rPr>
          <t>종합소득이</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거주자가</t>
        </r>
        <r>
          <rPr>
            <b/>
            <sz val="9"/>
            <color indexed="81"/>
            <rFont val="Tahoma"/>
            <family val="2"/>
          </rPr>
          <t xml:space="preserve"> </t>
        </r>
        <r>
          <rPr>
            <b/>
            <sz val="9"/>
            <color indexed="81"/>
            <rFont val="돋움"/>
            <family val="3"/>
            <charset val="129"/>
          </rPr>
          <t>다음</t>
        </r>
        <r>
          <rPr>
            <b/>
            <sz val="9"/>
            <color indexed="81"/>
            <rFont val="Tahoma"/>
            <family val="2"/>
          </rPr>
          <t xml:space="preserve"> </t>
        </r>
        <r>
          <rPr>
            <b/>
            <sz val="9"/>
            <color indexed="81"/>
            <rFont val="돋움"/>
            <family val="3"/>
            <charset val="129"/>
          </rPr>
          <t>각</t>
        </r>
        <r>
          <rPr>
            <b/>
            <sz val="9"/>
            <color indexed="81"/>
            <rFont val="Tahoma"/>
            <family val="2"/>
          </rPr>
          <t xml:space="preserve"> </t>
        </r>
        <r>
          <rPr>
            <b/>
            <sz val="9"/>
            <color indexed="81"/>
            <rFont val="돋움"/>
            <family val="3"/>
            <charset val="129"/>
          </rPr>
          <t>호의</t>
        </r>
        <r>
          <rPr>
            <b/>
            <sz val="9"/>
            <color indexed="81"/>
            <rFont val="Tahoma"/>
            <family val="2"/>
          </rPr>
          <t xml:space="preserve"> </t>
        </r>
        <r>
          <rPr>
            <b/>
            <sz val="9"/>
            <color indexed="81"/>
            <rFont val="돋움"/>
            <family val="3"/>
            <charset val="129"/>
          </rPr>
          <t>어느</t>
        </r>
        <r>
          <rPr>
            <b/>
            <sz val="9"/>
            <color indexed="81"/>
            <rFont val="Tahoma"/>
            <family val="2"/>
          </rPr>
          <t xml:space="preserve"> </t>
        </r>
        <r>
          <rPr>
            <b/>
            <sz val="9"/>
            <color indexed="81"/>
            <rFont val="돋움"/>
            <family val="3"/>
            <charset val="129"/>
          </rPr>
          <t>하나에</t>
        </r>
        <r>
          <rPr>
            <b/>
            <sz val="9"/>
            <color indexed="81"/>
            <rFont val="Tahoma"/>
            <family val="2"/>
          </rPr>
          <t xml:space="preserve"> </t>
        </r>
        <r>
          <rPr>
            <b/>
            <sz val="9"/>
            <color indexed="81"/>
            <rFont val="돋움"/>
            <family val="3"/>
            <charset val="129"/>
          </rPr>
          <t>해당하는</t>
        </r>
        <r>
          <rPr>
            <b/>
            <sz val="9"/>
            <color indexed="81"/>
            <rFont val="Tahoma"/>
            <family val="2"/>
          </rPr>
          <t xml:space="preserve"> </t>
        </r>
        <r>
          <rPr>
            <b/>
            <sz val="9"/>
            <color indexed="81"/>
            <rFont val="돋움"/>
            <family val="3"/>
            <charset val="129"/>
          </rPr>
          <t>금액</t>
        </r>
        <r>
          <rPr>
            <b/>
            <sz val="9"/>
            <color indexed="81"/>
            <rFont val="Tahoma"/>
            <family val="2"/>
          </rPr>
          <t>(</t>
        </r>
        <r>
          <rPr>
            <b/>
            <sz val="9"/>
            <color indexed="81"/>
            <rFont val="돋움"/>
            <family val="3"/>
            <charset val="129"/>
          </rPr>
          <t>이하</t>
        </r>
        <r>
          <rPr>
            <b/>
            <sz val="9"/>
            <color indexed="81"/>
            <rFont val="Tahoma"/>
            <family val="2"/>
          </rPr>
          <t xml:space="preserve"> "</t>
        </r>
        <r>
          <rPr>
            <b/>
            <sz val="9"/>
            <color indexed="81"/>
            <rFont val="돋움"/>
            <family val="3"/>
            <charset val="129"/>
          </rPr>
          <t>연금보험료</t>
        </r>
        <r>
          <rPr>
            <b/>
            <sz val="9"/>
            <color indexed="81"/>
            <rFont val="Tahoma"/>
            <family val="2"/>
          </rPr>
          <t>"</t>
        </r>
        <r>
          <rPr>
            <b/>
            <sz val="9"/>
            <color indexed="81"/>
            <rFont val="돋움"/>
            <family val="3"/>
            <charset val="129"/>
          </rPr>
          <t>라</t>
        </r>
        <r>
          <rPr>
            <b/>
            <sz val="9"/>
            <color indexed="81"/>
            <rFont val="Tahoma"/>
            <family val="2"/>
          </rPr>
          <t xml:space="preserve"> </t>
        </r>
        <r>
          <rPr>
            <b/>
            <sz val="9"/>
            <color indexed="81"/>
            <rFont val="돋움"/>
            <family val="3"/>
            <charset val="129"/>
          </rPr>
          <t>한다</t>
        </r>
        <r>
          <rPr>
            <b/>
            <sz val="9"/>
            <color indexed="81"/>
            <rFont val="Tahoma"/>
            <family val="2"/>
          </rPr>
          <t>)</t>
        </r>
        <r>
          <rPr>
            <b/>
            <sz val="9"/>
            <color indexed="81"/>
            <rFont val="돋움"/>
            <family val="3"/>
            <charset val="129"/>
          </rPr>
          <t>을</t>
        </r>
        <r>
          <rPr>
            <b/>
            <sz val="9"/>
            <color indexed="81"/>
            <rFont val="Tahoma"/>
            <family val="2"/>
          </rPr>
          <t xml:space="preserve"> </t>
        </r>
        <r>
          <rPr>
            <b/>
            <sz val="9"/>
            <color indexed="81"/>
            <rFont val="돋움"/>
            <family val="3"/>
            <charset val="129"/>
          </rPr>
          <t>납입한</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과세기간의</t>
        </r>
        <r>
          <rPr>
            <b/>
            <sz val="9"/>
            <color indexed="81"/>
            <rFont val="Tahoma"/>
            <family val="2"/>
          </rPr>
          <t xml:space="preserve"> </t>
        </r>
        <r>
          <rPr>
            <b/>
            <sz val="9"/>
            <color indexed="81"/>
            <rFont val="돋움"/>
            <family val="3"/>
            <charset val="129"/>
          </rPr>
          <t>종합소득금액에서</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과세기간에</t>
        </r>
        <r>
          <rPr>
            <b/>
            <sz val="9"/>
            <color indexed="81"/>
            <rFont val="Tahoma"/>
            <family val="2"/>
          </rPr>
          <t xml:space="preserve"> </t>
        </r>
        <r>
          <rPr>
            <b/>
            <sz val="9"/>
            <color indexed="81"/>
            <rFont val="돋움"/>
            <family val="3"/>
            <charset val="129"/>
          </rPr>
          <t>납입한</t>
        </r>
        <r>
          <rPr>
            <b/>
            <sz val="9"/>
            <color indexed="81"/>
            <rFont val="Tahoma"/>
            <family val="2"/>
          </rPr>
          <t xml:space="preserve"> </t>
        </r>
        <r>
          <rPr>
            <b/>
            <sz val="9"/>
            <color indexed="81"/>
            <rFont val="돋움"/>
            <family val="3"/>
            <charset val="129"/>
          </rPr>
          <t>연금보험료를</t>
        </r>
        <r>
          <rPr>
            <b/>
            <sz val="9"/>
            <color indexed="81"/>
            <rFont val="Tahoma"/>
            <family val="2"/>
          </rPr>
          <t xml:space="preserve"> </t>
        </r>
        <r>
          <rPr>
            <b/>
            <sz val="9"/>
            <color indexed="81"/>
            <rFont val="돋움"/>
            <family val="3"/>
            <charset val="129"/>
          </rPr>
          <t>공제한다</t>
        </r>
        <r>
          <rPr>
            <b/>
            <sz val="9"/>
            <color indexed="81"/>
            <rFont val="Tahoma"/>
            <family val="2"/>
          </rPr>
          <t xml:space="preserve">. </t>
        </r>
        <r>
          <rPr>
            <b/>
            <sz val="9"/>
            <color indexed="81"/>
            <rFont val="돋움"/>
            <family val="3"/>
            <charset val="129"/>
          </rPr>
          <t>다만</t>
        </r>
        <r>
          <rPr>
            <b/>
            <sz val="9"/>
            <color indexed="81"/>
            <rFont val="Tahoma"/>
            <family val="2"/>
          </rPr>
          <t xml:space="preserve">, </t>
        </r>
        <r>
          <rPr>
            <b/>
            <sz val="9"/>
            <color indexed="81"/>
            <rFont val="돋움"/>
            <family val="3"/>
            <charset val="129"/>
          </rPr>
          <t>제</t>
        </r>
        <r>
          <rPr>
            <b/>
            <sz val="9"/>
            <color indexed="81"/>
            <rFont val="Tahoma"/>
            <family val="2"/>
          </rPr>
          <t>2</t>
        </r>
        <r>
          <rPr>
            <b/>
            <sz val="9"/>
            <color indexed="81"/>
            <rFont val="돋움"/>
            <family val="3"/>
            <charset val="129"/>
          </rPr>
          <t>호에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연금보험료의</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납입금의</t>
        </r>
        <r>
          <rPr>
            <b/>
            <sz val="9"/>
            <color indexed="81"/>
            <rFont val="Tahoma"/>
            <family val="2"/>
          </rPr>
          <t xml:space="preserve"> </t>
        </r>
        <r>
          <rPr>
            <b/>
            <sz val="9"/>
            <color indexed="81"/>
            <rFont val="돋움"/>
            <family val="3"/>
            <charset val="129"/>
          </rPr>
          <t>합계액이</t>
        </r>
        <r>
          <rPr>
            <b/>
            <sz val="9"/>
            <color indexed="81"/>
            <rFont val="Tahoma"/>
            <family val="2"/>
          </rPr>
          <t xml:space="preserve"> </t>
        </r>
        <r>
          <rPr>
            <b/>
            <sz val="9"/>
            <color indexed="81"/>
            <rFont val="돋움"/>
            <family val="3"/>
            <charset val="129"/>
          </rPr>
          <t>연</t>
        </r>
        <r>
          <rPr>
            <b/>
            <sz val="9"/>
            <color indexed="81"/>
            <rFont val="Tahoma"/>
            <family val="2"/>
          </rPr>
          <t xml:space="preserve"> 400</t>
        </r>
        <r>
          <rPr>
            <b/>
            <sz val="9"/>
            <color indexed="81"/>
            <rFont val="돋움"/>
            <family val="3"/>
            <charset val="129"/>
          </rPr>
          <t>만원을</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금액은</t>
        </r>
        <r>
          <rPr>
            <b/>
            <sz val="9"/>
            <color indexed="81"/>
            <rFont val="Tahoma"/>
            <family val="2"/>
          </rPr>
          <t xml:space="preserve"> </t>
        </r>
        <r>
          <rPr>
            <b/>
            <sz val="9"/>
            <color indexed="81"/>
            <rFont val="돋움"/>
            <family val="3"/>
            <charset val="129"/>
          </rPr>
          <t>없는</t>
        </r>
        <r>
          <rPr>
            <b/>
            <sz val="9"/>
            <color indexed="81"/>
            <rFont val="Tahoma"/>
            <family val="2"/>
          </rPr>
          <t xml:space="preserve"> </t>
        </r>
        <r>
          <rPr>
            <b/>
            <sz val="9"/>
            <color indexed="81"/>
            <rFont val="돋움"/>
            <family val="3"/>
            <charset val="129"/>
          </rPr>
          <t>것으로</t>
        </r>
        <r>
          <rPr>
            <b/>
            <sz val="9"/>
            <color indexed="81"/>
            <rFont val="Tahoma"/>
            <family val="2"/>
          </rPr>
          <t xml:space="preserve"> </t>
        </r>
        <r>
          <rPr>
            <b/>
            <sz val="9"/>
            <color indexed="81"/>
            <rFont val="돋움"/>
            <family val="3"/>
            <charset val="129"/>
          </rPr>
          <t>한다</t>
        </r>
        <r>
          <rPr>
            <b/>
            <sz val="9"/>
            <color indexed="81"/>
            <rFont val="Tahoma"/>
            <family val="2"/>
          </rPr>
          <t>. &lt;</t>
        </r>
        <r>
          <rPr>
            <b/>
            <sz val="9"/>
            <color indexed="81"/>
            <rFont val="돋움"/>
            <family val="3"/>
            <charset val="129"/>
          </rPr>
          <t>개정</t>
        </r>
        <r>
          <rPr>
            <b/>
            <sz val="9"/>
            <color indexed="81"/>
            <rFont val="Tahoma"/>
            <family val="2"/>
          </rPr>
          <t xml:space="preserve"> 2013.1.1&gt;
1. </t>
        </r>
        <r>
          <rPr>
            <b/>
            <sz val="9"/>
            <color indexed="81"/>
            <rFont val="돋움"/>
            <family val="3"/>
            <charset val="129"/>
          </rPr>
          <t>공적연금</t>
        </r>
        <r>
          <rPr>
            <b/>
            <sz val="9"/>
            <color indexed="81"/>
            <rFont val="Tahoma"/>
            <family val="2"/>
          </rPr>
          <t xml:space="preserve"> </t>
        </r>
        <r>
          <rPr>
            <b/>
            <sz val="9"/>
            <color indexed="81"/>
            <rFont val="돋움"/>
            <family val="3"/>
            <charset val="129"/>
          </rPr>
          <t>관련법에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기여금</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 xml:space="preserve">개인부담금
</t>
        </r>
        <r>
          <rPr>
            <b/>
            <sz val="9"/>
            <color indexed="81"/>
            <rFont val="Tahoma"/>
            <family val="2"/>
          </rPr>
          <t xml:space="preserve">2. </t>
        </r>
        <r>
          <rPr>
            <b/>
            <sz val="9"/>
            <color indexed="81"/>
            <rFont val="돋움"/>
            <family val="3"/>
            <charset val="129"/>
          </rPr>
          <t>거주자가</t>
        </r>
        <r>
          <rPr>
            <b/>
            <sz val="9"/>
            <color indexed="81"/>
            <rFont val="Tahoma"/>
            <family val="2"/>
          </rPr>
          <t xml:space="preserve"> </t>
        </r>
        <r>
          <rPr>
            <b/>
            <sz val="9"/>
            <color indexed="81"/>
            <rFont val="돋움"/>
            <family val="3"/>
            <charset val="129"/>
          </rPr>
          <t>연금계좌에</t>
        </r>
        <r>
          <rPr>
            <b/>
            <sz val="9"/>
            <color indexed="81"/>
            <rFont val="Tahoma"/>
            <family val="2"/>
          </rPr>
          <t xml:space="preserve"> </t>
        </r>
        <r>
          <rPr>
            <b/>
            <sz val="9"/>
            <color indexed="81"/>
            <rFont val="돋움"/>
            <family val="3"/>
            <charset val="129"/>
          </rPr>
          <t>납입하는</t>
        </r>
        <r>
          <rPr>
            <b/>
            <sz val="9"/>
            <color indexed="81"/>
            <rFont val="Tahoma"/>
            <family val="2"/>
          </rPr>
          <t xml:space="preserve"> </t>
        </r>
        <r>
          <rPr>
            <b/>
            <sz val="9"/>
            <color indexed="81"/>
            <rFont val="돋움"/>
            <family val="3"/>
            <charset val="129"/>
          </rPr>
          <t>금액으로서</t>
        </r>
        <r>
          <rPr>
            <b/>
            <sz val="9"/>
            <color indexed="81"/>
            <rFont val="Tahoma"/>
            <family val="2"/>
          </rPr>
          <t xml:space="preserve"> </t>
        </r>
        <r>
          <rPr>
            <b/>
            <sz val="9"/>
            <color indexed="81"/>
            <rFont val="돋움"/>
            <family val="3"/>
            <charset val="129"/>
          </rPr>
          <t>다음</t>
        </r>
        <r>
          <rPr>
            <b/>
            <sz val="9"/>
            <color indexed="81"/>
            <rFont val="Tahoma"/>
            <family val="2"/>
          </rPr>
          <t xml:space="preserve"> </t>
        </r>
        <r>
          <rPr>
            <b/>
            <sz val="9"/>
            <color indexed="81"/>
            <rFont val="돋움"/>
            <family val="3"/>
            <charset val="129"/>
          </rPr>
          <t>각</t>
        </r>
        <r>
          <rPr>
            <b/>
            <sz val="9"/>
            <color indexed="81"/>
            <rFont val="Tahoma"/>
            <family val="2"/>
          </rPr>
          <t xml:space="preserve"> </t>
        </r>
        <r>
          <rPr>
            <b/>
            <sz val="9"/>
            <color indexed="81"/>
            <rFont val="돋움"/>
            <family val="3"/>
            <charset val="129"/>
          </rPr>
          <t>목의</t>
        </r>
        <r>
          <rPr>
            <b/>
            <sz val="9"/>
            <color indexed="81"/>
            <rFont val="Tahoma"/>
            <family val="2"/>
          </rPr>
          <t xml:space="preserve"> </t>
        </r>
        <r>
          <rPr>
            <b/>
            <sz val="9"/>
            <color indexed="81"/>
            <rFont val="돋움"/>
            <family val="3"/>
            <charset val="129"/>
          </rPr>
          <t>어느</t>
        </r>
        <r>
          <rPr>
            <b/>
            <sz val="9"/>
            <color indexed="81"/>
            <rFont val="Tahoma"/>
            <family val="2"/>
          </rPr>
          <t xml:space="preserve"> </t>
        </r>
        <r>
          <rPr>
            <b/>
            <sz val="9"/>
            <color indexed="81"/>
            <rFont val="돋움"/>
            <family val="3"/>
            <charset val="129"/>
          </rPr>
          <t>하나에</t>
        </r>
        <r>
          <rPr>
            <b/>
            <sz val="9"/>
            <color indexed="81"/>
            <rFont val="Tahoma"/>
            <family val="2"/>
          </rPr>
          <t xml:space="preserve"> </t>
        </r>
        <r>
          <rPr>
            <b/>
            <sz val="9"/>
            <color indexed="81"/>
            <rFont val="돋움"/>
            <family val="3"/>
            <charset val="129"/>
          </rPr>
          <t>해당하지</t>
        </r>
        <r>
          <rPr>
            <b/>
            <sz val="9"/>
            <color indexed="81"/>
            <rFont val="Tahoma"/>
            <family val="2"/>
          </rPr>
          <t xml:space="preserve"> </t>
        </r>
        <r>
          <rPr>
            <b/>
            <sz val="9"/>
            <color indexed="81"/>
            <rFont val="돋움"/>
            <family val="3"/>
            <charset val="129"/>
          </rPr>
          <t>아니하는</t>
        </r>
        <r>
          <rPr>
            <b/>
            <sz val="9"/>
            <color indexed="81"/>
            <rFont val="Tahoma"/>
            <family val="2"/>
          </rPr>
          <t xml:space="preserve"> </t>
        </r>
        <r>
          <rPr>
            <b/>
            <sz val="9"/>
            <color indexed="81"/>
            <rFont val="돋움"/>
            <family val="3"/>
            <charset val="129"/>
          </rPr>
          <t xml:space="preserve">금액
</t>
        </r>
        <r>
          <rPr>
            <b/>
            <sz val="9"/>
            <color indexed="81"/>
            <rFont val="Tahoma"/>
            <family val="2"/>
          </rPr>
          <t xml:space="preserve">  </t>
        </r>
        <r>
          <rPr>
            <b/>
            <sz val="9"/>
            <color indexed="81"/>
            <rFont val="돋움"/>
            <family val="3"/>
            <charset val="129"/>
          </rPr>
          <t>가</t>
        </r>
        <r>
          <rPr>
            <b/>
            <sz val="9"/>
            <color indexed="81"/>
            <rFont val="Tahoma"/>
            <family val="2"/>
          </rPr>
          <t xml:space="preserve">. </t>
        </r>
        <r>
          <rPr>
            <b/>
            <sz val="9"/>
            <color indexed="81"/>
            <rFont val="돋움"/>
            <family val="3"/>
            <charset val="129"/>
          </rPr>
          <t>제</t>
        </r>
        <r>
          <rPr>
            <b/>
            <sz val="9"/>
            <color indexed="81"/>
            <rFont val="Tahoma"/>
            <family val="2"/>
          </rPr>
          <t>146</t>
        </r>
        <r>
          <rPr>
            <b/>
            <sz val="9"/>
            <color indexed="81"/>
            <rFont val="돋움"/>
            <family val="3"/>
            <charset val="129"/>
          </rPr>
          <t>조제</t>
        </r>
        <r>
          <rPr>
            <b/>
            <sz val="9"/>
            <color indexed="81"/>
            <rFont val="Tahoma"/>
            <family val="2"/>
          </rPr>
          <t>2</t>
        </r>
        <r>
          <rPr>
            <b/>
            <sz val="9"/>
            <color indexed="81"/>
            <rFont val="돋움"/>
            <family val="3"/>
            <charset val="129"/>
          </rPr>
          <t>항에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소득세가</t>
        </r>
        <r>
          <rPr>
            <b/>
            <sz val="9"/>
            <color indexed="81"/>
            <rFont val="Tahoma"/>
            <family val="2"/>
          </rPr>
          <t xml:space="preserve"> </t>
        </r>
        <r>
          <rPr>
            <b/>
            <sz val="9"/>
            <color indexed="81"/>
            <rFont val="돋움"/>
            <family val="3"/>
            <charset val="129"/>
          </rPr>
          <t>원천징수되지</t>
        </r>
        <r>
          <rPr>
            <b/>
            <sz val="9"/>
            <color indexed="81"/>
            <rFont val="Tahoma"/>
            <family val="2"/>
          </rPr>
          <t xml:space="preserve"> </t>
        </r>
        <r>
          <rPr>
            <b/>
            <sz val="9"/>
            <color indexed="81"/>
            <rFont val="돋움"/>
            <family val="3"/>
            <charset val="129"/>
          </rPr>
          <t>아니한</t>
        </r>
        <r>
          <rPr>
            <b/>
            <sz val="9"/>
            <color indexed="81"/>
            <rFont val="Tahoma"/>
            <family val="2"/>
          </rPr>
          <t xml:space="preserve"> </t>
        </r>
        <r>
          <rPr>
            <b/>
            <sz val="9"/>
            <color indexed="81"/>
            <rFont val="돋움"/>
            <family val="3"/>
            <charset val="129"/>
          </rPr>
          <t>퇴직소득</t>
        </r>
        <r>
          <rPr>
            <b/>
            <sz val="9"/>
            <color indexed="81"/>
            <rFont val="Tahoma"/>
            <family val="2"/>
          </rPr>
          <t xml:space="preserve"> </t>
        </r>
        <r>
          <rPr>
            <b/>
            <sz val="9"/>
            <color indexed="81"/>
            <rFont val="돋움"/>
            <family val="3"/>
            <charset val="129"/>
          </rPr>
          <t>등</t>
        </r>
        <r>
          <rPr>
            <b/>
            <sz val="9"/>
            <color indexed="81"/>
            <rFont val="Tahoma"/>
            <family val="2"/>
          </rPr>
          <t xml:space="preserve"> </t>
        </r>
        <r>
          <rPr>
            <b/>
            <sz val="9"/>
            <color indexed="81"/>
            <rFont val="돋움"/>
            <family val="3"/>
            <charset val="129"/>
          </rPr>
          <t>과세가</t>
        </r>
        <r>
          <rPr>
            <b/>
            <sz val="9"/>
            <color indexed="81"/>
            <rFont val="Tahoma"/>
            <family val="2"/>
          </rPr>
          <t xml:space="preserve"> </t>
        </r>
        <r>
          <rPr>
            <b/>
            <sz val="9"/>
            <color indexed="81"/>
            <rFont val="돋움"/>
            <family val="3"/>
            <charset val="129"/>
          </rPr>
          <t>이연된</t>
        </r>
        <r>
          <rPr>
            <b/>
            <sz val="9"/>
            <color indexed="81"/>
            <rFont val="Tahoma"/>
            <family val="2"/>
          </rPr>
          <t xml:space="preserve"> </t>
        </r>
        <r>
          <rPr>
            <b/>
            <sz val="9"/>
            <color indexed="81"/>
            <rFont val="돋움"/>
            <family val="3"/>
            <charset val="129"/>
          </rPr>
          <t xml:space="preserve">소득
</t>
        </r>
        <r>
          <rPr>
            <b/>
            <sz val="9"/>
            <color indexed="81"/>
            <rFont val="Tahoma"/>
            <family val="2"/>
          </rPr>
          <t xml:space="preserve">  </t>
        </r>
        <r>
          <rPr>
            <b/>
            <sz val="9"/>
            <color indexed="81"/>
            <rFont val="돋움"/>
            <family val="3"/>
            <charset val="129"/>
          </rPr>
          <t>나</t>
        </r>
        <r>
          <rPr>
            <b/>
            <sz val="9"/>
            <color indexed="81"/>
            <rFont val="Tahoma"/>
            <family val="2"/>
          </rPr>
          <t xml:space="preserve">. </t>
        </r>
        <r>
          <rPr>
            <b/>
            <sz val="9"/>
            <color indexed="81"/>
            <rFont val="돋움"/>
            <family val="3"/>
            <charset val="129"/>
          </rPr>
          <t>연금계좌에서</t>
        </r>
        <r>
          <rPr>
            <b/>
            <sz val="9"/>
            <color indexed="81"/>
            <rFont val="Tahoma"/>
            <family val="2"/>
          </rPr>
          <t xml:space="preserve"> </t>
        </r>
        <r>
          <rPr>
            <b/>
            <sz val="9"/>
            <color indexed="81"/>
            <rFont val="돋움"/>
            <family val="3"/>
            <charset val="129"/>
          </rPr>
          <t>다른</t>
        </r>
        <r>
          <rPr>
            <b/>
            <sz val="9"/>
            <color indexed="81"/>
            <rFont val="Tahoma"/>
            <family val="2"/>
          </rPr>
          <t xml:space="preserve"> </t>
        </r>
        <r>
          <rPr>
            <b/>
            <sz val="9"/>
            <color indexed="81"/>
            <rFont val="돋움"/>
            <family val="3"/>
            <charset val="129"/>
          </rPr>
          <t>연금계좌로</t>
        </r>
        <r>
          <rPr>
            <b/>
            <sz val="9"/>
            <color indexed="81"/>
            <rFont val="Tahoma"/>
            <family val="2"/>
          </rPr>
          <t xml:space="preserve"> </t>
        </r>
        <r>
          <rPr>
            <b/>
            <sz val="9"/>
            <color indexed="81"/>
            <rFont val="돋움"/>
            <family val="3"/>
            <charset val="129"/>
          </rPr>
          <t>계약을</t>
        </r>
        <r>
          <rPr>
            <b/>
            <sz val="9"/>
            <color indexed="81"/>
            <rFont val="Tahoma"/>
            <family val="2"/>
          </rPr>
          <t xml:space="preserve"> </t>
        </r>
        <r>
          <rPr>
            <b/>
            <sz val="9"/>
            <color indexed="81"/>
            <rFont val="돋움"/>
            <family val="3"/>
            <charset val="129"/>
          </rPr>
          <t>이전함으로써</t>
        </r>
        <r>
          <rPr>
            <b/>
            <sz val="9"/>
            <color indexed="81"/>
            <rFont val="Tahoma"/>
            <family val="2"/>
          </rPr>
          <t xml:space="preserve"> </t>
        </r>
        <r>
          <rPr>
            <b/>
            <sz val="9"/>
            <color indexed="81"/>
            <rFont val="돋움"/>
            <family val="3"/>
            <charset val="129"/>
          </rPr>
          <t>납입되는</t>
        </r>
        <r>
          <rPr>
            <b/>
            <sz val="9"/>
            <color indexed="81"/>
            <rFont val="Tahoma"/>
            <family val="2"/>
          </rPr>
          <t xml:space="preserve"> </t>
        </r>
        <r>
          <rPr>
            <b/>
            <sz val="9"/>
            <color indexed="81"/>
            <rFont val="돋움"/>
            <family val="3"/>
            <charset val="129"/>
          </rPr>
          <t xml:space="preserve">금액
</t>
        </r>
        <r>
          <rPr>
            <b/>
            <sz val="9"/>
            <color indexed="81"/>
            <rFont val="Tahoma"/>
            <family val="2"/>
          </rPr>
          <t xml:space="preserve">
</t>
        </r>
        <r>
          <rPr>
            <b/>
            <sz val="9"/>
            <color indexed="81"/>
            <rFont val="돋움"/>
            <family val="3"/>
            <charset val="129"/>
          </rPr>
          <t>②</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공제를</t>
        </r>
        <r>
          <rPr>
            <b/>
            <sz val="9"/>
            <color indexed="81"/>
            <rFont val="Tahoma"/>
            <family val="2"/>
          </rPr>
          <t xml:space="preserve"> "</t>
        </r>
        <r>
          <rPr>
            <b/>
            <sz val="9"/>
            <color indexed="81"/>
            <rFont val="돋움"/>
            <family val="3"/>
            <charset val="129"/>
          </rPr>
          <t>연금보험료공제</t>
        </r>
        <r>
          <rPr>
            <b/>
            <sz val="9"/>
            <color indexed="81"/>
            <rFont val="Tahoma"/>
            <family val="2"/>
          </rPr>
          <t>"</t>
        </r>
        <r>
          <rPr>
            <b/>
            <sz val="9"/>
            <color indexed="81"/>
            <rFont val="돋움"/>
            <family val="3"/>
            <charset val="129"/>
          </rPr>
          <t>라</t>
        </r>
        <r>
          <rPr>
            <b/>
            <sz val="9"/>
            <color indexed="81"/>
            <rFont val="Tahoma"/>
            <family val="2"/>
          </rPr>
          <t xml:space="preserve"> </t>
        </r>
        <r>
          <rPr>
            <b/>
            <sz val="9"/>
            <color indexed="81"/>
            <rFont val="돋움"/>
            <family val="3"/>
            <charset val="129"/>
          </rPr>
          <t>한다</t>
        </r>
        <r>
          <rPr>
            <b/>
            <sz val="9"/>
            <color indexed="81"/>
            <rFont val="Tahoma"/>
            <family val="2"/>
          </rPr>
          <t xml:space="preserve">.
</t>
        </r>
        <r>
          <rPr>
            <b/>
            <sz val="9"/>
            <color indexed="81"/>
            <rFont val="돋움"/>
            <family val="3"/>
            <charset val="129"/>
          </rPr>
          <t>③</t>
        </r>
        <r>
          <rPr>
            <b/>
            <sz val="9"/>
            <color indexed="81"/>
            <rFont val="Tahoma"/>
            <family val="2"/>
          </rPr>
          <t xml:space="preserve"> </t>
        </r>
        <r>
          <rPr>
            <b/>
            <sz val="9"/>
            <color indexed="81"/>
            <rFont val="돋움"/>
            <family val="3"/>
            <charset val="129"/>
          </rPr>
          <t>연금보험료공제의</t>
        </r>
        <r>
          <rPr>
            <b/>
            <sz val="9"/>
            <color indexed="81"/>
            <rFont val="Tahoma"/>
            <family val="2"/>
          </rPr>
          <t xml:space="preserve"> </t>
        </r>
        <r>
          <rPr>
            <b/>
            <sz val="9"/>
            <color indexed="81"/>
            <rFont val="돋움"/>
            <family val="3"/>
            <charset val="129"/>
          </rPr>
          <t>합계액이</t>
        </r>
        <r>
          <rPr>
            <b/>
            <sz val="9"/>
            <color indexed="81"/>
            <rFont val="Tahoma"/>
            <family val="2"/>
          </rPr>
          <t xml:space="preserve"> </t>
        </r>
        <r>
          <rPr>
            <b/>
            <sz val="9"/>
            <color indexed="81"/>
            <rFont val="돋움"/>
            <family val="3"/>
            <charset val="129"/>
          </rPr>
          <t>종합소득금액을</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공제액은</t>
        </r>
        <r>
          <rPr>
            <b/>
            <sz val="9"/>
            <color indexed="81"/>
            <rFont val="Tahoma"/>
            <family val="2"/>
          </rPr>
          <t xml:space="preserve"> </t>
        </r>
        <r>
          <rPr>
            <b/>
            <sz val="9"/>
            <color indexed="81"/>
            <rFont val="돋움"/>
            <family val="3"/>
            <charset val="129"/>
          </rPr>
          <t>없는</t>
        </r>
        <r>
          <rPr>
            <b/>
            <sz val="9"/>
            <color indexed="81"/>
            <rFont val="Tahoma"/>
            <family val="2"/>
          </rPr>
          <t xml:space="preserve"> </t>
        </r>
        <r>
          <rPr>
            <b/>
            <sz val="9"/>
            <color indexed="81"/>
            <rFont val="돋움"/>
            <family val="3"/>
            <charset val="129"/>
          </rPr>
          <t>것으로</t>
        </r>
        <r>
          <rPr>
            <b/>
            <sz val="9"/>
            <color indexed="81"/>
            <rFont val="Tahoma"/>
            <family val="2"/>
          </rPr>
          <t xml:space="preserve"> </t>
        </r>
        <r>
          <rPr>
            <b/>
            <sz val="9"/>
            <color indexed="81"/>
            <rFont val="돋움"/>
            <family val="3"/>
            <charset val="129"/>
          </rPr>
          <t>한다</t>
        </r>
        <r>
          <rPr>
            <b/>
            <sz val="9"/>
            <color indexed="81"/>
            <rFont val="Tahoma"/>
            <family val="2"/>
          </rPr>
          <t>.</t>
        </r>
      </text>
    </comment>
    <comment ref="C111" authorId="1" shapeId="0" xr:uid="{43313D7B-38D0-48DC-BB52-FA545909E953}">
      <text>
        <r>
          <rPr>
            <b/>
            <sz val="9"/>
            <color indexed="81"/>
            <rFont val="돋움"/>
            <family val="3"/>
            <charset val="129"/>
          </rPr>
          <t>67. 표준세액공제 (공제한도 연12만원) 금액이 0보다 크면 공제액에 0을 강제 입력
소득세법 제52조 [ 특별소득공제(2014.01.01 제목개정) ]
① 근로소득이 있는 거주자(일용근로자는 제외한다. 이하 이 조에서 같다)가 해당 과세기간에 「국민건강보험법」, 「고용보험법」 또는 「노인장기요양보험법」에 따라 근로자가 부담하는 보험료를 지급한 경우 그 금액을 해당 과세기간의 근로소득금액에서 공제한다.(2014.01.01 개정)
1. 삭제(2014.01.01)
2. 삭제(2014.01.01)
② 삭제(2014.01.01)
③ 삭제(2014.01.01)
④ 과세기간 종료일 현재 주택을 소유하지 아니한 대통령령으로 정하는 세대(이하 제5항에서 "세대"라 한다)의 세대주(세대주가 이 항, 제5항 및 「조세특례제한법」 제87조 제2항에 따른 공제를 받지 아니하는 경우에는 세대의 구성원을 말한다)로서 근로소득이 있는 거주자가 대통령령으로 정하는 일정 규모 이하의 주택(주거에 사용하는 오피스텔과 주택 및 오피스텔에 딸린 토지를 포함하며, 그 딸린 토지가 건물이 정착된 면적에 지역별로 대통령령으로 정하는 배율을 곱하여 산정한 면적을 초과하는 경우 해당 주택 및 오피스텔은 제외한다)을 임차하기 위하여 대통령령으로 정하는 주택임차자금 차입금의 원리금 상환액을 지급하는 경우에는 그 금액의 100분의 40에 해당하는 금액을 해당 과세기간의 근로소득금액에서 공제한다. 다만, 그 공제하는 금액과 「조세특례제한법」 제87조 제2항에 따른 금액의 합계액이 연 300만원을 초과하는 경우 그 초과하는 금액(이하 이 항에서 "한도초과금액"이라 한다)은 없는 것으로 한다.(2014.12.23 개정) 
1. 삭제(2014.12.23)
2. 삭제(2014.12.23)
⑤ 근로소득이 있는 거주자로서 주택을 소유하지 아니하거나 1주택을 보유한 세대의 세대주(세대주가 이 항, 제4항 및 「조세특례제한법」 제87조 제2항에 따른 공제를 받지 아니하는 경우에는 세대의 구성원 중 근로소득이 있는 자를 말한다)가 취득 당시 제99조 제1항에 따른 주택의 기준시가가 5억원 이하인 주택을 취득하기 위하여 그 주택에 저당권을 설정하고 금융회사등 또는 「주택도시기금법」에 따른 주택도시기금으로부터 차입한 대통령령으로 정하는 장기주택저당차입금(주택을 취득함으로써 승계받은 장기주택저당차입금을 포함하며, 이하 이 항 및 제6항에서 "장기주택저당차입금"이라 한다)의 이자를 지급하였을 때에는 해당 과세기간에 지급한 이자 상환액을 다음 각 호의 기준에 따라 그 과세기간의 근로소득금액에서 공제한다. 다만, 그 공제하는 금액과 제4항 및 「조세특례제한법」 제87조 제2항에 따른 주택청약종합저축 등에 대한 소득공제 금액의 합계액이 연 500만원(차입금의 상환기간이 15년 이상인 장기주택저당차입금에 대하여 적용하며, 이하 이 항 및 제6항에서 "공제한도"라 한다)을 초과하는 경우 그 초과하는 금액은 없는 것으로 한다.(2018.12.31 개정) 
1. 세대주 여부의 판정은 과세기간 종료일 현재의 상황에 따른다.(2009.12.31 개정)
2. 세대 구성원이 보유한 주택을 포함하여 과세기간 종료일 현재 2주택 이상을 보유한 경우에는 적용하지 아니한다.(2014.01.01 개정) 
3. 세대주에 대해서는 실제 거주 여부와 관계없이 적용하고, 세대주가 아닌 거주자에 대해서는 실제 거주하는 경우만 적용한다.(2009.12.31 개정)
4. 무주택자인 세대주가 「주택법」에 따른 사업계획의 승인을 받아 건설되는 주택(「주택법」에 따른 주택조합 및 「도시 및 주거환경정비법」에 따른 정비사업조합의 조합원이 취득하는 주택 또는 그 조합을 통하여 취득하는 주택을 포함한다. 이하 이 호에서 같다)을 취득할 수 있는 권리(이하 이 호에서 “주택분양권”이라 한다)로서 대통령령으로 정하는 가격이 4억원 이하인 권리를 취득하고 그 주택을 취득하기 위하여 그 주택의 완공 시 장기주택저당차입금으로 전환할 것을 조건으로 금융회사 등 또는 「주택도시기금법」에 따른 주택도시기금으로부터 차입(그 주택의 완공 전에 해당 차입금의 차입조건을 그 주택 완공 시 장기주택저당차입금으로 전환할 것을 조건으로 변경하는 경우를 포함한다)한 경우에는 그 차입일(차입조건을 새로 변경한 경우에는 그 변경일을 말한다)부터 그 주택의 소유권보존등기일까지 그 차입금을 장기주택저당차입금으로 본다. 다만, 거주자가 주택분양권을 둘 이상 보유하게 된 경우에는 그 보유기간이 속하는 과세기간에는 적용하지 아니한다.(2015.01.06 개정)
5. 주택에 대한 「부동산 가격공시에 관한 법률」에 따른 개별주택가격 및 공동주택가격이 공시되기 전에 차입한 경우에는 차입일 이후 같은 법에 따라 최초로 공시된 가격을 해당 주택의 기준시가로 본다.(2016.01.19 개정)
⑥ 제5항 단서에도 불구하고 장기주택저당차입금이 다음 각 호의 어느 하나에 해당하는 경우에는 연 500만원 대신 그 해당 각 호의 금액을 공제한도로 하여 제5항 본문을 적용한다.(2014.12.23 신설)
1. 차입금의 상환기간이 15년 이상인 장기주택저당차입금의 이자를 대통령령으로 정하는 고정금리 방식(이하 이 항에서 "고정금리"라 한다)으로 지급하고, 그 차입금을 대통령령으로 정하는 비거치식 분할상환 방식(이하 이 항에서 "비거치식 분할상환"이라 한다)으로 상환하는 경우: 1천800만원(2014.12.23 신설)
2. 차입금의 상환기간이 15년 이상인 장기주택저당차입금의 이자를 고정금리로 지급하거나 그 차입금을 비거치식 분할상환으로 상환하는 경우: 1천500만원(2014.12.23 신설)
3. 차입금의 상환기간이 10년 이상인 장기주택저당차입금의 이자를 고정금리로 지급하거나 그 차입금을 비거치식 분할상환으로 상환하는 경우: 300만원(2014.12.23 신설)
⑦ 삭제(2014.01.01)
⑧ 제1항ㆍ제4항 및 제5항에 따른 공제는 해당 거주자가 대통령령으로 정하는 바에 따라 신청한 경우에 적용하며, 공제액이 그 거주자의 해당 과세기간의 합산과세되는 종합소득금액을 초과하는 경우 그 초과하는 금액은 없는 것으로 한다.(2014.01.01 개정)
1. 삭제(2014.01.01)
2. 삭제(2014.01.01)
⑨ 삭제(2014.01.01)
⑩ 제1항ㆍ제4항ㆍ제5항 및 제8항에 따른 공제를 "특별소득공제"라 한다.(2014.01.01 개정)
⑪ 특별소득공제에 관하여 그 밖에 필요한 사항은 대통령령으로 정한다.(2014.01.01 개정)</t>
        </r>
      </text>
    </comment>
    <comment ref="G111" authorId="1" shapeId="0" xr:uid="{EC91AB58-54D9-448B-973D-7F5092B70B6A}">
      <text>
        <r>
          <rPr>
            <b/>
            <sz val="9"/>
            <color indexed="81"/>
            <rFont val="돋움"/>
            <family val="3"/>
            <charset val="129"/>
          </rPr>
          <t>근로자</t>
        </r>
        <r>
          <rPr>
            <b/>
            <sz val="9"/>
            <color indexed="81"/>
            <rFont val="Tahoma"/>
            <family val="2"/>
          </rPr>
          <t xml:space="preserve"> </t>
        </r>
        <r>
          <rPr>
            <b/>
            <sz val="9"/>
            <color indexed="81"/>
            <rFont val="돋움"/>
            <family val="3"/>
            <charset val="129"/>
          </rPr>
          <t>본인</t>
        </r>
        <r>
          <rPr>
            <b/>
            <sz val="9"/>
            <color indexed="81"/>
            <rFont val="Tahoma"/>
            <family val="2"/>
          </rPr>
          <t xml:space="preserve"> </t>
        </r>
        <r>
          <rPr>
            <b/>
            <sz val="9"/>
            <color indexed="81"/>
            <rFont val="돋움"/>
            <family val="3"/>
            <charset val="129"/>
          </rPr>
          <t>명의의</t>
        </r>
        <r>
          <rPr>
            <b/>
            <sz val="9"/>
            <color indexed="81"/>
            <rFont val="Tahoma"/>
            <family val="2"/>
          </rPr>
          <t xml:space="preserve"> </t>
        </r>
        <r>
          <rPr>
            <b/>
            <sz val="9"/>
            <color indexed="81"/>
            <rFont val="돋움"/>
            <family val="3"/>
            <charset val="129"/>
          </rPr>
          <t>건강보험료ㆍ장기요양보험료</t>
        </r>
        <r>
          <rPr>
            <b/>
            <sz val="9"/>
            <color indexed="81"/>
            <rFont val="Tahoma"/>
            <family val="2"/>
          </rPr>
          <t>(</t>
        </r>
        <r>
          <rPr>
            <b/>
            <sz val="9"/>
            <color indexed="81"/>
            <rFont val="돋움"/>
            <family val="3"/>
            <charset val="129"/>
          </rPr>
          <t>본인부담분</t>
        </r>
        <r>
          <rPr>
            <b/>
            <sz val="9"/>
            <color indexed="81"/>
            <rFont val="Tahoma"/>
            <family val="2"/>
          </rPr>
          <t>)</t>
        </r>
      </text>
    </comment>
    <comment ref="V111" authorId="2" shapeId="0" xr:uid="{B642D603-3A5C-4029-B062-94061200C8F9}">
      <text>
        <r>
          <rPr>
            <sz val="9"/>
            <color indexed="81"/>
            <rFont val="돋움"/>
            <family val="3"/>
            <charset val="129"/>
          </rPr>
          <t>소득세법</t>
        </r>
        <r>
          <rPr>
            <sz val="9"/>
            <color indexed="81"/>
            <rFont val="Tahoma"/>
            <family val="2"/>
          </rPr>
          <t xml:space="preserve"> </t>
        </r>
        <r>
          <rPr>
            <sz val="9"/>
            <color indexed="81"/>
            <rFont val="돋움"/>
            <family val="3"/>
            <charset val="129"/>
          </rPr>
          <t>제</t>
        </r>
        <r>
          <rPr>
            <sz val="9"/>
            <color indexed="81"/>
            <rFont val="Tahoma"/>
            <family val="2"/>
          </rPr>
          <t>59</t>
        </r>
        <r>
          <rPr>
            <sz val="9"/>
            <color indexed="81"/>
            <rFont val="돋움"/>
            <family val="3"/>
            <charset val="129"/>
          </rPr>
          <t>조의</t>
        </r>
        <r>
          <rPr>
            <sz val="9"/>
            <color indexed="81"/>
            <rFont val="Tahoma"/>
            <family val="2"/>
          </rPr>
          <t xml:space="preserve"> 4 [ </t>
        </r>
        <r>
          <rPr>
            <sz val="9"/>
            <color indexed="81"/>
            <rFont val="돋움"/>
            <family val="3"/>
            <charset val="129"/>
          </rPr>
          <t>특별세액공제</t>
        </r>
        <r>
          <rPr>
            <sz val="9"/>
            <color indexed="81"/>
            <rFont val="Tahoma"/>
            <family val="2"/>
          </rPr>
          <t xml:space="preserve">(2014.01.01 </t>
        </r>
        <r>
          <rPr>
            <sz val="9"/>
            <color indexed="81"/>
            <rFont val="돋움"/>
            <family val="3"/>
            <charset val="129"/>
          </rPr>
          <t>신설</t>
        </r>
        <r>
          <rPr>
            <sz val="9"/>
            <color indexed="81"/>
            <rFont val="Tahoma"/>
            <family val="2"/>
          </rPr>
          <t xml:space="preserve">) ]
</t>
        </r>
        <r>
          <rPr>
            <sz val="9"/>
            <color indexed="81"/>
            <rFont val="돋움"/>
            <family val="3"/>
            <charset val="129"/>
          </rPr>
          <t>①</t>
        </r>
        <r>
          <rPr>
            <sz val="9"/>
            <color indexed="81"/>
            <rFont val="Tahoma"/>
            <family val="2"/>
          </rPr>
          <t xml:space="preserve"> </t>
        </r>
        <r>
          <rPr>
            <sz val="9"/>
            <color indexed="81"/>
            <rFont val="돋움"/>
            <family val="3"/>
            <charset val="129"/>
          </rPr>
          <t>근로소득이</t>
        </r>
        <r>
          <rPr>
            <sz val="9"/>
            <color indexed="81"/>
            <rFont val="Tahoma"/>
            <family val="2"/>
          </rPr>
          <t xml:space="preserve"> </t>
        </r>
        <r>
          <rPr>
            <sz val="9"/>
            <color indexed="81"/>
            <rFont val="돋움"/>
            <family val="3"/>
            <charset val="129"/>
          </rPr>
          <t>있는</t>
        </r>
        <r>
          <rPr>
            <sz val="9"/>
            <color indexed="81"/>
            <rFont val="Tahoma"/>
            <family val="2"/>
          </rPr>
          <t xml:space="preserve"> </t>
        </r>
        <r>
          <rPr>
            <sz val="9"/>
            <color indexed="81"/>
            <rFont val="돋움"/>
            <family val="3"/>
            <charset val="129"/>
          </rPr>
          <t>거주자</t>
        </r>
        <r>
          <rPr>
            <sz val="9"/>
            <color indexed="81"/>
            <rFont val="Tahoma"/>
            <family val="2"/>
          </rPr>
          <t>(</t>
        </r>
        <r>
          <rPr>
            <sz val="9"/>
            <color indexed="81"/>
            <rFont val="돋움"/>
            <family val="3"/>
            <charset val="129"/>
          </rPr>
          <t>일용근로자는</t>
        </r>
        <r>
          <rPr>
            <sz val="9"/>
            <color indexed="81"/>
            <rFont val="Tahoma"/>
            <family val="2"/>
          </rPr>
          <t xml:space="preserve"> </t>
        </r>
        <r>
          <rPr>
            <sz val="9"/>
            <color indexed="81"/>
            <rFont val="돋움"/>
            <family val="3"/>
            <charset val="129"/>
          </rPr>
          <t>제외한다</t>
        </r>
        <r>
          <rPr>
            <sz val="9"/>
            <color indexed="81"/>
            <rFont val="Tahoma"/>
            <family val="2"/>
          </rPr>
          <t xml:space="preserve">. </t>
        </r>
        <r>
          <rPr>
            <sz val="9"/>
            <color indexed="81"/>
            <rFont val="돋움"/>
            <family val="3"/>
            <charset val="129"/>
          </rPr>
          <t>이하</t>
        </r>
        <r>
          <rPr>
            <sz val="9"/>
            <color indexed="81"/>
            <rFont val="Tahoma"/>
            <family val="2"/>
          </rPr>
          <t xml:space="preserve"> </t>
        </r>
        <r>
          <rPr>
            <sz val="9"/>
            <color indexed="81"/>
            <rFont val="돋움"/>
            <family val="3"/>
            <charset val="129"/>
          </rPr>
          <t>이</t>
        </r>
        <r>
          <rPr>
            <sz val="9"/>
            <color indexed="81"/>
            <rFont val="Tahoma"/>
            <family val="2"/>
          </rPr>
          <t xml:space="preserve"> </t>
        </r>
        <r>
          <rPr>
            <sz val="9"/>
            <color indexed="81"/>
            <rFont val="돋움"/>
            <family val="3"/>
            <charset val="129"/>
          </rPr>
          <t>조에서</t>
        </r>
        <r>
          <rPr>
            <sz val="9"/>
            <color indexed="81"/>
            <rFont val="Tahoma"/>
            <family val="2"/>
          </rPr>
          <t xml:space="preserve"> </t>
        </r>
        <r>
          <rPr>
            <sz val="9"/>
            <color indexed="81"/>
            <rFont val="돋움"/>
            <family val="3"/>
            <charset val="129"/>
          </rPr>
          <t>같다</t>
        </r>
        <r>
          <rPr>
            <sz val="9"/>
            <color indexed="81"/>
            <rFont val="Tahoma"/>
            <family val="2"/>
          </rPr>
          <t>)</t>
        </r>
        <r>
          <rPr>
            <sz val="9"/>
            <color indexed="81"/>
            <rFont val="돋움"/>
            <family val="3"/>
            <charset val="129"/>
          </rPr>
          <t>가</t>
        </r>
        <r>
          <rPr>
            <sz val="9"/>
            <color indexed="81"/>
            <rFont val="Tahoma"/>
            <family val="2"/>
          </rPr>
          <t xml:space="preserve"> </t>
        </r>
        <r>
          <rPr>
            <sz val="9"/>
            <color indexed="81"/>
            <rFont val="돋움"/>
            <family val="3"/>
            <charset val="129"/>
          </rPr>
          <t>해당</t>
        </r>
        <r>
          <rPr>
            <sz val="9"/>
            <color indexed="81"/>
            <rFont val="Tahoma"/>
            <family val="2"/>
          </rPr>
          <t xml:space="preserve"> </t>
        </r>
        <r>
          <rPr>
            <sz val="9"/>
            <color indexed="81"/>
            <rFont val="돋움"/>
            <family val="3"/>
            <charset val="129"/>
          </rPr>
          <t>과세기간에</t>
        </r>
        <r>
          <rPr>
            <sz val="9"/>
            <color indexed="81"/>
            <rFont val="Tahoma"/>
            <family val="2"/>
          </rPr>
          <t xml:space="preserve"> </t>
        </r>
        <r>
          <rPr>
            <sz val="9"/>
            <color indexed="81"/>
            <rFont val="돋움"/>
            <family val="3"/>
            <charset val="129"/>
          </rPr>
          <t>만기에</t>
        </r>
        <r>
          <rPr>
            <sz val="9"/>
            <color indexed="81"/>
            <rFont val="Tahoma"/>
            <family val="2"/>
          </rPr>
          <t xml:space="preserve"> </t>
        </r>
        <r>
          <rPr>
            <sz val="9"/>
            <color indexed="81"/>
            <rFont val="돋움"/>
            <family val="3"/>
            <charset val="129"/>
          </rPr>
          <t>환급되는</t>
        </r>
        <r>
          <rPr>
            <sz val="9"/>
            <color indexed="81"/>
            <rFont val="Tahoma"/>
            <family val="2"/>
          </rPr>
          <t xml:space="preserve"> </t>
        </r>
        <r>
          <rPr>
            <sz val="9"/>
            <color indexed="81"/>
            <rFont val="돋움"/>
            <family val="3"/>
            <charset val="129"/>
          </rPr>
          <t>금액이</t>
        </r>
        <r>
          <rPr>
            <sz val="9"/>
            <color indexed="81"/>
            <rFont val="Tahoma"/>
            <family val="2"/>
          </rPr>
          <t xml:space="preserve"> </t>
        </r>
        <r>
          <rPr>
            <sz val="9"/>
            <color indexed="81"/>
            <rFont val="돋움"/>
            <family val="3"/>
            <charset val="129"/>
          </rPr>
          <t>납입보험료를</t>
        </r>
        <r>
          <rPr>
            <sz val="9"/>
            <color indexed="81"/>
            <rFont val="Tahoma"/>
            <family val="2"/>
          </rPr>
          <t xml:space="preserve"> </t>
        </r>
        <r>
          <rPr>
            <sz val="9"/>
            <color indexed="81"/>
            <rFont val="돋움"/>
            <family val="3"/>
            <charset val="129"/>
          </rPr>
          <t>초과하지</t>
        </r>
        <r>
          <rPr>
            <sz val="9"/>
            <color indexed="81"/>
            <rFont val="Tahoma"/>
            <family val="2"/>
          </rPr>
          <t xml:space="preserve"> </t>
        </r>
        <r>
          <rPr>
            <sz val="9"/>
            <color indexed="81"/>
            <rFont val="돋움"/>
            <family val="3"/>
            <charset val="129"/>
          </rPr>
          <t>아니하는</t>
        </r>
        <r>
          <rPr>
            <sz val="9"/>
            <color indexed="81"/>
            <rFont val="Tahoma"/>
            <family val="2"/>
          </rPr>
          <t xml:space="preserve"> </t>
        </r>
        <r>
          <rPr>
            <sz val="9"/>
            <color indexed="81"/>
            <rFont val="돋움"/>
            <family val="3"/>
            <charset val="129"/>
          </rPr>
          <t>보험의</t>
        </r>
        <r>
          <rPr>
            <sz val="9"/>
            <color indexed="81"/>
            <rFont val="Tahoma"/>
            <family val="2"/>
          </rPr>
          <t xml:space="preserve"> </t>
        </r>
        <r>
          <rPr>
            <sz val="9"/>
            <color indexed="81"/>
            <rFont val="돋움"/>
            <family val="3"/>
            <charset val="129"/>
          </rPr>
          <t>보험계약에</t>
        </r>
        <r>
          <rPr>
            <sz val="9"/>
            <color indexed="81"/>
            <rFont val="Tahoma"/>
            <family val="2"/>
          </rPr>
          <t xml:space="preserve"> </t>
        </r>
        <r>
          <rPr>
            <sz val="9"/>
            <color indexed="81"/>
            <rFont val="돋움"/>
            <family val="3"/>
            <charset val="129"/>
          </rPr>
          <t>따라</t>
        </r>
        <r>
          <rPr>
            <sz val="9"/>
            <color indexed="81"/>
            <rFont val="Tahoma"/>
            <family val="2"/>
          </rPr>
          <t xml:space="preserve"> </t>
        </r>
        <r>
          <rPr>
            <sz val="9"/>
            <color indexed="81"/>
            <rFont val="돋움"/>
            <family val="3"/>
            <charset val="129"/>
          </rPr>
          <t>지급하는</t>
        </r>
        <r>
          <rPr>
            <sz val="9"/>
            <color indexed="81"/>
            <rFont val="Tahoma"/>
            <family val="2"/>
          </rPr>
          <t xml:space="preserve"> </t>
        </r>
        <r>
          <rPr>
            <sz val="9"/>
            <color indexed="81"/>
            <rFont val="돋움"/>
            <family val="3"/>
            <charset val="129"/>
          </rPr>
          <t>다음</t>
        </r>
        <r>
          <rPr>
            <sz val="9"/>
            <color indexed="81"/>
            <rFont val="Tahoma"/>
            <family val="2"/>
          </rPr>
          <t xml:space="preserve"> </t>
        </r>
        <r>
          <rPr>
            <sz val="9"/>
            <color indexed="81"/>
            <rFont val="돋움"/>
            <family val="3"/>
            <charset val="129"/>
          </rPr>
          <t>각</t>
        </r>
        <r>
          <rPr>
            <sz val="9"/>
            <color indexed="81"/>
            <rFont val="Tahoma"/>
            <family val="2"/>
          </rPr>
          <t xml:space="preserve"> </t>
        </r>
        <r>
          <rPr>
            <sz val="9"/>
            <color indexed="81"/>
            <rFont val="돋움"/>
            <family val="3"/>
            <charset val="129"/>
          </rPr>
          <t>호의</t>
        </r>
        <r>
          <rPr>
            <sz val="9"/>
            <color indexed="81"/>
            <rFont val="Tahoma"/>
            <family val="2"/>
          </rPr>
          <t xml:space="preserve"> </t>
        </r>
        <r>
          <rPr>
            <sz val="9"/>
            <color indexed="81"/>
            <rFont val="돋움"/>
            <family val="3"/>
            <charset val="129"/>
          </rPr>
          <t>보험료를</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경우</t>
        </r>
        <r>
          <rPr>
            <sz val="9"/>
            <color indexed="81"/>
            <rFont val="Tahoma"/>
            <family val="2"/>
          </rPr>
          <t xml:space="preserve"> </t>
        </r>
        <r>
          <rPr>
            <sz val="9"/>
            <color indexed="81"/>
            <rFont val="돋움"/>
            <family val="3"/>
            <charset val="129"/>
          </rPr>
          <t>그</t>
        </r>
        <r>
          <rPr>
            <sz val="9"/>
            <color indexed="81"/>
            <rFont val="Tahoma"/>
            <family val="2"/>
          </rPr>
          <t xml:space="preserve"> </t>
        </r>
        <r>
          <rPr>
            <sz val="9"/>
            <color indexed="81"/>
            <rFont val="돋움"/>
            <family val="3"/>
            <charset val="129"/>
          </rPr>
          <t>금액의</t>
        </r>
        <r>
          <rPr>
            <sz val="9"/>
            <color indexed="81"/>
            <rFont val="Tahoma"/>
            <family val="2"/>
          </rPr>
          <t xml:space="preserve"> 100</t>
        </r>
        <r>
          <rPr>
            <sz val="9"/>
            <color indexed="81"/>
            <rFont val="돋움"/>
            <family val="3"/>
            <charset val="129"/>
          </rPr>
          <t>분의</t>
        </r>
        <r>
          <rPr>
            <sz val="9"/>
            <color indexed="81"/>
            <rFont val="Tahoma"/>
            <family val="2"/>
          </rPr>
          <t xml:space="preserve"> 12(</t>
        </r>
        <r>
          <rPr>
            <sz val="9"/>
            <color indexed="81"/>
            <rFont val="돋움"/>
            <family val="3"/>
            <charset val="129"/>
          </rPr>
          <t>제</t>
        </r>
        <r>
          <rPr>
            <sz val="9"/>
            <color indexed="81"/>
            <rFont val="Tahoma"/>
            <family val="2"/>
          </rPr>
          <t>1</t>
        </r>
        <r>
          <rPr>
            <sz val="9"/>
            <color indexed="81"/>
            <rFont val="돋움"/>
            <family val="3"/>
            <charset val="129"/>
          </rPr>
          <t>호의</t>
        </r>
        <r>
          <rPr>
            <sz val="9"/>
            <color indexed="81"/>
            <rFont val="Tahoma"/>
            <family val="2"/>
          </rPr>
          <t xml:space="preserve"> </t>
        </r>
        <r>
          <rPr>
            <sz val="9"/>
            <color indexed="81"/>
            <rFont val="돋움"/>
            <family val="3"/>
            <charset val="129"/>
          </rPr>
          <t>경우에는</t>
        </r>
        <r>
          <rPr>
            <sz val="9"/>
            <color indexed="81"/>
            <rFont val="Tahoma"/>
            <family val="2"/>
          </rPr>
          <t xml:space="preserve"> 100</t>
        </r>
        <r>
          <rPr>
            <sz val="9"/>
            <color indexed="81"/>
            <rFont val="돋움"/>
            <family val="3"/>
            <charset val="129"/>
          </rPr>
          <t>분의</t>
        </r>
        <r>
          <rPr>
            <sz val="9"/>
            <color indexed="81"/>
            <rFont val="Tahoma"/>
            <family val="2"/>
          </rPr>
          <t xml:space="preserve"> 15)</t>
        </r>
        <r>
          <rPr>
            <sz val="9"/>
            <color indexed="81"/>
            <rFont val="돋움"/>
            <family val="3"/>
            <charset val="129"/>
          </rPr>
          <t>에</t>
        </r>
        <r>
          <rPr>
            <sz val="9"/>
            <color indexed="81"/>
            <rFont val="Tahoma"/>
            <family val="2"/>
          </rPr>
          <t xml:space="preserve"> </t>
        </r>
        <r>
          <rPr>
            <sz val="9"/>
            <color indexed="81"/>
            <rFont val="돋움"/>
            <family val="3"/>
            <charset val="129"/>
          </rPr>
          <t>해당하는</t>
        </r>
        <r>
          <rPr>
            <sz val="9"/>
            <color indexed="81"/>
            <rFont val="Tahoma"/>
            <family val="2"/>
          </rPr>
          <t xml:space="preserve"> </t>
        </r>
        <r>
          <rPr>
            <sz val="9"/>
            <color indexed="81"/>
            <rFont val="돋움"/>
            <family val="3"/>
            <charset val="129"/>
          </rPr>
          <t>금액을</t>
        </r>
        <r>
          <rPr>
            <sz val="9"/>
            <color indexed="81"/>
            <rFont val="Tahoma"/>
            <family val="2"/>
          </rPr>
          <t xml:space="preserve"> </t>
        </r>
        <r>
          <rPr>
            <sz val="9"/>
            <color indexed="81"/>
            <rFont val="돋움"/>
            <family val="3"/>
            <charset val="129"/>
          </rPr>
          <t>해당</t>
        </r>
        <r>
          <rPr>
            <sz val="9"/>
            <color indexed="81"/>
            <rFont val="Tahoma"/>
            <family val="2"/>
          </rPr>
          <t xml:space="preserve"> </t>
        </r>
        <r>
          <rPr>
            <sz val="9"/>
            <color indexed="81"/>
            <rFont val="돋움"/>
            <family val="3"/>
            <charset val="129"/>
          </rPr>
          <t>과세기간의</t>
        </r>
        <r>
          <rPr>
            <sz val="9"/>
            <color indexed="81"/>
            <rFont val="Tahoma"/>
            <family val="2"/>
          </rPr>
          <t xml:space="preserve"> </t>
        </r>
        <r>
          <rPr>
            <sz val="9"/>
            <color indexed="81"/>
            <rFont val="돋움"/>
            <family val="3"/>
            <charset val="129"/>
          </rPr>
          <t>종합소득산출세액에서</t>
        </r>
        <r>
          <rPr>
            <sz val="9"/>
            <color indexed="81"/>
            <rFont val="Tahoma"/>
            <family val="2"/>
          </rPr>
          <t xml:space="preserve"> </t>
        </r>
        <r>
          <rPr>
            <sz val="9"/>
            <color indexed="81"/>
            <rFont val="돋움"/>
            <family val="3"/>
            <charset val="129"/>
          </rPr>
          <t>공제한다</t>
        </r>
        <r>
          <rPr>
            <sz val="9"/>
            <color indexed="81"/>
            <rFont val="Tahoma"/>
            <family val="2"/>
          </rPr>
          <t xml:space="preserve">. </t>
        </r>
        <r>
          <rPr>
            <sz val="9"/>
            <color indexed="81"/>
            <rFont val="돋움"/>
            <family val="3"/>
            <charset val="129"/>
          </rPr>
          <t>다만</t>
        </r>
        <r>
          <rPr>
            <sz val="9"/>
            <color indexed="81"/>
            <rFont val="Tahoma"/>
            <family val="2"/>
          </rPr>
          <t xml:space="preserve">, </t>
        </r>
        <r>
          <rPr>
            <sz val="9"/>
            <color indexed="81"/>
            <rFont val="돋움"/>
            <family val="3"/>
            <charset val="129"/>
          </rPr>
          <t>다음</t>
        </r>
        <r>
          <rPr>
            <sz val="9"/>
            <color indexed="81"/>
            <rFont val="Tahoma"/>
            <family val="2"/>
          </rPr>
          <t xml:space="preserve"> </t>
        </r>
        <r>
          <rPr>
            <sz val="9"/>
            <color indexed="81"/>
            <rFont val="돋움"/>
            <family val="3"/>
            <charset val="129"/>
          </rPr>
          <t>각</t>
        </r>
        <r>
          <rPr>
            <sz val="9"/>
            <color indexed="81"/>
            <rFont val="Tahoma"/>
            <family val="2"/>
          </rPr>
          <t xml:space="preserve"> </t>
        </r>
        <r>
          <rPr>
            <sz val="9"/>
            <color indexed="81"/>
            <rFont val="돋움"/>
            <family val="3"/>
            <charset val="129"/>
          </rPr>
          <t>호의</t>
        </r>
        <r>
          <rPr>
            <sz val="9"/>
            <color indexed="81"/>
            <rFont val="Tahoma"/>
            <family val="2"/>
          </rPr>
          <t xml:space="preserve"> </t>
        </r>
        <r>
          <rPr>
            <sz val="9"/>
            <color indexed="81"/>
            <rFont val="돋움"/>
            <family val="3"/>
            <charset val="129"/>
          </rPr>
          <t>보험료별로</t>
        </r>
        <r>
          <rPr>
            <sz val="9"/>
            <color indexed="81"/>
            <rFont val="Tahoma"/>
            <family val="2"/>
          </rPr>
          <t xml:space="preserve"> </t>
        </r>
        <r>
          <rPr>
            <sz val="9"/>
            <color indexed="81"/>
            <rFont val="돋움"/>
            <family val="3"/>
            <charset val="129"/>
          </rPr>
          <t>그</t>
        </r>
        <r>
          <rPr>
            <sz val="9"/>
            <color indexed="81"/>
            <rFont val="Tahoma"/>
            <family val="2"/>
          </rPr>
          <t xml:space="preserve"> </t>
        </r>
        <r>
          <rPr>
            <sz val="9"/>
            <color indexed="81"/>
            <rFont val="돋움"/>
            <family val="3"/>
            <charset val="129"/>
          </rPr>
          <t>합계액이</t>
        </r>
        <r>
          <rPr>
            <sz val="9"/>
            <color indexed="81"/>
            <rFont val="Tahoma"/>
            <family val="2"/>
          </rPr>
          <t xml:space="preserve"> </t>
        </r>
        <r>
          <rPr>
            <sz val="9"/>
            <color indexed="81"/>
            <rFont val="돋움"/>
            <family val="3"/>
            <charset val="129"/>
          </rPr>
          <t>각각</t>
        </r>
        <r>
          <rPr>
            <sz val="9"/>
            <color indexed="81"/>
            <rFont val="Tahoma"/>
            <family val="2"/>
          </rPr>
          <t xml:space="preserve"> </t>
        </r>
        <r>
          <rPr>
            <sz val="9"/>
            <color indexed="81"/>
            <rFont val="돋움"/>
            <family val="3"/>
            <charset val="129"/>
          </rPr>
          <t>연</t>
        </r>
        <r>
          <rPr>
            <sz val="9"/>
            <color indexed="81"/>
            <rFont val="Tahoma"/>
            <family val="2"/>
          </rPr>
          <t xml:space="preserve"> 100</t>
        </r>
        <r>
          <rPr>
            <sz val="9"/>
            <color indexed="81"/>
            <rFont val="돋움"/>
            <family val="3"/>
            <charset val="129"/>
          </rPr>
          <t>만원을</t>
        </r>
        <r>
          <rPr>
            <sz val="9"/>
            <color indexed="81"/>
            <rFont val="Tahoma"/>
            <family val="2"/>
          </rPr>
          <t xml:space="preserve"> </t>
        </r>
        <r>
          <rPr>
            <sz val="9"/>
            <color indexed="81"/>
            <rFont val="돋움"/>
            <family val="3"/>
            <charset val="129"/>
          </rPr>
          <t>초과하는</t>
        </r>
        <r>
          <rPr>
            <sz val="9"/>
            <color indexed="81"/>
            <rFont val="Tahoma"/>
            <family val="2"/>
          </rPr>
          <t xml:space="preserve"> </t>
        </r>
        <r>
          <rPr>
            <sz val="9"/>
            <color indexed="81"/>
            <rFont val="돋움"/>
            <family val="3"/>
            <charset val="129"/>
          </rPr>
          <t>경우</t>
        </r>
        <r>
          <rPr>
            <sz val="9"/>
            <color indexed="81"/>
            <rFont val="Tahoma"/>
            <family val="2"/>
          </rPr>
          <t xml:space="preserve"> </t>
        </r>
        <r>
          <rPr>
            <sz val="9"/>
            <color indexed="81"/>
            <rFont val="돋움"/>
            <family val="3"/>
            <charset val="129"/>
          </rPr>
          <t>그</t>
        </r>
        <r>
          <rPr>
            <sz val="9"/>
            <color indexed="81"/>
            <rFont val="Tahoma"/>
            <family val="2"/>
          </rPr>
          <t xml:space="preserve"> </t>
        </r>
        <r>
          <rPr>
            <sz val="9"/>
            <color indexed="81"/>
            <rFont val="돋움"/>
            <family val="3"/>
            <charset val="129"/>
          </rPr>
          <t>초과하는</t>
        </r>
        <r>
          <rPr>
            <sz val="9"/>
            <color indexed="81"/>
            <rFont val="Tahoma"/>
            <family val="2"/>
          </rPr>
          <t xml:space="preserve"> </t>
        </r>
        <r>
          <rPr>
            <sz val="9"/>
            <color indexed="81"/>
            <rFont val="돋움"/>
            <family val="3"/>
            <charset val="129"/>
          </rPr>
          <t>금액은</t>
        </r>
        <r>
          <rPr>
            <sz val="9"/>
            <color indexed="81"/>
            <rFont val="Tahoma"/>
            <family val="2"/>
          </rPr>
          <t xml:space="preserve"> </t>
        </r>
        <r>
          <rPr>
            <sz val="9"/>
            <color indexed="81"/>
            <rFont val="돋움"/>
            <family val="3"/>
            <charset val="129"/>
          </rPr>
          <t>각각</t>
        </r>
        <r>
          <rPr>
            <sz val="9"/>
            <color indexed="81"/>
            <rFont val="Tahoma"/>
            <family val="2"/>
          </rPr>
          <t xml:space="preserve"> </t>
        </r>
        <r>
          <rPr>
            <sz val="9"/>
            <color indexed="81"/>
            <rFont val="돋움"/>
            <family val="3"/>
            <charset val="129"/>
          </rPr>
          <t>없는</t>
        </r>
        <r>
          <rPr>
            <sz val="9"/>
            <color indexed="81"/>
            <rFont val="Tahoma"/>
            <family val="2"/>
          </rPr>
          <t xml:space="preserve"> </t>
        </r>
        <r>
          <rPr>
            <sz val="9"/>
            <color indexed="81"/>
            <rFont val="돋움"/>
            <family val="3"/>
            <charset val="129"/>
          </rPr>
          <t>것으로</t>
        </r>
        <r>
          <rPr>
            <sz val="9"/>
            <color indexed="81"/>
            <rFont val="Tahoma"/>
            <family val="2"/>
          </rPr>
          <t xml:space="preserve"> </t>
        </r>
        <r>
          <rPr>
            <sz val="9"/>
            <color indexed="81"/>
            <rFont val="돋움"/>
            <family val="3"/>
            <charset val="129"/>
          </rPr>
          <t>한다</t>
        </r>
        <r>
          <rPr>
            <sz val="9"/>
            <color indexed="81"/>
            <rFont val="Tahoma"/>
            <family val="2"/>
          </rPr>
          <t xml:space="preserve">.(2015.05.13 </t>
        </r>
        <r>
          <rPr>
            <sz val="9"/>
            <color indexed="81"/>
            <rFont val="돋움"/>
            <family val="3"/>
            <charset val="129"/>
          </rPr>
          <t>개정</t>
        </r>
        <r>
          <rPr>
            <sz val="9"/>
            <color indexed="81"/>
            <rFont val="Tahoma"/>
            <family val="2"/>
          </rPr>
          <t xml:space="preserve">) 
1. </t>
        </r>
        <r>
          <rPr>
            <sz val="9"/>
            <color indexed="81"/>
            <rFont val="돋움"/>
            <family val="3"/>
            <charset val="129"/>
          </rPr>
          <t>기본공제대상자</t>
        </r>
        <r>
          <rPr>
            <sz val="9"/>
            <color indexed="81"/>
            <rFont val="Tahoma"/>
            <family val="2"/>
          </rPr>
          <t xml:space="preserve"> </t>
        </r>
        <r>
          <rPr>
            <sz val="9"/>
            <color indexed="81"/>
            <rFont val="돋움"/>
            <family val="3"/>
            <charset val="129"/>
          </rPr>
          <t>중</t>
        </r>
        <r>
          <rPr>
            <sz val="9"/>
            <color indexed="81"/>
            <rFont val="Tahoma"/>
            <family val="2"/>
          </rPr>
          <t xml:space="preserve"> </t>
        </r>
        <r>
          <rPr>
            <sz val="9"/>
            <color indexed="81"/>
            <rFont val="돋움"/>
            <family val="3"/>
            <charset val="129"/>
          </rPr>
          <t>장애인을</t>
        </r>
        <r>
          <rPr>
            <sz val="9"/>
            <color indexed="81"/>
            <rFont val="Tahoma"/>
            <family val="2"/>
          </rPr>
          <t xml:space="preserve"> </t>
        </r>
        <r>
          <rPr>
            <sz val="9"/>
            <color indexed="81"/>
            <rFont val="돋움"/>
            <family val="3"/>
            <charset val="129"/>
          </rPr>
          <t>피보험자</t>
        </r>
        <r>
          <rPr>
            <sz val="9"/>
            <color indexed="81"/>
            <rFont val="Tahoma"/>
            <family val="2"/>
          </rPr>
          <t xml:space="preserve"> </t>
        </r>
        <r>
          <rPr>
            <sz val="9"/>
            <color indexed="81"/>
            <rFont val="돋움"/>
            <family val="3"/>
            <charset val="129"/>
          </rPr>
          <t>또는</t>
        </r>
        <r>
          <rPr>
            <sz val="9"/>
            <color indexed="81"/>
            <rFont val="Tahoma"/>
            <family val="2"/>
          </rPr>
          <t xml:space="preserve"> </t>
        </r>
        <r>
          <rPr>
            <sz val="9"/>
            <color indexed="81"/>
            <rFont val="돋움"/>
            <family val="3"/>
            <charset val="129"/>
          </rPr>
          <t>수익자로</t>
        </r>
        <r>
          <rPr>
            <sz val="9"/>
            <color indexed="81"/>
            <rFont val="Tahoma"/>
            <family val="2"/>
          </rPr>
          <t xml:space="preserve"> </t>
        </r>
        <r>
          <rPr>
            <sz val="9"/>
            <color indexed="81"/>
            <rFont val="돋움"/>
            <family val="3"/>
            <charset val="129"/>
          </rPr>
          <t>하는</t>
        </r>
        <r>
          <rPr>
            <sz val="9"/>
            <color indexed="81"/>
            <rFont val="Tahoma"/>
            <family val="2"/>
          </rPr>
          <t xml:space="preserve"> </t>
        </r>
        <r>
          <rPr>
            <sz val="9"/>
            <color indexed="81"/>
            <rFont val="돋움"/>
            <family val="3"/>
            <charset val="129"/>
          </rPr>
          <t>장애인전용보험으로서</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장애인전용보장성보험료</t>
        </r>
        <r>
          <rPr>
            <sz val="9"/>
            <color indexed="81"/>
            <rFont val="Tahoma"/>
            <family val="2"/>
          </rPr>
          <t xml:space="preserve">(2014.01.01 </t>
        </r>
        <r>
          <rPr>
            <sz val="9"/>
            <color indexed="81"/>
            <rFont val="돋움"/>
            <family val="3"/>
            <charset val="129"/>
          </rPr>
          <t>신설</t>
        </r>
        <r>
          <rPr>
            <sz val="9"/>
            <color indexed="81"/>
            <rFont val="Tahoma"/>
            <family val="2"/>
          </rPr>
          <t xml:space="preserve">) 
2. </t>
        </r>
        <r>
          <rPr>
            <sz val="9"/>
            <color indexed="81"/>
            <rFont val="돋움"/>
            <family val="3"/>
            <charset val="129"/>
          </rPr>
          <t>기본공제대상자를</t>
        </r>
        <r>
          <rPr>
            <sz val="9"/>
            <color indexed="81"/>
            <rFont val="Tahoma"/>
            <family val="2"/>
          </rPr>
          <t xml:space="preserve"> </t>
        </r>
        <r>
          <rPr>
            <sz val="9"/>
            <color indexed="81"/>
            <rFont val="돋움"/>
            <family val="3"/>
            <charset val="129"/>
          </rPr>
          <t>피보험자로</t>
        </r>
        <r>
          <rPr>
            <sz val="9"/>
            <color indexed="81"/>
            <rFont val="Tahoma"/>
            <family val="2"/>
          </rPr>
          <t xml:space="preserve"> </t>
        </r>
        <r>
          <rPr>
            <sz val="9"/>
            <color indexed="81"/>
            <rFont val="돋움"/>
            <family val="3"/>
            <charset val="129"/>
          </rPr>
          <t>하는</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보험료</t>
        </r>
        <r>
          <rPr>
            <sz val="9"/>
            <color indexed="81"/>
            <rFont val="Tahoma"/>
            <family val="2"/>
          </rPr>
          <t>(</t>
        </r>
        <r>
          <rPr>
            <sz val="9"/>
            <color indexed="81"/>
            <rFont val="돋움"/>
            <family val="3"/>
            <charset val="129"/>
          </rPr>
          <t>제</t>
        </r>
        <r>
          <rPr>
            <sz val="9"/>
            <color indexed="81"/>
            <rFont val="Tahoma"/>
            <family val="2"/>
          </rPr>
          <t>1</t>
        </r>
        <r>
          <rPr>
            <sz val="9"/>
            <color indexed="81"/>
            <rFont val="돋움"/>
            <family val="3"/>
            <charset val="129"/>
          </rPr>
          <t>호에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장애인전용보장성보험료는</t>
        </r>
        <r>
          <rPr>
            <sz val="9"/>
            <color indexed="81"/>
            <rFont val="Tahoma"/>
            <family val="2"/>
          </rPr>
          <t xml:space="preserve"> </t>
        </r>
        <r>
          <rPr>
            <sz val="9"/>
            <color indexed="81"/>
            <rFont val="돋움"/>
            <family val="3"/>
            <charset val="129"/>
          </rPr>
          <t>제외한다</t>
        </r>
        <r>
          <rPr>
            <sz val="9"/>
            <color indexed="81"/>
            <rFont val="Tahoma"/>
            <family val="2"/>
          </rPr>
          <t xml:space="preserve">)(2014.01.01 </t>
        </r>
        <r>
          <rPr>
            <sz val="9"/>
            <color indexed="81"/>
            <rFont val="돋움"/>
            <family val="3"/>
            <charset val="129"/>
          </rPr>
          <t>신설</t>
        </r>
        <r>
          <rPr>
            <sz val="9"/>
            <color indexed="81"/>
            <rFont val="Tahoma"/>
            <family val="2"/>
          </rPr>
          <t xml:space="preserve">) 
</t>
        </r>
        <r>
          <rPr>
            <sz val="9"/>
            <color indexed="81"/>
            <rFont val="돋움"/>
            <family val="3"/>
            <charset val="129"/>
          </rPr>
          <t>②</t>
        </r>
        <r>
          <rPr>
            <sz val="9"/>
            <color indexed="81"/>
            <rFont val="Tahoma"/>
            <family val="2"/>
          </rPr>
          <t xml:space="preserve"> </t>
        </r>
        <r>
          <rPr>
            <sz val="9"/>
            <color indexed="81"/>
            <rFont val="돋움"/>
            <family val="3"/>
            <charset val="129"/>
          </rPr>
          <t>근로소득이</t>
        </r>
        <r>
          <rPr>
            <sz val="9"/>
            <color indexed="81"/>
            <rFont val="Tahoma"/>
            <family val="2"/>
          </rPr>
          <t xml:space="preserve"> </t>
        </r>
        <r>
          <rPr>
            <sz val="9"/>
            <color indexed="81"/>
            <rFont val="돋움"/>
            <family val="3"/>
            <charset val="129"/>
          </rPr>
          <t>있는</t>
        </r>
        <r>
          <rPr>
            <sz val="9"/>
            <color indexed="81"/>
            <rFont val="Tahoma"/>
            <family val="2"/>
          </rPr>
          <t xml:space="preserve"> </t>
        </r>
        <r>
          <rPr>
            <sz val="9"/>
            <color indexed="81"/>
            <rFont val="돋움"/>
            <family val="3"/>
            <charset val="129"/>
          </rPr>
          <t>거주자가</t>
        </r>
        <r>
          <rPr>
            <sz val="9"/>
            <color indexed="81"/>
            <rFont val="Tahoma"/>
            <family val="2"/>
          </rPr>
          <t xml:space="preserve"> </t>
        </r>
        <r>
          <rPr>
            <sz val="9"/>
            <color indexed="81"/>
            <rFont val="돋움"/>
            <family val="3"/>
            <charset val="129"/>
          </rPr>
          <t>기본공제대상자</t>
        </r>
        <r>
          <rPr>
            <sz val="9"/>
            <color indexed="81"/>
            <rFont val="Tahoma"/>
            <family val="2"/>
          </rPr>
          <t>(</t>
        </r>
        <r>
          <rPr>
            <sz val="9"/>
            <color indexed="81"/>
            <rFont val="돋움"/>
            <family val="3"/>
            <charset val="129"/>
          </rPr>
          <t>나이</t>
        </r>
        <r>
          <rPr>
            <sz val="9"/>
            <color indexed="81"/>
            <rFont val="Tahoma"/>
            <family val="2"/>
          </rPr>
          <t xml:space="preserve"> </t>
        </r>
        <r>
          <rPr>
            <sz val="9"/>
            <color indexed="81"/>
            <rFont val="돋움"/>
            <family val="3"/>
            <charset val="129"/>
          </rPr>
          <t>및</t>
        </r>
        <r>
          <rPr>
            <sz val="9"/>
            <color indexed="81"/>
            <rFont val="Tahoma"/>
            <family val="2"/>
          </rPr>
          <t xml:space="preserve"> </t>
        </r>
        <r>
          <rPr>
            <sz val="9"/>
            <color indexed="81"/>
            <rFont val="돋움"/>
            <family val="3"/>
            <charset val="129"/>
          </rPr>
          <t>소득의</t>
        </r>
        <r>
          <rPr>
            <sz val="9"/>
            <color indexed="81"/>
            <rFont val="Tahoma"/>
            <family val="2"/>
          </rPr>
          <t xml:space="preserve"> </t>
        </r>
        <r>
          <rPr>
            <sz val="9"/>
            <color indexed="81"/>
            <rFont val="돋움"/>
            <family val="3"/>
            <charset val="129"/>
          </rPr>
          <t>제한을</t>
        </r>
        <r>
          <rPr>
            <sz val="9"/>
            <color indexed="81"/>
            <rFont val="Tahoma"/>
            <family val="2"/>
          </rPr>
          <t xml:space="preserve"> </t>
        </r>
        <r>
          <rPr>
            <sz val="9"/>
            <color indexed="81"/>
            <rFont val="돋움"/>
            <family val="3"/>
            <charset val="129"/>
          </rPr>
          <t>받지</t>
        </r>
        <r>
          <rPr>
            <sz val="9"/>
            <color indexed="81"/>
            <rFont val="Tahoma"/>
            <family val="2"/>
          </rPr>
          <t xml:space="preserve"> </t>
        </r>
        <r>
          <rPr>
            <sz val="9"/>
            <color indexed="81"/>
            <rFont val="돋움"/>
            <family val="3"/>
            <charset val="129"/>
          </rPr>
          <t>아니한다</t>
        </r>
        <r>
          <rPr>
            <sz val="9"/>
            <color indexed="81"/>
            <rFont val="Tahoma"/>
            <family val="2"/>
          </rPr>
          <t>)</t>
        </r>
        <r>
          <rPr>
            <sz val="9"/>
            <color indexed="81"/>
            <rFont val="돋움"/>
            <family val="3"/>
            <charset val="129"/>
          </rPr>
          <t>를</t>
        </r>
        <r>
          <rPr>
            <sz val="9"/>
            <color indexed="81"/>
            <rFont val="Tahoma"/>
            <family val="2"/>
          </rPr>
          <t xml:space="preserve"> </t>
        </r>
        <r>
          <rPr>
            <sz val="9"/>
            <color indexed="81"/>
            <rFont val="돋움"/>
            <family val="3"/>
            <charset val="129"/>
          </rPr>
          <t>위하여</t>
        </r>
        <r>
          <rPr>
            <sz val="9"/>
            <color indexed="81"/>
            <rFont val="Tahoma"/>
            <family val="2"/>
          </rPr>
          <t xml:space="preserve"> </t>
        </r>
        <r>
          <rPr>
            <sz val="9"/>
            <color indexed="81"/>
            <rFont val="돋움"/>
            <family val="3"/>
            <charset val="129"/>
          </rPr>
          <t>해당</t>
        </r>
        <r>
          <rPr>
            <sz val="9"/>
            <color indexed="81"/>
            <rFont val="Tahoma"/>
            <family val="2"/>
          </rPr>
          <t xml:space="preserve"> </t>
        </r>
        <r>
          <rPr>
            <sz val="9"/>
            <color indexed="81"/>
            <rFont val="돋움"/>
            <family val="3"/>
            <charset val="129"/>
          </rPr>
          <t>과세기간에</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의료비를</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경우</t>
        </r>
        <r>
          <rPr>
            <sz val="9"/>
            <color indexed="81"/>
            <rFont val="Tahoma"/>
            <family val="2"/>
          </rPr>
          <t xml:space="preserve"> </t>
        </r>
        <r>
          <rPr>
            <sz val="9"/>
            <color indexed="81"/>
            <rFont val="돋움"/>
            <family val="3"/>
            <charset val="129"/>
          </rPr>
          <t>다음</t>
        </r>
        <r>
          <rPr>
            <sz val="9"/>
            <color indexed="81"/>
            <rFont val="Tahoma"/>
            <family val="2"/>
          </rPr>
          <t xml:space="preserve"> </t>
        </r>
        <r>
          <rPr>
            <sz val="9"/>
            <color indexed="81"/>
            <rFont val="돋움"/>
            <family val="3"/>
            <charset val="129"/>
          </rPr>
          <t>각</t>
        </r>
        <r>
          <rPr>
            <sz val="9"/>
            <color indexed="81"/>
            <rFont val="Tahoma"/>
            <family val="2"/>
          </rPr>
          <t xml:space="preserve"> </t>
        </r>
        <r>
          <rPr>
            <sz val="9"/>
            <color indexed="81"/>
            <rFont val="돋움"/>
            <family val="3"/>
            <charset val="129"/>
          </rPr>
          <t>호의</t>
        </r>
        <r>
          <rPr>
            <sz val="9"/>
            <color indexed="81"/>
            <rFont val="Tahoma"/>
            <family val="2"/>
          </rPr>
          <t xml:space="preserve"> </t>
        </r>
        <r>
          <rPr>
            <sz val="9"/>
            <color indexed="81"/>
            <rFont val="돋움"/>
            <family val="3"/>
            <charset val="129"/>
          </rPr>
          <t>금액의</t>
        </r>
        <r>
          <rPr>
            <sz val="9"/>
            <color indexed="81"/>
            <rFont val="Tahoma"/>
            <family val="2"/>
          </rPr>
          <t xml:space="preserve"> 100</t>
        </r>
        <r>
          <rPr>
            <sz val="9"/>
            <color indexed="81"/>
            <rFont val="돋움"/>
            <family val="3"/>
            <charset val="129"/>
          </rPr>
          <t>분의</t>
        </r>
        <r>
          <rPr>
            <sz val="9"/>
            <color indexed="81"/>
            <rFont val="Tahoma"/>
            <family val="2"/>
          </rPr>
          <t xml:space="preserve"> 15(</t>
        </r>
        <r>
          <rPr>
            <sz val="9"/>
            <color indexed="81"/>
            <rFont val="돋움"/>
            <family val="3"/>
            <charset val="129"/>
          </rPr>
          <t>제</t>
        </r>
        <r>
          <rPr>
            <sz val="9"/>
            <color indexed="81"/>
            <rFont val="Tahoma"/>
            <family val="2"/>
          </rPr>
          <t>3</t>
        </r>
        <r>
          <rPr>
            <sz val="9"/>
            <color indexed="81"/>
            <rFont val="돋움"/>
            <family val="3"/>
            <charset val="129"/>
          </rPr>
          <t>호의</t>
        </r>
        <r>
          <rPr>
            <sz val="9"/>
            <color indexed="81"/>
            <rFont val="Tahoma"/>
            <family val="2"/>
          </rPr>
          <t xml:space="preserve"> </t>
        </r>
        <r>
          <rPr>
            <sz val="9"/>
            <color indexed="81"/>
            <rFont val="돋움"/>
            <family val="3"/>
            <charset val="129"/>
          </rPr>
          <t>경우에는</t>
        </r>
        <r>
          <rPr>
            <sz val="9"/>
            <color indexed="81"/>
            <rFont val="Tahoma"/>
            <family val="2"/>
          </rPr>
          <t xml:space="preserve"> 100</t>
        </r>
        <r>
          <rPr>
            <sz val="9"/>
            <color indexed="81"/>
            <rFont val="돋움"/>
            <family val="3"/>
            <charset val="129"/>
          </rPr>
          <t>분의</t>
        </r>
        <r>
          <rPr>
            <sz val="9"/>
            <color indexed="81"/>
            <rFont val="Tahoma"/>
            <family val="2"/>
          </rPr>
          <t xml:space="preserve"> 20)</t>
        </r>
        <r>
          <rPr>
            <sz val="9"/>
            <color indexed="81"/>
            <rFont val="돋움"/>
            <family val="3"/>
            <charset val="129"/>
          </rPr>
          <t>에</t>
        </r>
        <r>
          <rPr>
            <sz val="9"/>
            <color indexed="81"/>
            <rFont val="Tahoma"/>
            <family val="2"/>
          </rPr>
          <t xml:space="preserve"> </t>
        </r>
        <r>
          <rPr>
            <sz val="9"/>
            <color indexed="81"/>
            <rFont val="돋움"/>
            <family val="3"/>
            <charset val="129"/>
          </rPr>
          <t>해당하는</t>
        </r>
        <r>
          <rPr>
            <sz val="9"/>
            <color indexed="81"/>
            <rFont val="Tahoma"/>
            <family val="2"/>
          </rPr>
          <t xml:space="preserve"> </t>
        </r>
        <r>
          <rPr>
            <sz val="9"/>
            <color indexed="81"/>
            <rFont val="돋움"/>
            <family val="3"/>
            <charset val="129"/>
          </rPr>
          <t>금액을</t>
        </r>
        <r>
          <rPr>
            <sz val="9"/>
            <color indexed="81"/>
            <rFont val="Tahoma"/>
            <family val="2"/>
          </rPr>
          <t xml:space="preserve"> </t>
        </r>
        <r>
          <rPr>
            <sz val="9"/>
            <color indexed="81"/>
            <rFont val="돋움"/>
            <family val="3"/>
            <charset val="129"/>
          </rPr>
          <t>해당</t>
        </r>
        <r>
          <rPr>
            <sz val="9"/>
            <color indexed="81"/>
            <rFont val="Tahoma"/>
            <family val="2"/>
          </rPr>
          <t xml:space="preserve"> </t>
        </r>
        <r>
          <rPr>
            <sz val="9"/>
            <color indexed="81"/>
            <rFont val="돋움"/>
            <family val="3"/>
            <charset val="129"/>
          </rPr>
          <t>과세기간의</t>
        </r>
        <r>
          <rPr>
            <sz val="9"/>
            <color indexed="81"/>
            <rFont val="Tahoma"/>
            <family val="2"/>
          </rPr>
          <t xml:space="preserve"> </t>
        </r>
        <r>
          <rPr>
            <sz val="9"/>
            <color indexed="81"/>
            <rFont val="돋움"/>
            <family val="3"/>
            <charset val="129"/>
          </rPr>
          <t>종합소득산출세액에서</t>
        </r>
        <r>
          <rPr>
            <sz val="9"/>
            <color indexed="81"/>
            <rFont val="Tahoma"/>
            <family val="2"/>
          </rPr>
          <t xml:space="preserve"> </t>
        </r>
        <r>
          <rPr>
            <sz val="9"/>
            <color indexed="81"/>
            <rFont val="돋움"/>
            <family val="3"/>
            <charset val="129"/>
          </rPr>
          <t>공제한다</t>
        </r>
        <r>
          <rPr>
            <sz val="9"/>
            <color indexed="81"/>
            <rFont val="Tahoma"/>
            <family val="2"/>
          </rPr>
          <t xml:space="preserve">.(2016.12.20 </t>
        </r>
        <r>
          <rPr>
            <sz val="9"/>
            <color indexed="81"/>
            <rFont val="돋움"/>
            <family val="3"/>
            <charset val="129"/>
          </rPr>
          <t>개정</t>
        </r>
        <r>
          <rPr>
            <sz val="9"/>
            <color indexed="81"/>
            <rFont val="Tahoma"/>
            <family val="2"/>
          </rPr>
          <t xml:space="preserve">)
1. </t>
        </r>
        <r>
          <rPr>
            <sz val="9"/>
            <color indexed="81"/>
            <rFont val="돋움"/>
            <family val="3"/>
            <charset val="129"/>
          </rPr>
          <t>기본공제대상자를</t>
        </r>
        <r>
          <rPr>
            <sz val="9"/>
            <color indexed="81"/>
            <rFont val="Tahoma"/>
            <family val="2"/>
          </rPr>
          <t xml:space="preserve"> </t>
        </r>
        <r>
          <rPr>
            <sz val="9"/>
            <color indexed="81"/>
            <rFont val="돋움"/>
            <family val="3"/>
            <charset val="129"/>
          </rPr>
          <t>위하여</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의료비</t>
        </r>
        <r>
          <rPr>
            <sz val="9"/>
            <color indexed="81"/>
            <rFont val="Tahoma"/>
            <family val="2"/>
          </rPr>
          <t>(</t>
        </r>
        <r>
          <rPr>
            <sz val="9"/>
            <color indexed="81"/>
            <rFont val="돋움"/>
            <family val="3"/>
            <charset val="129"/>
          </rPr>
          <t>제</t>
        </r>
        <r>
          <rPr>
            <sz val="9"/>
            <color indexed="81"/>
            <rFont val="Tahoma"/>
            <family val="2"/>
          </rPr>
          <t>2</t>
        </r>
        <r>
          <rPr>
            <sz val="9"/>
            <color indexed="81"/>
            <rFont val="돋움"/>
            <family val="3"/>
            <charset val="129"/>
          </rPr>
          <t>호</t>
        </r>
        <r>
          <rPr>
            <sz val="9"/>
            <color indexed="81"/>
            <rFont val="Tahoma"/>
            <family val="2"/>
          </rPr>
          <t xml:space="preserve"> </t>
        </r>
        <r>
          <rPr>
            <sz val="9"/>
            <color indexed="81"/>
            <rFont val="돋움"/>
            <family val="3"/>
            <charset val="129"/>
          </rPr>
          <t>및</t>
        </r>
        <r>
          <rPr>
            <sz val="9"/>
            <color indexed="81"/>
            <rFont val="Tahoma"/>
            <family val="2"/>
          </rPr>
          <t xml:space="preserve"> </t>
        </r>
        <r>
          <rPr>
            <sz val="9"/>
            <color indexed="81"/>
            <rFont val="돋움"/>
            <family val="3"/>
            <charset val="129"/>
          </rPr>
          <t>제</t>
        </r>
        <r>
          <rPr>
            <sz val="9"/>
            <color indexed="81"/>
            <rFont val="Tahoma"/>
            <family val="2"/>
          </rPr>
          <t>3</t>
        </r>
        <r>
          <rPr>
            <sz val="9"/>
            <color indexed="81"/>
            <rFont val="돋움"/>
            <family val="3"/>
            <charset val="129"/>
          </rPr>
          <t>호의</t>
        </r>
        <r>
          <rPr>
            <sz val="9"/>
            <color indexed="81"/>
            <rFont val="Tahoma"/>
            <family val="2"/>
          </rPr>
          <t xml:space="preserve"> </t>
        </r>
        <r>
          <rPr>
            <sz val="9"/>
            <color indexed="81"/>
            <rFont val="돋움"/>
            <family val="3"/>
            <charset val="129"/>
          </rPr>
          <t>의료비는</t>
        </r>
        <r>
          <rPr>
            <sz val="9"/>
            <color indexed="81"/>
            <rFont val="Tahoma"/>
            <family val="2"/>
          </rPr>
          <t xml:space="preserve"> </t>
        </r>
        <r>
          <rPr>
            <sz val="9"/>
            <color indexed="81"/>
            <rFont val="돋움"/>
            <family val="3"/>
            <charset val="129"/>
          </rPr>
          <t>제외한다</t>
        </r>
        <r>
          <rPr>
            <sz val="9"/>
            <color indexed="81"/>
            <rFont val="Tahoma"/>
            <family val="2"/>
          </rPr>
          <t>)</t>
        </r>
        <r>
          <rPr>
            <sz val="9"/>
            <color indexed="81"/>
            <rFont val="돋움"/>
            <family val="3"/>
            <charset val="129"/>
          </rPr>
          <t>로서</t>
        </r>
        <r>
          <rPr>
            <sz val="9"/>
            <color indexed="81"/>
            <rFont val="Tahoma"/>
            <family val="2"/>
          </rPr>
          <t xml:space="preserve"> </t>
        </r>
        <r>
          <rPr>
            <sz val="9"/>
            <color indexed="81"/>
            <rFont val="돋움"/>
            <family val="3"/>
            <charset val="129"/>
          </rPr>
          <t>총급여액에</t>
        </r>
        <r>
          <rPr>
            <sz val="9"/>
            <color indexed="81"/>
            <rFont val="Tahoma"/>
            <family val="2"/>
          </rPr>
          <t xml:space="preserve"> 100</t>
        </r>
        <r>
          <rPr>
            <sz val="9"/>
            <color indexed="81"/>
            <rFont val="돋움"/>
            <family val="3"/>
            <charset val="129"/>
          </rPr>
          <t>분의</t>
        </r>
        <r>
          <rPr>
            <sz val="9"/>
            <color indexed="81"/>
            <rFont val="Tahoma"/>
            <family val="2"/>
          </rPr>
          <t xml:space="preserve"> 3</t>
        </r>
        <r>
          <rPr>
            <sz val="9"/>
            <color indexed="81"/>
            <rFont val="돋움"/>
            <family val="3"/>
            <charset val="129"/>
          </rPr>
          <t>을</t>
        </r>
        <r>
          <rPr>
            <sz val="9"/>
            <color indexed="81"/>
            <rFont val="Tahoma"/>
            <family val="2"/>
          </rPr>
          <t xml:space="preserve"> </t>
        </r>
        <r>
          <rPr>
            <sz val="9"/>
            <color indexed="81"/>
            <rFont val="돋움"/>
            <family val="3"/>
            <charset val="129"/>
          </rPr>
          <t>곱하여</t>
        </r>
        <r>
          <rPr>
            <sz val="9"/>
            <color indexed="81"/>
            <rFont val="Tahoma"/>
            <family val="2"/>
          </rPr>
          <t xml:space="preserve"> </t>
        </r>
        <r>
          <rPr>
            <sz val="9"/>
            <color indexed="81"/>
            <rFont val="돋움"/>
            <family val="3"/>
            <charset val="129"/>
          </rPr>
          <t>계산한</t>
        </r>
        <r>
          <rPr>
            <sz val="9"/>
            <color indexed="81"/>
            <rFont val="Tahoma"/>
            <family val="2"/>
          </rPr>
          <t xml:space="preserve"> </t>
        </r>
        <r>
          <rPr>
            <sz val="9"/>
            <color indexed="81"/>
            <rFont val="돋움"/>
            <family val="3"/>
            <charset val="129"/>
          </rPr>
          <t>금액을</t>
        </r>
        <r>
          <rPr>
            <sz val="9"/>
            <color indexed="81"/>
            <rFont val="Tahoma"/>
            <family val="2"/>
          </rPr>
          <t xml:space="preserve"> </t>
        </r>
        <r>
          <rPr>
            <sz val="9"/>
            <color indexed="81"/>
            <rFont val="돋움"/>
            <family val="3"/>
            <charset val="129"/>
          </rPr>
          <t>초과하는</t>
        </r>
        <r>
          <rPr>
            <sz val="9"/>
            <color indexed="81"/>
            <rFont val="Tahoma"/>
            <family val="2"/>
          </rPr>
          <t xml:space="preserve"> </t>
        </r>
        <r>
          <rPr>
            <sz val="9"/>
            <color indexed="81"/>
            <rFont val="돋움"/>
            <family val="3"/>
            <charset val="129"/>
          </rPr>
          <t>금액</t>
        </r>
        <r>
          <rPr>
            <sz val="9"/>
            <color indexed="81"/>
            <rFont val="Tahoma"/>
            <family val="2"/>
          </rPr>
          <t xml:space="preserve">. </t>
        </r>
        <r>
          <rPr>
            <sz val="9"/>
            <color indexed="81"/>
            <rFont val="돋움"/>
            <family val="3"/>
            <charset val="129"/>
          </rPr>
          <t>다만</t>
        </r>
        <r>
          <rPr>
            <sz val="9"/>
            <color indexed="81"/>
            <rFont val="Tahoma"/>
            <family val="2"/>
          </rPr>
          <t xml:space="preserve">, </t>
        </r>
        <r>
          <rPr>
            <sz val="9"/>
            <color indexed="81"/>
            <rFont val="돋움"/>
            <family val="3"/>
            <charset val="129"/>
          </rPr>
          <t>그</t>
        </r>
        <r>
          <rPr>
            <sz val="9"/>
            <color indexed="81"/>
            <rFont val="Tahoma"/>
            <family val="2"/>
          </rPr>
          <t xml:space="preserve"> </t>
        </r>
        <r>
          <rPr>
            <sz val="9"/>
            <color indexed="81"/>
            <rFont val="돋움"/>
            <family val="3"/>
            <charset val="129"/>
          </rPr>
          <t>금액이</t>
        </r>
        <r>
          <rPr>
            <sz val="9"/>
            <color indexed="81"/>
            <rFont val="Tahoma"/>
            <family val="2"/>
          </rPr>
          <t xml:space="preserve"> </t>
        </r>
        <r>
          <rPr>
            <sz val="9"/>
            <color indexed="81"/>
            <rFont val="돋움"/>
            <family val="3"/>
            <charset val="129"/>
          </rPr>
          <t>연</t>
        </r>
        <r>
          <rPr>
            <sz val="9"/>
            <color indexed="81"/>
            <rFont val="Tahoma"/>
            <family val="2"/>
          </rPr>
          <t xml:space="preserve"> 700</t>
        </r>
        <r>
          <rPr>
            <sz val="9"/>
            <color indexed="81"/>
            <rFont val="돋움"/>
            <family val="3"/>
            <charset val="129"/>
          </rPr>
          <t>만원을</t>
        </r>
        <r>
          <rPr>
            <sz val="9"/>
            <color indexed="81"/>
            <rFont val="Tahoma"/>
            <family val="2"/>
          </rPr>
          <t xml:space="preserve"> </t>
        </r>
        <r>
          <rPr>
            <sz val="9"/>
            <color indexed="81"/>
            <rFont val="돋움"/>
            <family val="3"/>
            <charset val="129"/>
          </rPr>
          <t>초과하는</t>
        </r>
        <r>
          <rPr>
            <sz val="9"/>
            <color indexed="81"/>
            <rFont val="Tahoma"/>
            <family val="2"/>
          </rPr>
          <t xml:space="preserve"> </t>
        </r>
        <r>
          <rPr>
            <sz val="9"/>
            <color indexed="81"/>
            <rFont val="돋움"/>
            <family val="3"/>
            <charset val="129"/>
          </rPr>
          <t>경우에는</t>
        </r>
        <r>
          <rPr>
            <sz val="9"/>
            <color indexed="81"/>
            <rFont val="Tahoma"/>
            <family val="2"/>
          </rPr>
          <t xml:space="preserve"> </t>
        </r>
        <r>
          <rPr>
            <sz val="9"/>
            <color indexed="81"/>
            <rFont val="돋움"/>
            <family val="3"/>
            <charset val="129"/>
          </rPr>
          <t>연</t>
        </r>
        <r>
          <rPr>
            <sz val="9"/>
            <color indexed="81"/>
            <rFont val="Tahoma"/>
            <family val="2"/>
          </rPr>
          <t xml:space="preserve"> 700</t>
        </r>
        <r>
          <rPr>
            <sz val="9"/>
            <color indexed="81"/>
            <rFont val="돋움"/>
            <family val="3"/>
            <charset val="129"/>
          </rPr>
          <t>만원으로</t>
        </r>
        <r>
          <rPr>
            <sz val="9"/>
            <color indexed="81"/>
            <rFont val="Tahoma"/>
            <family val="2"/>
          </rPr>
          <t xml:space="preserve"> </t>
        </r>
        <r>
          <rPr>
            <sz val="9"/>
            <color indexed="81"/>
            <rFont val="돋움"/>
            <family val="3"/>
            <charset val="129"/>
          </rPr>
          <t>한다</t>
        </r>
        <r>
          <rPr>
            <sz val="9"/>
            <color indexed="81"/>
            <rFont val="Tahoma"/>
            <family val="2"/>
          </rPr>
          <t xml:space="preserve">.(2016.12.20 </t>
        </r>
        <r>
          <rPr>
            <sz val="9"/>
            <color indexed="81"/>
            <rFont val="돋움"/>
            <family val="3"/>
            <charset val="129"/>
          </rPr>
          <t>개정</t>
        </r>
        <r>
          <rPr>
            <sz val="9"/>
            <color indexed="81"/>
            <rFont val="Tahoma"/>
            <family val="2"/>
          </rPr>
          <t xml:space="preserve">)
2. </t>
        </r>
        <r>
          <rPr>
            <sz val="9"/>
            <color indexed="81"/>
            <rFont val="돋움"/>
            <family val="3"/>
            <charset val="129"/>
          </rPr>
          <t>다음</t>
        </r>
        <r>
          <rPr>
            <sz val="9"/>
            <color indexed="81"/>
            <rFont val="Tahoma"/>
            <family val="2"/>
          </rPr>
          <t xml:space="preserve"> </t>
        </r>
        <r>
          <rPr>
            <sz val="9"/>
            <color indexed="81"/>
            <rFont val="돋움"/>
            <family val="3"/>
            <charset val="129"/>
          </rPr>
          <t>각</t>
        </r>
        <r>
          <rPr>
            <sz val="9"/>
            <color indexed="81"/>
            <rFont val="Tahoma"/>
            <family val="2"/>
          </rPr>
          <t xml:space="preserve"> </t>
        </r>
        <r>
          <rPr>
            <sz val="9"/>
            <color indexed="81"/>
            <rFont val="돋움"/>
            <family val="3"/>
            <charset val="129"/>
          </rPr>
          <t>목의</t>
        </r>
        <r>
          <rPr>
            <sz val="9"/>
            <color indexed="81"/>
            <rFont val="Tahoma"/>
            <family val="2"/>
          </rPr>
          <t xml:space="preserve"> </t>
        </r>
        <r>
          <rPr>
            <sz val="9"/>
            <color indexed="81"/>
            <rFont val="돋움"/>
            <family val="3"/>
            <charset val="129"/>
          </rPr>
          <t>어느</t>
        </r>
        <r>
          <rPr>
            <sz val="9"/>
            <color indexed="81"/>
            <rFont val="Tahoma"/>
            <family val="2"/>
          </rPr>
          <t xml:space="preserve"> </t>
        </r>
        <r>
          <rPr>
            <sz val="9"/>
            <color indexed="81"/>
            <rFont val="돋움"/>
            <family val="3"/>
            <charset val="129"/>
          </rPr>
          <t>하나에</t>
        </r>
        <r>
          <rPr>
            <sz val="9"/>
            <color indexed="81"/>
            <rFont val="Tahoma"/>
            <family val="2"/>
          </rPr>
          <t xml:space="preserve"> </t>
        </r>
        <r>
          <rPr>
            <sz val="9"/>
            <color indexed="81"/>
            <rFont val="돋움"/>
            <family val="3"/>
            <charset val="129"/>
          </rPr>
          <t>해당하는</t>
        </r>
        <r>
          <rPr>
            <sz val="9"/>
            <color indexed="81"/>
            <rFont val="Tahoma"/>
            <family val="2"/>
          </rPr>
          <t xml:space="preserve"> </t>
        </r>
        <r>
          <rPr>
            <sz val="9"/>
            <color indexed="81"/>
            <rFont val="돋움"/>
            <family val="3"/>
            <charset val="129"/>
          </rPr>
          <t>사람을</t>
        </r>
        <r>
          <rPr>
            <sz val="9"/>
            <color indexed="81"/>
            <rFont val="Tahoma"/>
            <family val="2"/>
          </rPr>
          <t xml:space="preserve"> </t>
        </r>
        <r>
          <rPr>
            <sz val="9"/>
            <color indexed="81"/>
            <rFont val="돋움"/>
            <family val="3"/>
            <charset val="129"/>
          </rPr>
          <t>위하여</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의료비</t>
        </r>
        <r>
          <rPr>
            <sz val="9"/>
            <color indexed="81"/>
            <rFont val="Tahoma"/>
            <family val="2"/>
          </rPr>
          <t xml:space="preserve">. </t>
        </r>
        <r>
          <rPr>
            <sz val="9"/>
            <color indexed="81"/>
            <rFont val="돋움"/>
            <family val="3"/>
            <charset val="129"/>
          </rPr>
          <t>다만</t>
        </r>
        <r>
          <rPr>
            <sz val="9"/>
            <color indexed="81"/>
            <rFont val="Tahoma"/>
            <family val="2"/>
          </rPr>
          <t xml:space="preserve">, </t>
        </r>
        <r>
          <rPr>
            <sz val="9"/>
            <color indexed="81"/>
            <rFont val="돋움"/>
            <family val="3"/>
            <charset val="129"/>
          </rPr>
          <t>제</t>
        </r>
        <r>
          <rPr>
            <sz val="9"/>
            <color indexed="81"/>
            <rFont val="Tahoma"/>
            <family val="2"/>
          </rPr>
          <t>1</t>
        </r>
        <r>
          <rPr>
            <sz val="9"/>
            <color indexed="81"/>
            <rFont val="돋움"/>
            <family val="3"/>
            <charset val="129"/>
          </rPr>
          <t>호의</t>
        </r>
        <r>
          <rPr>
            <sz val="9"/>
            <color indexed="81"/>
            <rFont val="Tahoma"/>
            <family val="2"/>
          </rPr>
          <t xml:space="preserve"> </t>
        </r>
        <r>
          <rPr>
            <sz val="9"/>
            <color indexed="81"/>
            <rFont val="돋움"/>
            <family val="3"/>
            <charset val="129"/>
          </rPr>
          <t>의료비가</t>
        </r>
        <r>
          <rPr>
            <sz val="9"/>
            <color indexed="81"/>
            <rFont val="Tahoma"/>
            <family val="2"/>
          </rPr>
          <t xml:space="preserve"> </t>
        </r>
        <r>
          <rPr>
            <sz val="9"/>
            <color indexed="81"/>
            <rFont val="돋움"/>
            <family val="3"/>
            <charset val="129"/>
          </rPr>
          <t>총급여액에</t>
        </r>
        <r>
          <rPr>
            <sz val="9"/>
            <color indexed="81"/>
            <rFont val="Tahoma"/>
            <family val="2"/>
          </rPr>
          <t xml:space="preserve"> 100</t>
        </r>
        <r>
          <rPr>
            <sz val="9"/>
            <color indexed="81"/>
            <rFont val="돋움"/>
            <family val="3"/>
            <charset val="129"/>
          </rPr>
          <t>분의</t>
        </r>
        <r>
          <rPr>
            <sz val="9"/>
            <color indexed="81"/>
            <rFont val="Tahoma"/>
            <family val="2"/>
          </rPr>
          <t xml:space="preserve"> 3</t>
        </r>
        <r>
          <rPr>
            <sz val="9"/>
            <color indexed="81"/>
            <rFont val="돋움"/>
            <family val="3"/>
            <charset val="129"/>
          </rPr>
          <t>을</t>
        </r>
        <r>
          <rPr>
            <sz val="9"/>
            <color indexed="81"/>
            <rFont val="Tahoma"/>
            <family val="2"/>
          </rPr>
          <t xml:space="preserve"> </t>
        </r>
        <r>
          <rPr>
            <sz val="9"/>
            <color indexed="81"/>
            <rFont val="돋움"/>
            <family val="3"/>
            <charset val="129"/>
          </rPr>
          <t>곱하여</t>
        </r>
        <r>
          <rPr>
            <sz val="9"/>
            <color indexed="81"/>
            <rFont val="Tahoma"/>
            <family val="2"/>
          </rPr>
          <t xml:space="preserve"> </t>
        </r>
        <r>
          <rPr>
            <sz val="9"/>
            <color indexed="81"/>
            <rFont val="돋움"/>
            <family val="3"/>
            <charset val="129"/>
          </rPr>
          <t>계산한</t>
        </r>
        <r>
          <rPr>
            <sz val="9"/>
            <color indexed="81"/>
            <rFont val="Tahoma"/>
            <family val="2"/>
          </rPr>
          <t xml:space="preserve"> </t>
        </r>
        <r>
          <rPr>
            <sz val="9"/>
            <color indexed="81"/>
            <rFont val="돋움"/>
            <family val="3"/>
            <charset val="129"/>
          </rPr>
          <t>금액에</t>
        </r>
        <r>
          <rPr>
            <sz val="9"/>
            <color indexed="81"/>
            <rFont val="Tahoma"/>
            <family val="2"/>
          </rPr>
          <t xml:space="preserve"> </t>
        </r>
        <r>
          <rPr>
            <sz val="9"/>
            <color indexed="81"/>
            <rFont val="돋움"/>
            <family val="3"/>
            <charset val="129"/>
          </rPr>
          <t>미달하는</t>
        </r>
        <r>
          <rPr>
            <sz val="9"/>
            <color indexed="81"/>
            <rFont val="Tahoma"/>
            <family val="2"/>
          </rPr>
          <t xml:space="preserve"> </t>
        </r>
        <r>
          <rPr>
            <sz val="9"/>
            <color indexed="81"/>
            <rFont val="돋움"/>
            <family val="3"/>
            <charset val="129"/>
          </rPr>
          <t>경우에는</t>
        </r>
        <r>
          <rPr>
            <sz val="9"/>
            <color indexed="81"/>
            <rFont val="Tahoma"/>
            <family val="2"/>
          </rPr>
          <t xml:space="preserve"> </t>
        </r>
        <r>
          <rPr>
            <sz val="9"/>
            <color indexed="81"/>
            <rFont val="돋움"/>
            <family val="3"/>
            <charset val="129"/>
          </rPr>
          <t>그</t>
        </r>
        <r>
          <rPr>
            <sz val="9"/>
            <color indexed="81"/>
            <rFont val="Tahoma"/>
            <family val="2"/>
          </rPr>
          <t xml:space="preserve"> </t>
        </r>
        <r>
          <rPr>
            <sz val="9"/>
            <color indexed="81"/>
            <rFont val="돋움"/>
            <family val="3"/>
            <charset val="129"/>
          </rPr>
          <t>미달하는</t>
        </r>
        <r>
          <rPr>
            <sz val="9"/>
            <color indexed="81"/>
            <rFont val="Tahoma"/>
            <family val="2"/>
          </rPr>
          <t xml:space="preserve"> </t>
        </r>
        <r>
          <rPr>
            <sz val="9"/>
            <color indexed="81"/>
            <rFont val="돋움"/>
            <family val="3"/>
            <charset val="129"/>
          </rPr>
          <t>금액을</t>
        </r>
        <r>
          <rPr>
            <sz val="9"/>
            <color indexed="81"/>
            <rFont val="Tahoma"/>
            <family val="2"/>
          </rPr>
          <t xml:space="preserve"> </t>
        </r>
        <r>
          <rPr>
            <sz val="9"/>
            <color indexed="81"/>
            <rFont val="돋움"/>
            <family val="3"/>
            <charset val="129"/>
          </rPr>
          <t>뺀다</t>
        </r>
        <r>
          <rPr>
            <sz val="9"/>
            <color indexed="81"/>
            <rFont val="Tahoma"/>
            <family val="2"/>
          </rPr>
          <t xml:space="preserve">.(2017.12.19 </t>
        </r>
        <r>
          <rPr>
            <sz val="9"/>
            <color indexed="81"/>
            <rFont val="돋움"/>
            <family val="3"/>
            <charset val="129"/>
          </rPr>
          <t>개정</t>
        </r>
        <r>
          <rPr>
            <sz val="9"/>
            <color indexed="81"/>
            <rFont val="Tahoma"/>
            <family val="2"/>
          </rPr>
          <t xml:space="preserve">) 
</t>
        </r>
        <r>
          <rPr>
            <sz val="9"/>
            <color indexed="81"/>
            <rFont val="돋움"/>
            <family val="3"/>
            <charset val="129"/>
          </rPr>
          <t>가</t>
        </r>
        <r>
          <rPr>
            <sz val="9"/>
            <color indexed="81"/>
            <rFont val="Tahoma"/>
            <family val="2"/>
          </rPr>
          <t xml:space="preserve">. </t>
        </r>
        <r>
          <rPr>
            <sz val="9"/>
            <color indexed="81"/>
            <rFont val="돋움"/>
            <family val="3"/>
            <charset val="129"/>
          </rPr>
          <t>해당</t>
        </r>
        <r>
          <rPr>
            <sz val="9"/>
            <color indexed="81"/>
            <rFont val="Tahoma"/>
            <family val="2"/>
          </rPr>
          <t xml:space="preserve"> </t>
        </r>
        <r>
          <rPr>
            <sz val="9"/>
            <color indexed="81"/>
            <rFont val="돋움"/>
            <family val="3"/>
            <charset val="129"/>
          </rPr>
          <t>거주자</t>
        </r>
        <r>
          <rPr>
            <sz val="9"/>
            <color indexed="81"/>
            <rFont val="Tahoma"/>
            <family val="2"/>
          </rPr>
          <t xml:space="preserve">(2017.12.19 </t>
        </r>
        <r>
          <rPr>
            <sz val="9"/>
            <color indexed="81"/>
            <rFont val="돋움"/>
            <family val="3"/>
            <charset val="129"/>
          </rPr>
          <t>신설</t>
        </r>
        <r>
          <rPr>
            <sz val="9"/>
            <color indexed="81"/>
            <rFont val="Tahoma"/>
            <family val="2"/>
          </rPr>
          <t xml:space="preserve">)
</t>
        </r>
        <r>
          <rPr>
            <sz val="9"/>
            <color indexed="81"/>
            <rFont val="돋움"/>
            <family val="3"/>
            <charset val="129"/>
          </rPr>
          <t>나</t>
        </r>
        <r>
          <rPr>
            <sz val="9"/>
            <color indexed="81"/>
            <rFont val="Tahoma"/>
            <family val="2"/>
          </rPr>
          <t xml:space="preserve">. </t>
        </r>
        <r>
          <rPr>
            <sz val="9"/>
            <color indexed="81"/>
            <rFont val="돋움"/>
            <family val="3"/>
            <charset val="129"/>
          </rPr>
          <t>과세기간</t>
        </r>
        <r>
          <rPr>
            <sz val="9"/>
            <color indexed="81"/>
            <rFont val="Tahoma"/>
            <family val="2"/>
          </rPr>
          <t xml:space="preserve"> </t>
        </r>
        <r>
          <rPr>
            <sz val="9"/>
            <color indexed="81"/>
            <rFont val="돋움"/>
            <family val="3"/>
            <charset val="129"/>
          </rPr>
          <t>종료일</t>
        </r>
        <r>
          <rPr>
            <sz val="9"/>
            <color indexed="81"/>
            <rFont val="Tahoma"/>
            <family val="2"/>
          </rPr>
          <t xml:space="preserve"> </t>
        </r>
        <r>
          <rPr>
            <sz val="9"/>
            <color indexed="81"/>
            <rFont val="돋움"/>
            <family val="3"/>
            <charset val="129"/>
          </rPr>
          <t>현재</t>
        </r>
        <r>
          <rPr>
            <sz val="9"/>
            <color indexed="81"/>
            <rFont val="Tahoma"/>
            <family val="2"/>
          </rPr>
          <t xml:space="preserve"> 65</t>
        </r>
        <r>
          <rPr>
            <sz val="9"/>
            <color indexed="81"/>
            <rFont val="돋움"/>
            <family val="3"/>
            <charset val="129"/>
          </rPr>
          <t>세</t>
        </r>
        <r>
          <rPr>
            <sz val="9"/>
            <color indexed="81"/>
            <rFont val="Tahoma"/>
            <family val="2"/>
          </rPr>
          <t xml:space="preserve"> </t>
        </r>
        <r>
          <rPr>
            <sz val="9"/>
            <color indexed="81"/>
            <rFont val="돋움"/>
            <family val="3"/>
            <charset val="129"/>
          </rPr>
          <t>이상인</t>
        </r>
        <r>
          <rPr>
            <sz val="9"/>
            <color indexed="81"/>
            <rFont val="Tahoma"/>
            <family val="2"/>
          </rPr>
          <t xml:space="preserve"> </t>
        </r>
        <r>
          <rPr>
            <sz val="9"/>
            <color indexed="81"/>
            <rFont val="돋움"/>
            <family val="3"/>
            <charset val="129"/>
          </rPr>
          <t>사람</t>
        </r>
        <r>
          <rPr>
            <sz val="9"/>
            <color indexed="81"/>
            <rFont val="Tahoma"/>
            <family val="2"/>
          </rPr>
          <t xml:space="preserve">(2017.12.19 </t>
        </r>
        <r>
          <rPr>
            <sz val="9"/>
            <color indexed="81"/>
            <rFont val="돋움"/>
            <family val="3"/>
            <charset val="129"/>
          </rPr>
          <t>신설</t>
        </r>
        <r>
          <rPr>
            <sz val="9"/>
            <color indexed="81"/>
            <rFont val="Tahoma"/>
            <family val="2"/>
          </rPr>
          <t xml:space="preserve">)
</t>
        </r>
        <r>
          <rPr>
            <sz val="9"/>
            <color indexed="81"/>
            <rFont val="돋움"/>
            <family val="3"/>
            <charset val="129"/>
          </rPr>
          <t>다</t>
        </r>
        <r>
          <rPr>
            <sz val="9"/>
            <color indexed="81"/>
            <rFont val="Tahoma"/>
            <family val="2"/>
          </rPr>
          <t xml:space="preserve">. </t>
        </r>
        <r>
          <rPr>
            <sz val="9"/>
            <color indexed="81"/>
            <rFont val="돋움"/>
            <family val="3"/>
            <charset val="129"/>
          </rPr>
          <t>장애인</t>
        </r>
        <r>
          <rPr>
            <sz val="9"/>
            <color indexed="81"/>
            <rFont val="Tahoma"/>
            <family val="2"/>
          </rPr>
          <t xml:space="preserve">(2017.12.19 </t>
        </r>
        <r>
          <rPr>
            <sz val="9"/>
            <color indexed="81"/>
            <rFont val="돋움"/>
            <family val="3"/>
            <charset val="129"/>
          </rPr>
          <t>신설</t>
        </r>
        <r>
          <rPr>
            <sz val="9"/>
            <color indexed="81"/>
            <rFont val="Tahoma"/>
            <family val="2"/>
          </rPr>
          <t xml:space="preserve">)
</t>
        </r>
        <r>
          <rPr>
            <sz val="9"/>
            <color indexed="81"/>
            <rFont val="돋움"/>
            <family val="3"/>
            <charset val="129"/>
          </rPr>
          <t>라</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중증질환자</t>
        </r>
        <r>
          <rPr>
            <sz val="9"/>
            <color indexed="81"/>
            <rFont val="Tahoma"/>
            <family val="2"/>
          </rPr>
          <t xml:space="preserve">, </t>
        </r>
        <r>
          <rPr>
            <sz val="9"/>
            <color indexed="81"/>
            <rFont val="돋움"/>
            <family val="3"/>
            <charset val="129"/>
          </rPr>
          <t>희귀난치성질환자</t>
        </r>
        <r>
          <rPr>
            <sz val="9"/>
            <color indexed="81"/>
            <rFont val="Tahoma"/>
            <family val="2"/>
          </rPr>
          <t xml:space="preserve"> </t>
        </r>
        <r>
          <rPr>
            <sz val="9"/>
            <color indexed="81"/>
            <rFont val="돋움"/>
            <family val="3"/>
            <charset val="129"/>
          </rPr>
          <t>또는</t>
        </r>
        <r>
          <rPr>
            <sz val="9"/>
            <color indexed="81"/>
            <rFont val="Tahoma"/>
            <family val="2"/>
          </rPr>
          <t xml:space="preserve"> </t>
        </r>
        <r>
          <rPr>
            <sz val="9"/>
            <color indexed="81"/>
            <rFont val="돋움"/>
            <family val="3"/>
            <charset val="129"/>
          </rPr>
          <t>결핵환자</t>
        </r>
        <r>
          <rPr>
            <sz val="9"/>
            <color indexed="81"/>
            <rFont val="Tahoma"/>
            <family val="2"/>
          </rPr>
          <t xml:space="preserve">(2017.12.19 </t>
        </r>
        <r>
          <rPr>
            <sz val="9"/>
            <color indexed="81"/>
            <rFont val="돋움"/>
            <family val="3"/>
            <charset val="129"/>
          </rPr>
          <t>신설</t>
        </r>
        <r>
          <rPr>
            <sz val="9"/>
            <color indexed="81"/>
            <rFont val="Tahoma"/>
            <family val="2"/>
          </rPr>
          <t xml:space="preserve">)
3.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난임시술비</t>
        </r>
        <r>
          <rPr>
            <sz val="9"/>
            <color indexed="81"/>
            <rFont val="Tahoma"/>
            <family val="2"/>
          </rPr>
          <t xml:space="preserve">. </t>
        </r>
        <r>
          <rPr>
            <sz val="9"/>
            <color indexed="81"/>
            <rFont val="돋움"/>
            <family val="3"/>
            <charset val="129"/>
          </rPr>
          <t>다만</t>
        </r>
        <r>
          <rPr>
            <sz val="9"/>
            <color indexed="81"/>
            <rFont val="Tahoma"/>
            <family val="2"/>
          </rPr>
          <t xml:space="preserve">, </t>
        </r>
        <r>
          <rPr>
            <sz val="9"/>
            <color indexed="81"/>
            <rFont val="돋움"/>
            <family val="3"/>
            <charset val="129"/>
          </rPr>
          <t>제</t>
        </r>
        <r>
          <rPr>
            <sz val="9"/>
            <color indexed="81"/>
            <rFont val="Tahoma"/>
            <family val="2"/>
          </rPr>
          <t>1</t>
        </r>
        <r>
          <rPr>
            <sz val="9"/>
            <color indexed="81"/>
            <rFont val="돋움"/>
            <family val="3"/>
            <charset val="129"/>
          </rPr>
          <t>호</t>
        </r>
        <r>
          <rPr>
            <sz val="9"/>
            <color indexed="81"/>
            <rFont val="Tahoma"/>
            <family val="2"/>
          </rPr>
          <t xml:space="preserve"> </t>
        </r>
        <r>
          <rPr>
            <sz val="9"/>
            <color indexed="81"/>
            <rFont val="돋움"/>
            <family val="3"/>
            <charset val="129"/>
          </rPr>
          <t>및</t>
        </r>
        <r>
          <rPr>
            <sz val="9"/>
            <color indexed="81"/>
            <rFont val="Tahoma"/>
            <family val="2"/>
          </rPr>
          <t xml:space="preserve"> </t>
        </r>
        <r>
          <rPr>
            <sz val="9"/>
            <color indexed="81"/>
            <rFont val="돋움"/>
            <family val="3"/>
            <charset val="129"/>
          </rPr>
          <t>제</t>
        </r>
        <r>
          <rPr>
            <sz val="9"/>
            <color indexed="81"/>
            <rFont val="Tahoma"/>
            <family val="2"/>
          </rPr>
          <t>2</t>
        </r>
        <r>
          <rPr>
            <sz val="9"/>
            <color indexed="81"/>
            <rFont val="돋움"/>
            <family val="3"/>
            <charset val="129"/>
          </rPr>
          <t>호의</t>
        </r>
        <r>
          <rPr>
            <sz val="9"/>
            <color indexed="81"/>
            <rFont val="Tahoma"/>
            <family val="2"/>
          </rPr>
          <t xml:space="preserve"> </t>
        </r>
        <r>
          <rPr>
            <sz val="9"/>
            <color indexed="81"/>
            <rFont val="돋움"/>
            <family val="3"/>
            <charset val="129"/>
          </rPr>
          <t>의료비</t>
        </r>
        <r>
          <rPr>
            <sz val="9"/>
            <color indexed="81"/>
            <rFont val="Tahoma"/>
            <family val="2"/>
          </rPr>
          <t xml:space="preserve"> </t>
        </r>
        <r>
          <rPr>
            <sz val="9"/>
            <color indexed="81"/>
            <rFont val="돋움"/>
            <family val="3"/>
            <charset val="129"/>
          </rPr>
          <t>합계액이</t>
        </r>
        <r>
          <rPr>
            <sz val="9"/>
            <color indexed="81"/>
            <rFont val="Tahoma"/>
            <family val="2"/>
          </rPr>
          <t xml:space="preserve"> </t>
        </r>
        <r>
          <rPr>
            <sz val="9"/>
            <color indexed="81"/>
            <rFont val="돋움"/>
            <family val="3"/>
            <charset val="129"/>
          </rPr>
          <t>총급여액에</t>
        </r>
        <r>
          <rPr>
            <sz val="9"/>
            <color indexed="81"/>
            <rFont val="Tahoma"/>
            <family val="2"/>
          </rPr>
          <t xml:space="preserve"> 100</t>
        </r>
        <r>
          <rPr>
            <sz val="9"/>
            <color indexed="81"/>
            <rFont val="돋움"/>
            <family val="3"/>
            <charset val="129"/>
          </rPr>
          <t>분의</t>
        </r>
        <r>
          <rPr>
            <sz val="9"/>
            <color indexed="81"/>
            <rFont val="Tahoma"/>
            <family val="2"/>
          </rPr>
          <t xml:space="preserve"> 3</t>
        </r>
        <r>
          <rPr>
            <sz val="9"/>
            <color indexed="81"/>
            <rFont val="돋움"/>
            <family val="3"/>
            <charset val="129"/>
          </rPr>
          <t>을</t>
        </r>
        <r>
          <rPr>
            <sz val="9"/>
            <color indexed="81"/>
            <rFont val="Tahoma"/>
            <family val="2"/>
          </rPr>
          <t xml:space="preserve"> </t>
        </r>
        <r>
          <rPr>
            <sz val="9"/>
            <color indexed="81"/>
            <rFont val="돋움"/>
            <family val="3"/>
            <charset val="129"/>
          </rPr>
          <t>곱하여</t>
        </r>
        <r>
          <rPr>
            <sz val="9"/>
            <color indexed="81"/>
            <rFont val="Tahoma"/>
            <family val="2"/>
          </rPr>
          <t xml:space="preserve"> </t>
        </r>
        <r>
          <rPr>
            <sz val="9"/>
            <color indexed="81"/>
            <rFont val="돋움"/>
            <family val="3"/>
            <charset val="129"/>
          </rPr>
          <t>계산한</t>
        </r>
        <r>
          <rPr>
            <sz val="9"/>
            <color indexed="81"/>
            <rFont val="Tahoma"/>
            <family val="2"/>
          </rPr>
          <t xml:space="preserve"> </t>
        </r>
        <r>
          <rPr>
            <sz val="9"/>
            <color indexed="81"/>
            <rFont val="돋움"/>
            <family val="3"/>
            <charset val="129"/>
          </rPr>
          <t>금액에</t>
        </r>
        <r>
          <rPr>
            <sz val="9"/>
            <color indexed="81"/>
            <rFont val="Tahoma"/>
            <family val="2"/>
          </rPr>
          <t xml:space="preserve"> </t>
        </r>
        <r>
          <rPr>
            <sz val="9"/>
            <color indexed="81"/>
            <rFont val="돋움"/>
            <family val="3"/>
            <charset val="129"/>
          </rPr>
          <t>미달하는</t>
        </r>
        <r>
          <rPr>
            <sz val="9"/>
            <color indexed="81"/>
            <rFont val="Tahoma"/>
            <family val="2"/>
          </rPr>
          <t xml:space="preserve"> </t>
        </r>
        <r>
          <rPr>
            <sz val="9"/>
            <color indexed="81"/>
            <rFont val="돋움"/>
            <family val="3"/>
            <charset val="129"/>
          </rPr>
          <t>경우에는</t>
        </r>
        <r>
          <rPr>
            <sz val="9"/>
            <color indexed="81"/>
            <rFont val="Tahoma"/>
            <family val="2"/>
          </rPr>
          <t xml:space="preserve"> </t>
        </r>
        <r>
          <rPr>
            <sz val="9"/>
            <color indexed="81"/>
            <rFont val="돋움"/>
            <family val="3"/>
            <charset val="129"/>
          </rPr>
          <t>그</t>
        </r>
        <r>
          <rPr>
            <sz val="9"/>
            <color indexed="81"/>
            <rFont val="Tahoma"/>
            <family val="2"/>
          </rPr>
          <t xml:space="preserve"> </t>
        </r>
        <r>
          <rPr>
            <sz val="9"/>
            <color indexed="81"/>
            <rFont val="돋움"/>
            <family val="3"/>
            <charset val="129"/>
          </rPr>
          <t>미달하는</t>
        </r>
        <r>
          <rPr>
            <sz val="9"/>
            <color indexed="81"/>
            <rFont val="Tahoma"/>
            <family val="2"/>
          </rPr>
          <t xml:space="preserve"> </t>
        </r>
        <r>
          <rPr>
            <sz val="9"/>
            <color indexed="81"/>
            <rFont val="돋움"/>
            <family val="3"/>
            <charset val="129"/>
          </rPr>
          <t>금액을</t>
        </r>
        <r>
          <rPr>
            <sz val="9"/>
            <color indexed="81"/>
            <rFont val="Tahoma"/>
            <family val="2"/>
          </rPr>
          <t xml:space="preserve"> </t>
        </r>
        <r>
          <rPr>
            <sz val="9"/>
            <color indexed="81"/>
            <rFont val="돋움"/>
            <family val="3"/>
            <charset val="129"/>
          </rPr>
          <t>뺀다</t>
        </r>
        <r>
          <rPr>
            <sz val="9"/>
            <color indexed="81"/>
            <rFont val="Tahoma"/>
            <family val="2"/>
          </rPr>
          <t xml:space="preserve">.(2016.12.20 </t>
        </r>
        <r>
          <rPr>
            <sz val="9"/>
            <color indexed="81"/>
            <rFont val="돋움"/>
            <family val="3"/>
            <charset val="129"/>
          </rPr>
          <t>신설</t>
        </r>
        <r>
          <rPr>
            <sz val="9"/>
            <color indexed="81"/>
            <rFont val="Tahoma"/>
            <family val="2"/>
          </rPr>
          <t xml:space="preserve">)
</t>
        </r>
        <r>
          <rPr>
            <sz val="9"/>
            <color indexed="81"/>
            <rFont val="돋움"/>
            <family val="3"/>
            <charset val="129"/>
          </rPr>
          <t>③</t>
        </r>
        <r>
          <rPr>
            <sz val="9"/>
            <color indexed="81"/>
            <rFont val="Tahoma"/>
            <family val="2"/>
          </rPr>
          <t xml:space="preserve"> </t>
        </r>
        <r>
          <rPr>
            <sz val="9"/>
            <color indexed="81"/>
            <rFont val="돋움"/>
            <family val="3"/>
            <charset val="129"/>
          </rPr>
          <t>근로소득이</t>
        </r>
        <r>
          <rPr>
            <sz val="9"/>
            <color indexed="81"/>
            <rFont val="Tahoma"/>
            <family val="2"/>
          </rPr>
          <t xml:space="preserve"> </t>
        </r>
        <r>
          <rPr>
            <sz val="9"/>
            <color indexed="81"/>
            <rFont val="돋움"/>
            <family val="3"/>
            <charset val="129"/>
          </rPr>
          <t>있는</t>
        </r>
        <r>
          <rPr>
            <sz val="9"/>
            <color indexed="81"/>
            <rFont val="Tahoma"/>
            <family val="2"/>
          </rPr>
          <t xml:space="preserve"> </t>
        </r>
        <r>
          <rPr>
            <sz val="9"/>
            <color indexed="81"/>
            <rFont val="돋움"/>
            <family val="3"/>
            <charset val="129"/>
          </rPr>
          <t>거주자가</t>
        </r>
        <r>
          <rPr>
            <sz val="9"/>
            <color indexed="81"/>
            <rFont val="Tahoma"/>
            <family val="2"/>
          </rPr>
          <t xml:space="preserve"> </t>
        </r>
        <r>
          <rPr>
            <sz val="9"/>
            <color indexed="81"/>
            <rFont val="돋움"/>
            <family val="3"/>
            <charset val="129"/>
          </rPr>
          <t>그</t>
        </r>
        <r>
          <rPr>
            <sz val="9"/>
            <color indexed="81"/>
            <rFont val="Tahoma"/>
            <family val="2"/>
          </rPr>
          <t xml:space="preserve"> </t>
        </r>
        <r>
          <rPr>
            <sz val="9"/>
            <color indexed="81"/>
            <rFont val="돋움"/>
            <family val="3"/>
            <charset val="129"/>
          </rPr>
          <t>거주자와</t>
        </r>
        <r>
          <rPr>
            <sz val="9"/>
            <color indexed="81"/>
            <rFont val="Tahoma"/>
            <family val="2"/>
          </rPr>
          <t xml:space="preserve"> </t>
        </r>
        <r>
          <rPr>
            <sz val="9"/>
            <color indexed="81"/>
            <rFont val="돋움"/>
            <family val="3"/>
            <charset val="129"/>
          </rPr>
          <t>기본공제대상자</t>
        </r>
        <r>
          <rPr>
            <sz val="9"/>
            <color indexed="81"/>
            <rFont val="Tahoma"/>
            <family val="2"/>
          </rPr>
          <t>(</t>
        </r>
        <r>
          <rPr>
            <sz val="9"/>
            <color indexed="81"/>
            <rFont val="돋움"/>
            <family val="3"/>
            <charset val="129"/>
          </rPr>
          <t>나이의</t>
        </r>
        <r>
          <rPr>
            <sz val="9"/>
            <color indexed="81"/>
            <rFont val="Tahoma"/>
            <family val="2"/>
          </rPr>
          <t xml:space="preserve"> </t>
        </r>
        <r>
          <rPr>
            <sz val="9"/>
            <color indexed="81"/>
            <rFont val="돋움"/>
            <family val="3"/>
            <charset val="129"/>
          </rPr>
          <t>제한을</t>
        </r>
        <r>
          <rPr>
            <sz val="9"/>
            <color indexed="81"/>
            <rFont val="Tahoma"/>
            <family val="2"/>
          </rPr>
          <t xml:space="preserve"> </t>
        </r>
        <r>
          <rPr>
            <sz val="9"/>
            <color indexed="81"/>
            <rFont val="돋움"/>
            <family val="3"/>
            <charset val="129"/>
          </rPr>
          <t>받지</t>
        </r>
        <r>
          <rPr>
            <sz val="9"/>
            <color indexed="81"/>
            <rFont val="Tahoma"/>
            <family val="2"/>
          </rPr>
          <t xml:space="preserve"> </t>
        </r>
        <r>
          <rPr>
            <sz val="9"/>
            <color indexed="81"/>
            <rFont val="돋움"/>
            <family val="3"/>
            <charset val="129"/>
          </rPr>
          <t>아니하되</t>
        </r>
        <r>
          <rPr>
            <sz val="9"/>
            <color indexed="81"/>
            <rFont val="Tahoma"/>
            <family val="2"/>
          </rPr>
          <t xml:space="preserve">, </t>
        </r>
        <r>
          <rPr>
            <sz val="9"/>
            <color indexed="81"/>
            <rFont val="돋움"/>
            <family val="3"/>
            <charset val="129"/>
          </rPr>
          <t>제</t>
        </r>
        <r>
          <rPr>
            <sz val="9"/>
            <color indexed="81"/>
            <rFont val="Tahoma"/>
            <family val="2"/>
          </rPr>
          <t>3</t>
        </r>
        <r>
          <rPr>
            <sz val="9"/>
            <color indexed="81"/>
            <rFont val="돋움"/>
            <family val="3"/>
            <charset val="129"/>
          </rPr>
          <t>호나목의</t>
        </r>
        <r>
          <rPr>
            <sz val="9"/>
            <color indexed="81"/>
            <rFont val="Tahoma"/>
            <family val="2"/>
          </rPr>
          <t xml:space="preserve"> </t>
        </r>
        <r>
          <rPr>
            <sz val="9"/>
            <color indexed="81"/>
            <rFont val="돋움"/>
            <family val="3"/>
            <charset val="129"/>
          </rPr>
          <t>기관에</t>
        </r>
        <r>
          <rPr>
            <sz val="9"/>
            <color indexed="81"/>
            <rFont val="Tahoma"/>
            <family val="2"/>
          </rPr>
          <t xml:space="preserve"> </t>
        </r>
        <r>
          <rPr>
            <sz val="9"/>
            <color indexed="81"/>
            <rFont val="돋움"/>
            <family val="3"/>
            <charset val="129"/>
          </rPr>
          <t>대해서는</t>
        </r>
        <r>
          <rPr>
            <sz val="9"/>
            <color indexed="81"/>
            <rFont val="Tahoma"/>
            <family val="2"/>
          </rPr>
          <t xml:space="preserve"> </t>
        </r>
        <r>
          <rPr>
            <sz val="9"/>
            <color indexed="81"/>
            <rFont val="돋움"/>
            <family val="3"/>
            <charset val="129"/>
          </rPr>
          <t>과세기간</t>
        </r>
        <r>
          <rPr>
            <sz val="9"/>
            <color indexed="81"/>
            <rFont val="Tahoma"/>
            <family val="2"/>
          </rPr>
          <t xml:space="preserve"> </t>
        </r>
        <r>
          <rPr>
            <sz val="9"/>
            <color indexed="81"/>
            <rFont val="돋움"/>
            <family val="3"/>
            <charset val="129"/>
          </rPr>
          <t>종료일</t>
        </r>
        <r>
          <rPr>
            <sz val="9"/>
            <color indexed="81"/>
            <rFont val="Tahoma"/>
            <family val="2"/>
          </rPr>
          <t xml:space="preserve"> </t>
        </r>
        <r>
          <rPr>
            <sz val="9"/>
            <color indexed="81"/>
            <rFont val="돋움"/>
            <family val="3"/>
            <charset val="129"/>
          </rPr>
          <t>현재</t>
        </r>
        <r>
          <rPr>
            <sz val="9"/>
            <color indexed="81"/>
            <rFont val="Tahoma"/>
            <family val="2"/>
          </rPr>
          <t xml:space="preserve"> 18</t>
        </r>
        <r>
          <rPr>
            <sz val="9"/>
            <color indexed="81"/>
            <rFont val="돋움"/>
            <family val="3"/>
            <charset val="129"/>
          </rPr>
          <t>세</t>
        </r>
        <r>
          <rPr>
            <sz val="9"/>
            <color indexed="81"/>
            <rFont val="Tahoma"/>
            <family val="2"/>
          </rPr>
          <t xml:space="preserve"> </t>
        </r>
        <r>
          <rPr>
            <sz val="9"/>
            <color indexed="81"/>
            <rFont val="돋움"/>
            <family val="3"/>
            <charset val="129"/>
          </rPr>
          <t>미만인</t>
        </r>
        <r>
          <rPr>
            <sz val="9"/>
            <color indexed="81"/>
            <rFont val="Tahoma"/>
            <family val="2"/>
          </rPr>
          <t xml:space="preserve"> </t>
        </r>
        <r>
          <rPr>
            <sz val="9"/>
            <color indexed="81"/>
            <rFont val="돋움"/>
            <family val="3"/>
            <charset val="129"/>
          </rPr>
          <t>사람만</t>
        </r>
        <r>
          <rPr>
            <sz val="9"/>
            <color indexed="81"/>
            <rFont val="Tahoma"/>
            <family val="2"/>
          </rPr>
          <t xml:space="preserve"> </t>
        </r>
        <r>
          <rPr>
            <sz val="9"/>
            <color indexed="81"/>
            <rFont val="돋움"/>
            <family val="3"/>
            <charset val="129"/>
          </rPr>
          <t>해당한다</t>
        </r>
        <r>
          <rPr>
            <sz val="9"/>
            <color indexed="81"/>
            <rFont val="Tahoma"/>
            <family val="2"/>
          </rPr>
          <t>)</t>
        </r>
        <r>
          <rPr>
            <sz val="9"/>
            <color indexed="81"/>
            <rFont val="돋움"/>
            <family val="3"/>
            <charset val="129"/>
          </rPr>
          <t>를</t>
        </r>
        <r>
          <rPr>
            <sz val="9"/>
            <color indexed="81"/>
            <rFont val="Tahoma"/>
            <family val="2"/>
          </rPr>
          <t xml:space="preserve"> </t>
        </r>
        <r>
          <rPr>
            <sz val="9"/>
            <color indexed="81"/>
            <rFont val="돋움"/>
            <family val="3"/>
            <charset val="129"/>
          </rPr>
          <t>위하여</t>
        </r>
        <r>
          <rPr>
            <sz val="9"/>
            <color indexed="81"/>
            <rFont val="Tahoma"/>
            <family val="2"/>
          </rPr>
          <t xml:space="preserve"> </t>
        </r>
        <r>
          <rPr>
            <sz val="9"/>
            <color indexed="81"/>
            <rFont val="돋움"/>
            <family val="3"/>
            <charset val="129"/>
          </rPr>
          <t>해당</t>
        </r>
        <r>
          <rPr>
            <sz val="9"/>
            <color indexed="81"/>
            <rFont val="Tahoma"/>
            <family val="2"/>
          </rPr>
          <t xml:space="preserve"> </t>
        </r>
        <r>
          <rPr>
            <sz val="9"/>
            <color indexed="81"/>
            <rFont val="돋움"/>
            <family val="3"/>
            <charset val="129"/>
          </rPr>
          <t>과세기간에</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교육비를</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경우</t>
        </r>
        <r>
          <rPr>
            <sz val="9"/>
            <color indexed="81"/>
            <rFont val="Tahoma"/>
            <family val="2"/>
          </rPr>
          <t xml:space="preserve"> </t>
        </r>
        <r>
          <rPr>
            <sz val="9"/>
            <color indexed="81"/>
            <rFont val="돋움"/>
            <family val="3"/>
            <charset val="129"/>
          </rPr>
          <t>다음</t>
        </r>
        <r>
          <rPr>
            <sz val="9"/>
            <color indexed="81"/>
            <rFont val="Tahoma"/>
            <family val="2"/>
          </rPr>
          <t xml:space="preserve"> </t>
        </r>
        <r>
          <rPr>
            <sz val="9"/>
            <color indexed="81"/>
            <rFont val="돋움"/>
            <family val="3"/>
            <charset val="129"/>
          </rPr>
          <t>각</t>
        </r>
        <r>
          <rPr>
            <sz val="9"/>
            <color indexed="81"/>
            <rFont val="Tahoma"/>
            <family val="2"/>
          </rPr>
          <t xml:space="preserve"> </t>
        </r>
        <r>
          <rPr>
            <sz val="9"/>
            <color indexed="81"/>
            <rFont val="돋움"/>
            <family val="3"/>
            <charset val="129"/>
          </rPr>
          <t>호의</t>
        </r>
        <r>
          <rPr>
            <sz val="9"/>
            <color indexed="81"/>
            <rFont val="Tahoma"/>
            <family val="2"/>
          </rPr>
          <t xml:space="preserve"> </t>
        </r>
        <r>
          <rPr>
            <sz val="9"/>
            <color indexed="81"/>
            <rFont val="돋움"/>
            <family val="3"/>
            <charset val="129"/>
          </rPr>
          <t>금액의</t>
        </r>
        <r>
          <rPr>
            <sz val="9"/>
            <color indexed="81"/>
            <rFont val="Tahoma"/>
            <family val="2"/>
          </rPr>
          <t xml:space="preserve"> 100</t>
        </r>
        <r>
          <rPr>
            <sz val="9"/>
            <color indexed="81"/>
            <rFont val="돋움"/>
            <family val="3"/>
            <charset val="129"/>
          </rPr>
          <t>분의</t>
        </r>
        <r>
          <rPr>
            <sz val="9"/>
            <color indexed="81"/>
            <rFont val="Tahoma"/>
            <family val="2"/>
          </rPr>
          <t xml:space="preserve"> 15</t>
        </r>
        <r>
          <rPr>
            <sz val="9"/>
            <color indexed="81"/>
            <rFont val="돋움"/>
            <family val="3"/>
            <charset val="129"/>
          </rPr>
          <t>에</t>
        </r>
        <r>
          <rPr>
            <sz val="9"/>
            <color indexed="81"/>
            <rFont val="Tahoma"/>
            <family val="2"/>
          </rPr>
          <t xml:space="preserve"> </t>
        </r>
        <r>
          <rPr>
            <sz val="9"/>
            <color indexed="81"/>
            <rFont val="돋움"/>
            <family val="3"/>
            <charset val="129"/>
          </rPr>
          <t>해당하는</t>
        </r>
        <r>
          <rPr>
            <sz val="9"/>
            <color indexed="81"/>
            <rFont val="Tahoma"/>
            <family val="2"/>
          </rPr>
          <t xml:space="preserve"> </t>
        </r>
        <r>
          <rPr>
            <sz val="9"/>
            <color indexed="81"/>
            <rFont val="돋움"/>
            <family val="3"/>
            <charset val="129"/>
          </rPr>
          <t>금액을</t>
        </r>
        <r>
          <rPr>
            <sz val="9"/>
            <color indexed="81"/>
            <rFont val="Tahoma"/>
            <family val="2"/>
          </rPr>
          <t xml:space="preserve"> </t>
        </r>
        <r>
          <rPr>
            <sz val="9"/>
            <color indexed="81"/>
            <rFont val="돋움"/>
            <family val="3"/>
            <charset val="129"/>
          </rPr>
          <t>해당</t>
        </r>
        <r>
          <rPr>
            <sz val="9"/>
            <color indexed="81"/>
            <rFont val="Tahoma"/>
            <family val="2"/>
          </rPr>
          <t xml:space="preserve"> </t>
        </r>
        <r>
          <rPr>
            <sz val="9"/>
            <color indexed="81"/>
            <rFont val="돋움"/>
            <family val="3"/>
            <charset val="129"/>
          </rPr>
          <t>과세기간의</t>
        </r>
        <r>
          <rPr>
            <sz val="9"/>
            <color indexed="81"/>
            <rFont val="Tahoma"/>
            <family val="2"/>
          </rPr>
          <t xml:space="preserve"> </t>
        </r>
        <r>
          <rPr>
            <sz val="9"/>
            <color indexed="81"/>
            <rFont val="돋움"/>
            <family val="3"/>
            <charset val="129"/>
          </rPr>
          <t>종합소득</t>
        </r>
        <r>
          <rPr>
            <sz val="9"/>
            <color indexed="81"/>
            <rFont val="Tahoma"/>
            <family val="2"/>
          </rPr>
          <t xml:space="preserve"> </t>
        </r>
        <r>
          <rPr>
            <sz val="9"/>
            <color indexed="81"/>
            <rFont val="돋움"/>
            <family val="3"/>
            <charset val="129"/>
          </rPr>
          <t>산출세액에서</t>
        </r>
        <r>
          <rPr>
            <sz val="9"/>
            <color indexed="81"/>
            <rFont val="Tahoma"/>
            <family val="2"/>
          </rPr>
          <t xml:space="preserve"> </t>
        </r>
        <r>
          <rPr>
            <sz val="9"/>
            <color indexed="81"/>
            <rFont val="돋움"/>
            <family val="3"/>
            <charset val="129"/>
          </rPr>
          <t>공제한다</t>
        </r>
        <r>
          <rPr>
            <sz val="9"/>
            <color indexed="81"/>
            <rFont val="Tahoma"/>
            <family val="2"/>
          </rPr>
          <t xml:space="preserve">. </t>
        </r>
        <r>
          <rPr>
            <sz val="9"/>
            <color indexed="81"/>
            <rFont val="돋움"/>
            <family val="3"/>
            <charset val="129"/>
          </rPr>
          <t>다만</t>
        </r>
        <r>
          <rPr>
            <sz val="9"/>
            <color indexed="81"/>
            <rFont val="Tahoma"/>
            <family val="2"/>
          </rPr>
          <t xml:space="preserve">, </t>
        </r>
        <r>
          <rPr>
            <sz val="9"/>
            <color indexed="81"/>
            <rFont val="돋움"/>
            <family val="3"/>
            <charset val="129"/>
          </rPr>
          <t>소득세</t>
        </r>
        <r>
          <rPr>
            <sz val="9"/>
            <color indexed="81"/>
            <rFont val="Tahoma"/>
            <family val="2"/>
          </rPr>
          <t xml:space="preserve"> </t>
        </r>
        <r>
          <rPr>
            <sz val="9"/>
            <color indexed="81"/>
            <rFont val="돋움"/>
            <family val="3"/>
            <charset val="129"/>
          </rPr>
          <t>또는</t>
        </r>
        <r>
          <rPr>
            <sz val="9"/>
            <color indexed="81"/>
            <rFont val="Tahoma"/>
            <family val="2"/>
          </rPr>
          <t xml:space="preserve"> </t>
        </r>
        <r>
          <rPr>
            <sz val="9"/>
            <color indexed="81"/>
            <rFont val="돋움"/>
            <family val="3"/>
            <charset val="129"/>
          </rPr>
          <t>증여세가</t>
        </r>
        <r>
          <rPr>
            <sz val="9"/>
            <color indexed="81"/>
            <rFont val="Tahoma"/>
            <family val="2"/>
          </rPr>
          <t xml:space="preserve"> </t>
        </r>
        <r>
          <rPr>
            <sz val="9"/>
            <color indexed="81"/>
            <rFont val="돋움"/>
            <family val="3"/>
            <charset val="129"/>
          </rPr>
          <t>비과세되는</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교육비는</t>
        </r>
        <r>
          <rPr>
            <sz val="9"/>
            <color indexed="81"/>
            <rFont val="Tahoma"/>
            <family val="2"/>
          </rPr>
          <t xml:space="preserve"> </t>
        </r>
        <r>
          <rPr>
            <sz val="9"/>
            <color indexed="81"/>
            <rFont val="돋움"/>
            <family val="3"/>
            <charset val="129"/>
          </rPr>
          <t>공제하지</t>
        </r>
        <r>
          <rPr>
            <sz val="9"/>
            <color indexed="81"/>
            <rFont val="Tahoma"/>
            <family val="2"/>
          </rPr>
          <t xml:space="preserve"> </t>
        </r>
        <r>
          <rPr>
            <sz val="9"/>
            <color indexed="81"/>
            <rFont val="돋움"/>
            <family val="3"/>
            <charset val="129"/>
          </rPr>
          <t>아니한다</t>
        </r>
        <r>
          <rPr>
            <sz val="9"/>
            <color indexed="81"/>
            <rFont val="Tahoma"/>
            <family val="2"/>
          </rPr>
          <t xml:space="preserve">.(2014.01.01 </t>
        </r>
        <r>
          <rPr>
            <sz val="9"/>
            <color indexed="81"/>
            <rFont val="돋움"/>
            <family val="3"/>
            <charset val="129"/>
          </rPr>
          <t>신설</t>
        </r>
        <r>
          <rPr>
            <sz val="9"/>
            <color indexed="81"/>
            <rFont val="Tahoma"/>
            <family val="2"/>
          </rPr>
          <t xml:space="preserve">) 
1. </t>
        </r>
        <r>
          <rPr>
            <sz val="9"/>
            <color indexed="81"/>
            <rFont val="돋움"/>
            <family val="3"/>
            <charset val="129"/>
          </rPr>
          <t>기본공제대상자인</t>
        </r>
        <r>
          <rPr>
            <sz val="9"/>
            <color indexed="81"/>
            <rFont val="Tahoma"/>
            <family val="2"/>
          </rPr>
          <t xml:space="preserve"> </t>
        </r>
        <r>
          <rPr>
            <sz val="9"/>
            <color indexed="81"/>
            <rFont val="돋움"/>
            <family val="3"/>
            <charset val="129"/>
          </rPr>
          <t>배우자ㆍ직계비속ㆍ형제자매ㆍ입양자</t>
        </r>
        <r>
          <rPr>
            <sz val="9"/>
            <color indexed="81"/>
            <rFont val="Tahoma"/>
            <family val="2"/>
          </rPr>
          <t xml:space="preserve"> </t>
        </r>
        <r>
          <rPr>
            <sz val="9"/>
            <color indexed="81"/>
            <rFont val="돋움"/>
            <family val="3"/>
            <charset val="129"/>
          </rPr>
          <t>및</t>
        </r>
        <r>
          <rPr>
            <sz val="9"/>
            <color indexed="81"/>
            <rFont val="Tahoma"/>
            <family val="2"/>
          </rPr>
          <t xml:space="preserve"> </t>
        </r>
        <r>
          <rPr>
            <sz val="9"/>
            <color indexed="81"/>
            <rFont val="돋움"/>
            <family val="3"/>
            <charset val="129"/>
          </rPr>
          <t>위탁아동</t>
        </r>
        <r>
          <rPr>
            <sz val="9"/>
            <color indexed="81"/>
            <rFont val="Tahoma"/>
            <family val="2"/>
          </rPr>
          <t>(</t>
        </r>
        <r>
          <rPr>
            <sz val="9"/>
            <color indexed="81"/>
            <rFont val="돋움"/>
            <family val="3"/>
            <charset val="129"/>
          </rPr>
          <t>이하</t>
        </r>
        <r>
          <rPr>
            <sz val="9"/>
            <color indexed="81"/>
            <rFont val="Tahoma"/>
            <family val="2"/>
          </rPr>
          <t xml:space="preserve"> </t>
        </r>
        <r>
          <rPr>
            <sz val="9"/>
            <color indexed="81"/>
            <rFont val="돋움"/>
            <family val="3"/>
            <charset val="129"/>
          </rPr>
          <t>이</t>
        </r>
        <r>
          <rPr>
            <sz val="9"/>
            <color indexed="81"/>
            <rFont val="Tahoma"/>
            <family val="2"/>
          </rPr>
          <t xml:space="preserve"> </t>
        </r>
        <r>
          <rPr>
            <sz val="9"/>
            <color indexed="81"/>
            <rFont val="돋움"/>
            <family val="3"/>
            <charset val="129"/>
          </rPr>
          <t>호에서</t>
        </r>
        <r>
          <rPr>
            <sz val="9"/>
            <color indexed="81"/>
            <rFont val="Tahoma"/>
            <family val="2"/>
          </rPr>
          <t xml:space="preserve"> "</t>
        </r>
        <r>
          <rPr>
            <sz val="9"/>
            <color indexed="81"/>
            <rFont val="돋움"/>
            <family val="3"/>
            <charset val="129"/>
          </rPr>
          <t>직계비속등</t>
        </r>
        <r>
          <rPr>
            <sz val="9"/>
            <color indexed="81"/>
            <rFont val="Tahoma"/>
            <family val="2"/>
          </rPr>
          <t>"</t>
        </r>
        <r>
          <rPr>
            <sz val="9"/>
            <color indexed="81"/>
            <rFont val="돋움"/>
            <family val="3"/>
            <charset val="129"/>
          </rPr>
          <t>이라</t>
        </r>
        <r>
          <rPr>
            <sz val="9"/>
            <color indexed="81"/>
            <rFont val="Tahoma"/>
            <family val="2"/>
          </rPr>
          <t xml:space="preserve"> </t>
        </r>
        <r>
          <rPr>
            <sz val="9"/>
            <color indexed="81"/>
            <rFont val="돋움"/>
            <family val="3"/>
            <charset val="129"/>
          </rPr>
          <t>한다</t>
        </r>
        <r>
          <rPr>
            <sz val="9"/>
            <color indexed="81"/>
            <rFont val="Tahoma"/>
            <family val="2"/>
          </rPr>
          <t>)</t>
        </r>
        <r>
          <rPr>
            <sz val="9"/>
            <color indexed="81"/>
            <rFont val="돋움"/>
            <family val="3"/>
            <charset val="129"/>
          </rPr>
          <t>을</t>
        </r>
        <r>
          <rPr>
            <sz val="9"/>
            <color indexed="81"/>
            <rFont val="Tahoma"/>
            <family val="2"/>
          </rPr>
          <t xml:space="preserve"> </t>
        </r>
        <r>
          <rPr>
            <sz val="9"/>
            <color indexed="81"/>
            <rFont val="돋움"/>
            <family val="3"/>
            <charset val="129"/>
          </rPr>
          <t>위하여</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다음</t>
        </r>
        <r>
          <rPr>
            <sz val="9"/>
            <color indexed="81"/>
            <rFont val="Tahoma"/>
            <family val="2"/>
          </rPr>
          <t xml:space="preserve"> </t>
        </r>
        <r>
          <rPr>
            <sz val="9"/>
            <color indexed="81"/>
            <rFont val="돋움"/>
            <family val="3"/>
            <charset val="129"/>
          </rPr>
          <t>각</t>
        </r>
        <r>
          <rPr>
            <sz val="9"/>
            <color indexed="81"/>
            <rFont val="Tahoma"/>
            <family val="2"/>
          </rPr>
          <t xml:space="preserve"> </t>
        </r>
        <r>
          <rPr>
            <sz val="9"/>
            <color indexed="81"/>
            <rFont val="돋움"/>
            <family val="3"/>
            <charset val="129"/>
          </rPr>
          <t>목의</t>
        </r>
        <r>
          <rPr>
            <sz val="9"/>
            <color indexed="81"/>
            <rFont val="Tahoma"/>
            <family val="2"/>
          </rPr>
          <t xml:space="preserve"> </t>
        </r>
        <r>
          <rPr>
            <sz val="9"/>
            <color indexed="81"/>
            <rFont val="돋움"/>
            <family val="3"/>
            <charset val="129"/>
          </rPr>
          <t>교육비를</t>
        </r>
        <r>
          <rPr>
            <sz val="9"/>
            <color indexed="81"/>
            <rFont val="Tahoma"/>
            <family val="2"/>
          </rPr>
          <t xml:space="preserve"> </t>
        </r>
        <r>
          <rPr>
            <sz val="9"/>
            <color indexed="81"/>
            <rFont val="돋움"/>
            <family val="3"/>
            <charset val="129"/>
          </rPr>
          <t>합산한</t>
        </r>
        <r>
          <rPr>
            <sz val="9"/>
            <color indexed="81"/>
            <rFont val="Tahoma"/>
            <family val="2"/>
          </rPr>
          <t xml:space="preserve"> </t>
        </r>
        <r>
          <rPr>
            <sz val="9"/>
            <color indexed="81"/>
            <rFont val="돋움"/>
            <family val="3"/>
            <charset val="129"/>
          </rPr>
          <t>금액</t>
        </r>
        <r>
          <rPr>
            <sz val="9"/>
            <color indexed="81"/>
            <rFont val="Tahoma"/>
            <family val="2"/>
          </rPr>
          <t xml:space="preserve">. </t>
        </r>
        <r>
          <rPr>
            <sz val="9"/>
            <color indexed="81"/>
            <rFont val="돋움"/>
            <family val="3"/>
            <charset val="129"/>
          </rPr>
          <t>다만</t>
        </r>
        <r>
          <rPr>
            <sz val="9"/>
            <color indexed="81"/>
            <rFont val="Tahoma"/>
            <family val="2"/>
          </rPr>
          <t xml:space="preserve">, </t>
        </r>
        <r>
          <rPr>
            <sz val="9"/>
            <color indexed="81"/>
            <rFont val="돋움"/>
            <family val="3"/>
            <charset val="129"/>
          </rPr>
          <t>대학원에</t>
        </r>
        <r>
          <rPr>
            <sz val="9"/>
            <color indexed="81"/>
            <rFont val="Tahoma"/>
            <family val="2"/>
          </rPr>
          <t xml:space="preserve"> </t>
        </r>
        <r>
          <rPr>
            <sz val="9"/>
            <color indexed="81"/>
            <rFont val="돋움"/>
            <family val="3"/>
            <charset val="129"/>
          </rPr>
          <t>지급하거나</t>
        </r>
        <r>
          <rPr>
            <sz val="9"/>
            <color indexed="81"/>
            <rFont val="Tahoma"/>
            <family val="2"/>
          </rPr>
          <t xml:space="preserve"> </t>
        </r>
        <r>
          <rPr>
            <sz val="9"/>
            <color indexed="81"/>
            <rFont val="돋움"/>
            <family val="3"/>
            <charset val="129"/>
          </rPr>
          <t>직계비속등이</t>
        </r>
        <r>
          <rPr>
            <sz val="9"/>
            <color indexed="81"/>
            <rFont val="Tahoma"/>
            <family val="2"/>
          </rPr>
          <t xml:space="preserve"> </t>
        </r>
        <r>
          <rPr>
            <sz val="9"/>
            <color indexed="81"/>
            <rFont val="돋움"/>
            <family val="3"/>
            <charset val="129"/>
          </rPr>
          <t>제</t>
        </r>
        <r>
          <rPr>
            <sz val="9"/>
            <color indexed="81"/>
            <rFont val="Tahoma"/>
            <family val="2"/>
          </rPr>
          <t>2</t>
        </r>
        <r>
          <rPr>
            <sz val="9"/>
            <color indexed="81"/>
            <rFont val="돋움"/>
            <family val="3"/>
            <charset val="129"/>
          </rPr>
          <t>호</t>
        </r>
        <r>
          <rPr>
            <sz val="9"/>
            <color indexed="81"/>
            <rFont val="Tahoma"/>
            <family val="2"/>
          </rPr>
          <t xml:space="preserve"> </t>
        </r>
        <r>
          <rPr>
            <sz val="9"/>
            <color indexed="81"/>
            <rFont val="돋움"/>
            <family val="3"/>
            <charset val="129"/>
          </rPr>
          <t>라목에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학자금</t>
        </r>
        <r>
          <rPr>
            <sz val="9"/>
            <color indexed="81"/>
            <rFont val="Tahoma"/>
            <family val="2"/>
          </rPr>
          <t xml:space="preserve"> </t>
        </r>
        <r>
          <rPr>
            <sz val="9"/>
            <color indexed="81"/>
            <rFont val="돋움"/>
            <family val="3"/>
            <charset val="129"/>
          </rPr>
          <t>대출을</t>
        </r>
        <r>
          <rPr>
            <sz val="9"/>
            <color indexed="81"/>
            <rFont val="Tahoma"/>
            <family val="2"/>
          </rPr>
          <t xml:space="preserve"> </t>
        </r>
        <r>
          <rPr>
            <sz val="9"/>
            <color indexed="81"/>
            <rFont val="돋움"/>
            <family val="3"/>
            <charset val="129"/>
          </rPr>
          <t>받아</t>
        </r>
        <r>
          <rPr>
            <sz val="9"/>
            <color indexed="81"/>
            <rFont val="Tahoma"/>
            <family val="2"/>
          </rPr>
          <t xml:space="preserve"> </t>
        </r>
        <r>
          <rPr>
            <sz val="9"/>
            <color indexed="81"/>
            <rFont val="돋움"/>
            <family val="3"/>
            <charset val="129"/>
          </rPr>
          <t>지급하는</t>
        </r>
        <r>
          <rPr>
            <sz val="9"/>
            <color indexed="81"/>
            <rFont val="Tahoma"/>
            <family val="2"/>
          </rPr>
          <t xml:space="preserve"> </t>
        </r>
        <r>
          <rPr>
            <sz val="9"/>
            <color indexed="81"/>
            <rFont val="돋움"/>
            <family val="3"/>
            <charset val="129"/>
          </rPr>
          <t>교육비는</t>
        </r>
        <r>
          <rPr>
            <sz val="9"/>
            <color indexed="81"/>
            <rFont val="Tahoma"/>
            <family val="2"/>
          </rPr>
          <t xml:space="preserve"> </t>
        </r>
        <r>
          <rPr>
            <sz val="9"/>
            <color indexed="81"/>
            <rFont val="돋움"/>
            <family val="3"/>
            <charset val="129"/>
          </rPr>
          <t>제외하며</t>
        </r>
        <r>
          <rPr>
            <sz val="9"/>
            <color indexed="81"/>
            <rFont val="Tahoma"/>
            <family val="2"/>
          </rPr>
          <t xml:space="preserve">, </t>
        </r>
        <r>
          <rPr>
            <sz val="9"/>
            <color indexed="81"/>
            <rFont val="돋움"/>
            <family val="3"/>
            <charset val="129"/>
          </rPr>
          <t>대학생인</t>
        </r>
        <r>
          <rPr>
            <sz val="9"/>
            <color indexed="81"/>
            <rFont val="Tahoma"/>
            <family val="2"/>
          </rPr>
          <t xml:space="preserve"> </t>
        </r>
        <r>
          <rPr>
            <sz val="9"/>
            <color indexed="81"/>
            <rFont val="돋움"/>
            <family val="3"/>
            <charset val="129"/>
          </rPr>
          <t>경우에는</t>
        </r>
        <r>
          <rPr>
            <sz val="9"/>
            <color indexed="81"/>
            <rFont val="Tahoma"/>
            <family val="2"/>
          </rPr>
          <t xml:space="preserve"> 1</t>
        </r>
        <r>
          <rPr>
            <sz val="9"/>
            <color indexed="81"/>
            <rFont val="돋움"/>
            <family val="3"/>
            <charset val="129"/>
          </rPr>
          <t>명당</t>
        </r>
        <r>
          <rPr>
            <sz val="9"/>
            <color indexed="81"/>
            <rFont val="Tahoma"/>
            <family val="2"/>
          </rPr>
          <t xml:space="preserve"> </t>
        </r>
        <r>
          <rPr>
            <sz val="9"/>
            <color indexed="81"/>
            <rFont val="돋움"/>
            <family val="3"/>
            <charset val="129"/>
          </rPr>
          <t>연</t>
        </r>
        <r>
          <rPr>
            <sz val="9"/>
            <color indexed="81"/>
            <rFont val="Tahoma"/>
            <family val="2"/>
          </rPr>
          <t xml:space="preserve"> 900</t>
        </r>
        <r>
          <rPr>
            <sz val="9"/>
            <color indexed="81"/>
            <rFont val="돋움"/>
            <family val="3"/>
            <charset val="129"/>
          </rPr>
          <t>만원</t>
        </r>
        <r>
          <rPr>
            <sz val="9"/>
            <color indexed="81"/>
            <rFont val="Tahoma"/>
            <family val="2"/>
          </rPr>
          <t xml:space="preserve">, </t>
        </r>
        <r>
          <rPr>
            <sz val="9"/>
            <color indexed="81"/>
            <rFont val="돋움"/>
            <family val="3"/>
            <charset val="129"/>
          </rPr>
          <t>초등학교</t>
        </r>
        <r>
          <rPr>
            <sz val="9"/>
            <color indexed="81"/>
            <rFont val="Tahoma"/>
            <family val="2"/>
          </rPr>
          <t xml:space="preserve"> </t>
        </r>
        <r>
          <rPr>
            <sz val="9"/>
            <color indexed="81"/>
            <rFont val="돋움"/>
            <family val="3"/>
            <charset val="129"/>
          </rPr>
          <t>취학</t>
        </r>
        <r>
          <rPr>
            <sz val="9"/>
            <color indexed="81"/>
            <rFont val="Tahoma"/>
            <family val="2"/>
          </rPr>
          <t xml:space="preserve"> </t>
        </r>
        <r>
          <rPr>
            <sz val="9"/>
            <color indexed="81"/>
            <rFont val="돋움"/>
            <family val="3"/>
            <charset val="129"/>
          </rPr>
          <t>전</t>
        </r>
        <r>
          <rPr>
            <sz val="9"/>
            <color indexed="81"/>
            <rFont val="Tahoma"/>
            <family val="2"/>
          </rPr>
          <t xml:space="preserve"> </t>
        </r>
        <r>
          <rPr>
            <sz val="9"/>
            <color indexed="81"/>
            <rFont val="돋움"/>
            <family val="3"/>
            <charset val="129"/>
          </rPr>
          <t>아동과</t>
        </r>
        <r>
          <rPr>
            <sz val="9"/>
            <color indexed="81"/>
            <rFont val="Tahoma"/>
            <family val="2"/>
          </rPr>
          <t xml:space="preserve"> </t>
        </r>
        <r>
          <rPr>
            <sz val="9"/>
            <color indexed="81"/>
            <rFont val="돋움"/>
            <family val="3"/>
            <charset val="129"/>
          </rPr>
          <t>초ㆍ중ㆍ고등학생인</t>
        </r>
        <r>
          <rPr>
            <sz val="9"/>
            <color indexed="81"/>
            <rFont val="Tahoma"/>
            <family val="2"/>
          </rPr>
          <t xml:space="preserve"> </t>
        </r>
        <r>
          <rPr>
            <sz val="9"/>
            <color indexed="81"/>
            <rFont val="돋움"/>
            <family val="3"/>
            <charset val="129"/>
          </rPr>
          <t>경우에는</t>
        </r>
        <r>
          <rPr>
            <sz val="9"/>
            <color indexed="81"/>
            <rFont val="Tahoma"/>
            <family val="2"/>
          </rPr>
          <t xml:space="preserve"> 1</t>
        </r>
        <r>
          <rPr>
            <sz val="9"/>
            <color indexed="81"/>
            <rFont val="돋움"/>
            <family val="3"/>
            <charset val="129"/>
          </rPr>
          <t>명당</t>
        </r>
        <r>
          <rPr>
            <sz val="9"/>
            <color indexed="81"/>
            <rFont val="Tahoma"/>
            <family val="2"/>
          </rPr>
          <t xml:space="preserve"> </t>
        </r>
        <r>
          <rPr>
            <sz val="9"/>
            <color indexed="81"/>
            <rFont val="돋움"/>
            <family val="3"/>
            <charset val="129"/>
          </rPr>
          <t>연</t>
        </r>
        <r>
          <rPr>
            <sz val="9"/>
            <color indexed="81"/>
            <rFont val="Tahoma"/>
            <family val="2"/>
          </rPr>
          <t xml:space="preserve"> 300</t>
        </r>
        <r>
          <rPr>
            <sz val="9"/>
            <color indexed="81"/>
            <rFont val="돋움"/>
            <family val="3"/>
            <charset val="129"/>
          </rPr>
          <t>만원을</t>
        </r>
        <r>
          <rPr>
            <sz val="9"/>
            <color indexed="81"/>
            <rFont val="Tahoma"/>
            <family val="2"/>
          </rPr>
          <t xml:space="preserve"> </t>
        </r>
        <r>
          <rPr>
            <sz val="9"/>
            <color indexed="81"/>
            <rFont val="돋움"/>
            <family val="3"/>
            <charset val="129"/>
          </rPr>
          <t>한도로</t>
        </r>
        <r>
          <rPr>
            <sz val="9"/>
            <color indexed="81"/>
            <rFont val="Tahoma"/>
            <family val="2"/>
          </rPr>
          <t xml:space="preserve"> </t>
        </r>
        <r>
          <rPr>
            <sz val="9"/>
            <color indexed="81"/>
            <rFont val="돋움"/>
            <family val="3"/>
            <charset val="129"/>
          </rPr>
          <t>한다</t>
        </r>
        <r>
          <rPr>
            <sz val="9"/>
            <color indexed="81"/>
            <rFont val="Tahoma"/>
            <family val="2"/>
          </rPr>
          <t xml:space="preserve">.(2016.12.20 </t>
        </r>
        <r>
          <rPr>
            <sz val="9"/>
            <color indexed="81"/>
            <rFont val="돋움"/>
            <family val="3"/>
            <charset val="129"/>
          </rPr>
          <t>개정</t>
        </r>
        <r>
          <rPr>
            <sz val="9"/>
            <color indexed="81"/>
            <rFont val="Tahoma"/>
            <family val="2"/>
          </rPr>
          <t xml:space="preserve">) 
</t>
        </r>
        <r>
          <rPr>
            <sz val="9"/>
            <color indexed="81"/>
            <rFont val="돋움"/>
            <family val="3"/>
            <charset val="129"/>
          </rPr>
          <t>가</t>
        </r>
        <r>
          <rPr>
            <sz val="9"/>
            <color indexed="81"/>
            <rFont val="Tahoma"/>
            <family val="2"/>
          </rPr>
          <t xml:space="preserve">. </t>
        </r>
        <r>
          <rPr>
            <sz val="9"/>
            <color indexed="81"/>
            <rFont val="돋움"/>
            <family val="3"/>
            <charset val="129"/>
          </rPr>
          <t>「유아교육법」</t>
        </r>
        <r>
          <rPr>
            <sz val="9"/>
            <color indexed="81"/>
            <rFont val="Tahoma"/>
            <family val="2"/>
          </rPr>
          <t xml:space="preserve">, </t>
        </r>
        <r>
          <rPr>
            <sz val="9"/>
            <color indexed="81"/>
            <rFont val="돋움"/>
            <family val="3"/>
            <charset val="129"/>
          </rPr>
          <t>「초ㆍ중등교육법」</t>
        </r>
        <r>
          <rPr>
            <sz val="9"/>
            <color indexed="81"/>
            <rFont val="Tahoma"/>
            <family val="2"/>
          </rPr>
          <t xml:space="preserve">, </t>
        </r>
        <r>
          <rPr>
            <sz val="9"/>
            <color indexed="81"/>
            <rFont val="돋움"/>
            <family val="3"/>
            <charset val="129"/>
          </rPr>
          <t>「고등교육법」</t>
        </r>
        <r>
          <rPr>
            <sz val="9"/>
            <color indexed="81"/>
            <rFont val="Tahoma"/>
            <family val="2"/>
          </rPr>
          <t xml:space="preserve"> </t>
        </r>
        <r>
          <rPr>
            <sz val="9"/>
            <color indexed="81"/>
            <rFont val="돋움"/>
            <family val="3"/>
            <charset val="129"/>
          </rPr>
          <t>및</t>
        </r>
        <r>
          <rPr>
            <sz val="9"/>
            <color indexed="81"/>
            <rFont val="Tahoma"/>
            <family val="2"/>
          </rPr>
          <t xml:space="preserve"> </t>
        </r>
        <r>
          <rPr>
            <sz val="9"/>
            <color indexed="81"/>
            <rFont val="돋움"/>
            <family val="3"/>
            <charset val="129"/>
          </rPr>
          <t>특별법에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학교에</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교육비</t>
        </r>
        <r>
          <rPr>
            <sz val="9"/>
            <color indexed="81"/>
            <rFont val="Tahoma"/>
            <family val="2"/>
          </rPr>
          <t xml:space="preserve">(2014.01.01 </t>
        </r>
        <r>
          <rPr>
            <sz val="9"/>
            <color indexed="81"/>
            <rFont val="돋움"/>
            <family val="3"/>
            <charset val="129"/>
          </rPr>
          <t>신설</t>
        </r>
        <r>
          <rPr>
            <sz val="9"/>
            <color indexed="81"/>
            <rFont val="Tahoma"/>
            <family val="2"/>
          </rPr>
          <t xml:space="preserve">) 
</t>
        </r>
        <r>
          <rPr>
            <sz val="9"/>
            <color indexed="81"/>
            <rFont val="돋움"/>
            <family val="3"/>
            <charset val="129"/>
          </rPr>
          <t>나</t>
        </r>
        <r>
          <rPr>
            <sz val="9"/>
            <color indexed="81"/>
            <rFont val="Tahoma"/>
            <family val="2"/>
          </rPr>
          <t xml:space="preserve">. </t>
        </r>
        <r>
          <rPr>
            <sz val="9"/>
            <color indexed="81"/>
            <rFont val="돋움"/>
            <family val="3"/>
            <charset val="129"/>
          </rPr>
          <t>다음의</t>
        </r>
        <r>
          <rPr>
            <sz val="9"/>
            <color indexed="81"/>
            <rFont val="Tahoma"/>
            <family val="2"/>
          </rPr>
          <t xml:space="preserve"> </t>
        </r>
        <r>
          <rPr>
            <sz val="9"/>
            <color indexed="81"/>
            <rFont val="돋움"/>
            <family val="3"/>
            <charset val="129"/>
          </rPr>
          <t>평생교육시설</t>
        </r>
        <r>
          <rPr>
            <sz val="9"/>
            <color indexed="81"/>
            <rFont val="Tahoma"/>
            <family val="2"/>
          </rPr>
          <t xml:space="preserve"> </t>
        </r>
        <r>
          <rPr>
            <sz val="9"/>
            <color indexed="81"/>
            <rFont val="돋움"/>
            <family val="3"/>
            <charset val="129"/>
          </rPr>
          <t>또는</t>
        </r>
        <r>
          <rPr>
            <sz val="9"/>
            <color indexed="81"/>
            <rFont val="Tahoma"/>
            <family val="2"/>
          </rPr>
          <t xml:space="preserve"> </t>
        </r>
        <r>
          <rPr>
            <sz val="9"/>
            <color indexed="81"/>
            <rFont val="돋움"/>
            <family val="3"/>
            <charset val="129"/>
          </rPr>
          <t>과정을</t>
        </r>
        <r>
          <rPr>
            <sz val="9"/>
            <color indexed="81"/>
            <rFont val="Tahoma"/>
            <family val="2"/>
          </rPr>
          <t xml:space="preserve"> </t>
        </r>
        <r>
          <rPr>
            <sz val="9"/>
            <color indexed="81"/>
            <rFont val="돋움"/>
            <family val="3"/>
            <charset val="129"/>
          </rPr>
          <t>위하여</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교육비</t>
        </r>
        <r>
          <rPr>
            <sz val="9"/>
            <color indexed="81"/>
            <rFont val="Tahoma"/>
            <family val="2"/>
          </rPr>
          <t xml:space="preserve">(2014.12.23 </t>
        </r>
        <r>
          <rPr>
            <sz val="9"/>
            <color indexed="81"/>
            <rFont val="돋움"/>
            <family val="3"/>
            <charset val="129"/>
          </rPr>
          <t>개정</t>
        </r>
        <r>
          <rPr>
            <sz val="9"/>
            <color indexed="81"/>
            <rFont val="Tahoma"/>
            <family val="2"/>
          </rPr>
          <t xml:space="preserve">)
1) </t>
        </r>
        <r>
          <rPr>
            <sz val="9"/>
            <color indexed="81"/>
            <rFont val="돋움"/>
            <family val="3"/>
            <charset val="129"/>
          </rPr>
          <t>「평생교육법」</t>
        </r>
        <r>
          <rPr>
            <sz val="9"/>
            <color indexed="81"/>
            <rFont val="Tahoma"/>
            <family val="2"/>
          </rPr>
          <t xml:space="preserve"> </t>
        </r>
        <r>
          <rPr>
            <sz val="9"/>
            <color indexed="81"/>
            <rFont val="돋움"/>
            <family val="3"/>
            <charset val="129"/>
          </rPr>
          <t>제</t>
        </r>
        <r>
          <rPr>
            <sz val="9"/>
            <color indexed="81"/>
            <rFont val="Tahoma"/>
            <family val="2"/>
          </rPr>
          <t>31</t>
        </r>
        <r>
          <rPr>
            <sz val="9"/>
            <color indexed="81"/>
            <rFont val="돋움"/>
            <family val="3"/>
            <charset val="129"/>
          </rPr>
          <t>조</t>
        </r>
        <r>
          <rPr>
            <sz val="9"/>
            <color indexed="81"/>
            <rFont val="Tahoma"/>
            <family val="2"/>
          </rPr>
          <t xml:space="preserve"> </t>
        </r>
        <r>
          <rPr>
            <sz val="9"/>
            <color indexed="81"/>
            <rFont val="돋움"/>
            <family val="3"/>
            <charset val="129"/>
          </rPr>
          <t>제</t>
        </r>
        <r>
          <rPr>
            <sz val="9"/>
            <color indexed="81"/>
            <rFont val="Tahoma"/>
            <family val="2"/>
          </rPr>
          <t>2</t>
        </r>
        <r>
          <rPr>
            <sz val="9"/>
            <color indexed="81"/>
            <rFont val="돋움"/>
            <family val="3"/>
            <charset val="129"/>
          </rPr>
          <t>항에</t>
        </r>
        <r>
          <rPr>
            <sz val="9"/>
            <color indexed="81"/>
            <rFont val="Tahoma"/>
            <family val="2"/>
          </rPr>
          <t xml:space="preserve"> </t>
        </r>
        <r>
          <rPr>
            <sz val="9"/>
            <color indexed="81"/>
            <rFont val="돋움"/>
            <family val="3"/>
            <charset val="129"/>
          </rPr>
          <t>따라</t>
        </r>
        <r>
          <rPr>
            <sz val="9"/>
            <color indexed="81"/>
            <rFont val="Tahoma"/>
            <family val="2"/>
          </rPr>
          <t xml:space="preserve"> </t>
        </r>
        <r>
          <rPr>
            <sz val="9"/>
            <color indexed="81"/>
            <rFont val="돋움"/>
            <family val="3"/>
            <charset val="129"/>
          </rPr>
          <t>고등학교졸업</t>
        </r>
        <r>
          <rPr>
            <sz val="9"/>
            <color indexed="81"/>
            <rFont val="Tahoma"/>
            <family val="2"/>
          </rPr>
          <t xml:space="preserve"> </t>
        </r>
        <r>
          <rPr>
            <sz val="9"/>
            <color indexed="81"/>
            <rFont val="돋움"/>
            <family val="3"/>
            <charset val="129"/>
          </rPr>
          <t>이하의</t>
        </r>
        <r>
          <rPr>
            <sz val="9"/>
            <color indexed="81"/>
            <rFont val="Tahoma"/>
            <family val="2"/>
          </rPr>
          <t xml:space="preserve"> </t>
        </r>
        <r>
          <rPr>
            <sz val="9"/>
            <color indexed="81"/>
            <rFont val="돋움"/>
            <family val="3"/>
            <charset val="129"/>
          </rPr>
          <t>학력이</t>
        </r>
        <r>
          <rPr>
            <sz val="9"/>
            <color indexed="81"/>
            <rFont val="Tahoma"/>
            <family val="2"/>
          </rPr>
          <t xml:space="preserve"> </t>
        </r>
        <r>
          <rPr>
            <sz val="9"/>
            <color indexed="81"/>
            <rFont val="돋움"/>
            <family val="3"/>
            <charset val="129"/>
          </rPr>
          <t>인정되는</t>
        </r>
        <r>
          <rPr>
            <sz val="9"/>
            <color indexed="81"/>
            <rFont val="Tahoma"/>
            <family val="2"/>
          </rPr>
          <t xml:space="preserve"> </t>
        </r>
        <r>
          <rPr>
            <sz val="9"/>
            <color indexed="81"/>
            <rFont val="돋움"/>
            <family val="3"/>
            <charset val="129"/>
          </rPr>
          <t>학교형태의</t>
        </r>
        <r>
          <rPr>
            <sz val="9"/>
            <color indexed="81"/>
            <rFont val="Tahoma"/>
            <family val="2"/>
          </rPr>
          <t xml:space="preserve"> </t>
        </r>
        <r>
          <rPr>
            <sz val="9"/>
            <color indexed="81"/>
            <rFont val="돋움"/>
            <family val="3"/>
            <charset val="129"/>
          </rPr>
          <t>평생교육시설</t>
        </r>
        <r>
          <rPr>
            <sz val="9"/>
            <color indexed="81"/>
            <rFont val="Tahoma"/>
            <family val="2"/>
          </rPr>
          <t xml:space="preserve">, </t>
        </r>
        <r>
          <rPr>
            <sz val="9"/>
            <color indexed="81"/>
            <rFont val="돋움"/>
            <family val="3"/>
            <charset val="129"/>
          </rPr>
          <t>같은</t>
        </r>
        <r>
          <rPr>
            <sz val="9"/>
            <color indexed="81"/>
            <rFont val="Tahoma"/>
            <family val="2"/>
          </rPr>
          <t xml:space="preserve"> </t>
        </r>
        <r>
          <rPr>
            <sz val="9"/>
            <color indexed="81"/>
            <rFont val="돋움"/>
            <family val="3"/>
            <charset val="129"/>
          </rPr>
          <t>조</t>
        </r>
        <r>
          <rPr>
            <sz val="9"/>
            <color indexed="81"/>
            <rFont val="Tahoma"/>
            <family val="2"/>
          </rPr>
          <t xml:space="preserve"> </t>
        </r>
        <r>
          <rPr>
            <sz val="9"/>
            <color indexed="81"/>
            <rFont val="돋움"/>
            <family val="3"/>
            <charset val="129"/>
          </rPr>
          <t>제</t>
        </r>
        <r>
          <rPr>
            <sz val="9"/>
            <color indexed="81"/>
            <rFont val="Tahoma"/>
            <family val="2"/>
          </rPr>
          <t>4</t>
        </r>
        <r>
          <rPr>
            <sz val="9"/>
            <color indexed="81"/>
            <rFont val="돋움"/>
            <family val="3"/>
            <charset val="129"/>
          </rPr>
          <t>항에</t>
        </r>
        <r>
          <rPr>
            <sz val="9"/>
            <color indexed="81"/>
            <rFont val="Tahoma"/>
            <family val="2"/>
          </rPr>
          <t xml:space="preserve"> </t>
        </r>
        <r>
          <rPr>
            <sz val="9"/>
            <color indexed="81"/>
            <rFont val="돋움"/>
            <family val="3"/>
            <charset val="129"/>
          </rPr>
          <t>따라</t>
        </r>
        <r>
          <rPr>
            <sz val="9"/>
            <color indexed="81"/>
            <rFont val="Tahoma"/>
            <family val="2"/>
          </rPr>
          <t xml:space="preserve"> </t>
        </r>
        <r>
          <rPr>
            <sz val="9"/>
            <color indexed="81"/>
            <rFont val="돋움"/>
            <family val="3"/>
            <charset val="129"/>
          </rPr>
          <t>전공대학의</t>
        </r>
        <r>
          <rPr>
            <sz val="9"/>
            <color indexed="81"/>
            <rFont val="Tahoma"/>
            <family val="2"/>
          </rPr>
          <t xml:space="preserve"> </t>
        </r>
        <r>
          <rPr>
            <sz val="9"/>
            <color indexed="81"/>
            <rFont val="돋움"/>
            <family val="3"/>
            <charset val="129"/>
          </rPr>
          <t>명칭을</t>
        </r>
        <r>
          <rPr>
            <sz val="9"/>
            <color indexed="81"/>
            <rFont val="Tahoma"/>
            <family val="2"/>
          </rPr>
          <t xml:space="preserve"> </t>
        </r>
        <r>
          <rPr>
            <sz val="9"/>
            <color indexed="81"/>
            <rFont val="돋움"/>
            <family val="3"/>
            <charset val="129"/>
          </rPr>
          <t>사용할</t>
        </r>
        <r>
          <rPr>
            <sz val="9"/>
            <color indexed="81"/>
            <rFont val="Tahoma"/>
            <family val="2"/>
          </rPr>
          <t xml:space="preserve"> </t>
        </r>
        <r>
          <rPr>
            <sz val="9"/>
            <color indexed="81"/>
            <rFont val="돋움"/>
            <family val="3"/>
            <charset val="129"/>
          </rPr>
          <t>수</t>
        </r>
        <r>
          <rPr>
            <sz val="9"/>
            <color indexed="81"/>
            <rFont val="Tahoma"/>
            <family val="2"/>
          </rPr>
          <t xml:space="preserve"> </t>
        </r>
        <r>
          <rPr>
            <sz val="9"/>
            <color indexed="81"/>
            <rFont val="돋움"/>
            <family val="3"/>
            <charset val="129"/>
          </rPr>
          <t>있는</t>
        </r>
        <r>
          <rPr>
            <sz val="9"/>
            <color indexed="81"/>
            <rFont val="Tahoma"/>
            <family val="2"/>
          </rPr>
          <t xml:space="preserve"> </t>
        </r>
        <r>
          <rPr>
            <sz val="9"/>
            <color indexed="81"/>
            <rFont val="돋움"/>
            <family val="3"/>
            <charset val="129"/>
          </rPr>
          <t>평생교육시설</t>
        </r>
        <r>
          <rPr>
            <sz val="9"/>
            <color indexed="81"/>
            <rFont val="Tahoma"/>
            <family val="2"/>
          </rPr>
          <t>(</t>
        </r>
        <r>
          <rPr>
            <sz val="9"/>
            <color indexed="81"/>
            <rFont val="돋움"/>
            <family val="3"/>
            <charset val="129"/>
          </rPr>
          <t>이하</t>
        </r>
        <r>
          <rPr>
            <sz val="9"/>
            <color indexed="81"/>
            <rFont val="Tahoma"/>
            <family val="2"/>
          </rPr>
          <t xml:space="preserve"> "</t>
        </r>
        <r>
          <rPr>
            <sz val="9"/>
            <color indexed="81"/>
            <rFont val="돋움"/>
            <family val="3"/>
            <charset val="129"/>
          </rPr>
          <t>전공대학</t>
        </r>
        <r>
          <rPr>
            <sz val="9"/>
            <color indexed="81"/>
            <rFont val="Tahoma"/>
            <family val="2"/>
          </rPr>
          <t>"</t>
        </r>
        <r>
          <rPr>
            <sz val="9"/>
            <color indexed="81"/>
            <rFont val="돋움"/>
            <family val="3"/>
            <charset val="129"/>
          </rPr>
          <t>이라</t>
        </r>
        <r>
          <rPr>
            <sz val="9"/>
            <color indexed="81"/>
            <rFont val="Tahoma"/>
            <family val="2"/>
          </rPr>
          <t xml:space="preserve"> </t>
        </r>
        <r>
          <rPr>
            <sz val="9"/>
            <color indexed="81"/>
            <rFont val="돋움"/>
            <family val="3"/>
            <charset val="129"/>
          </rPr>
          <t>한다</t>
        </r>
        <r>
          <rPr>
            <sz val="9"/>
            <color indexed="81"/>
            <rFont val="Tahoma"/>
            <family val="2"/>
          </rPr>
          <t>)</t>
        </r>
        <r>
          <rPr>
            <sz val="9"/>
            <color indexed="81"/>
            <rFont val="돋움"/>
            <family val="3"/>
            <charset val="129"/>
          </rPr>
          <t>과</t>
        </r>
        <r>
          <rPr>
            <sz val="9"/>
            <color indexed="81"/>
            <rFont val="Tahoma"/>
            <family val="2"/>
          </rPr>
          <t xml:space="preserve"> </t>
        </r>
        <r>
          <rPr>
            <sz val="9"/>
            <color indexed="81"/>
            <rFont val="돋움"/>
            <family val="3"/>
            <charset val="129"/>
          </rPr>
          <t>같은</t>
        </r>
        <r>
          <rPr>
            <sz val="9"/>
            <color indexed="81"/>
            <rFont val="Tahoma"/>
            <family val="2"/>
          </rPr>
          <t xml:space="preserve"> </t>
        </r>
        <r>
          <rPr>
            <sz val="9"/>
            <color indexed="81"/>
            <rFont val="돋움"/>
            <family val="3"/>
            <charset val="129"/>
          </rPr>
          <t>법</t>
        </r>
        <r>
          <rPr>
            <sz val="9"/>
            <color indexed="81"/>
            <rFont val="Tahoma"/>
            <family val="2"/>
          </rPr>
          <t xml:space="preserve"> </t>
        </r>
        <r>
          <rPr>
            <sz val="9"/>
            <color indexed="81"/>
            <rFont val="돋움"/>
            <family val="3"/>
            <charset val="129"/>
          </rPr>
          <t>제</t>
        </r>
        <r>
          <rPr>
            <sz val="9"/>
            <color indexed="81"/>
            <rFont val="Tahoma"/>
            <family val="2"/>
          </rPr>
          <t>33</t>
        </r>
        <r>
          <rPr>
            <sz val="9"/>
            <color indexed="81"/>
            <rFont val="돋움"/>
            <family val="3"/>
            <charset val="129"/>
          </rPr>
          <t>조에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원격대학</t>
        </r>
        <r>
          <rPr>
            <sz val="9"/>
            <color indexed="81"/>
            <rFont val="Tahoma"/>
            <family val="2"/>
          </rPr>
          <t xml:space="preserve"> </t>
        </r>
        <r>
          <rPr>
            <sz val="9"/>
            <color indexed="81"/>
            <rFont val="돋움"/>
            <family val="3"/>
            <charset val="129"/>
          </rPr>
          <t>형태의</t>
        </r>
        <r>
          <rPr>
            <sz val="9"/>
            <color indexed="81"/>
            <rFont val="Tahoma"/>
            <family val="2"/>
          </rPr>
          <t xml:space="preserve"> </t>
        </r>
        <r>
          <rPr>
            <sz val="9"/>
            <color indexed="81"/>
            <rFont val="돋움"/>
            <family val="3"/>
            <charset val="129"/>
          </rPr>
          <t>평생교육시설</t>
        </r>
        <r>
          <rPr>
            <sz val="9"/>
            <color indexed="81"/>
            <rFont val="Tahoma"/>
            <family val="2"/>
          </rPr>
          <t>(</t>
        </r>
        <r>
          <rPr>
            <sz val="9"/>
            <color indexed="81"/>
            <rFont val="돋움"/>
            <family val="3"/>
            <charset val="129"/>
          </rPr>
          <t>이하</t>
        </r>
        <r>
          <rPr>
            <sz val="9"/>
            <color indexed="81"/>
            <rFont val="Tahoma"/>
            <family val="2"/>
          </rPr>
          <t xml:space="preserve"> "</t>
        </r>
        <r>
          <rPr>
            <sz val="9"/>
            <color indexed="81"/>
            <rFont val="돋움"/>
            <family val="3"/>
            <charset val="129"/>
          </rPr>
          <t>원격대학</t>
        </r>
        <r>
          <rPr>
            <sz val="9"/>
            <color indexed="81"/>
            <rFont val="Tahoma"/>
            <family val="2"/>
          </rPr>
          <t>"</t>
        </r>
        <r>
          <rPr>
            <sz val="9"/>
            <color indexed="81"/>
            <rFont val="돋움"/>
            <family val="3"/>
            <charset val="129"/>
          </rPr>
          <t>이라</t>
        </r>
        <r>
          <rPr>
            <sz val="9"/>
            <color indexed="81"/>
            <rFont val="Tahoma"/>
            <family val="2"/>
          </rPr>
          <t xml:space="preserve"> </t>
        </r>
        <r>
          <rPr>
            <sz val="9"/>
            <color indexed="81"/>
            <rFont val="돋움"/>
            <family val="3"/>
            <charset val="129"/>
          </rPr>
          <t>한다</t>
        </r>
        <r>
          <rPr>
            <sz val="9"/>
            <color indexed="81"/>
            <rFont val="Tahoma"/>
            <family val="2"/>
          </rPr>
          <t xml:space="preserve">)
2) </t>
        </r>
        <r>
          <rPr>
            <sz val="9"/>
            <color indexed="81"/>
            <rFont val="돋움"/>
            <family val="3"/>
            <charset val="129"/>
          </rPr>
          <t>「학점인정</t>
        </r>
        <r>
          <rPr>
            <sz val="9"/>
            <color indexed="81"/>
            <rFont val="Tahoma"/>
            <family val="2"/>
          </rPr>
          <t xml:space="preserve"> </t>
        </r>
        <r>
          <rPr>
            <sz val="9"/>
            <color indexed="81"/>
            <rFont val="돋움"/>
            <family val="3"/>
            <charset val="129"/>
          </rPr>
          <t>등에</t>
        </r>
        <r>
          <rPr>
            <sz val="9"/>
            <color indexed="81"/>
            <rFont val="Tahoma"/>
            <family val="2"/>
          </rPr>
          <t xml:space="preserve"> </t>
        </r>
        <r>
          <rPr>
            <sz val="9"/>
            <color indexed="81"/>
            <rFont val="돋움"/>
            <family val="3"/>
            <charset val="129"/>
          </rPr>
          <t>관한</t>
        </r>
        <r>
          <rPr>
            <sz val="9"/>
            <color indexed="81"/>
            <rFont val="Tahoma"/>
            <family val="2"/>
          </rPr>
          <t xml:space="preserve"> </t>
        </r>
        <r>
          <rPr>
            <sz val="9"/>
            <color indexed="81"/>
            <rFont val="돋움"/>
            <family val="3"/>
            <charset val="129"/>
          </rPr>
          <t>법률」</t>
        </r>
        <r>
          <rPr>
            <sz val="9"/>
            <color indexed="81"/>
            <rFont val="Tahoma"/>
            <family val="2"/>
          </rPr>
          <t xml:space="preserve"> </t>
        </r>
        <r>
          <rPr>
            <sz val="9"/>
            <color indexed="81"/>
            <rFont val="돋움"/>
            <family val="3"/>
            <charset val="129"/>
          </rPr>
          <t>제</t>
        </r>
        <r>
          <rPr>
            <sz val="9"/>
            <color indexed="81"/>
            <rFont val="Tahoma"/>
            <family val="2"/>
          </rPr>
          <t>3</t>
        </r>
        <r>
          <rPr>
            <sz val="9"/>
            <color indexed="81"/>
            <rFont val="돋움"/>
            <family val="3"/>
            <charset val="129"/>
          </rPr>
          <t>조</t>
        </r>
        <r>
          <rPr>
            <sz val="9"/>
            <color indexed="81"/>
            <rFont val="Tahoma"/>
            <family val="2"/>
          </rPr>
          <t xml:space="preserve"> </t>
        </r>
        <r>
          <rPr>
            <sz val="9"/>
            <color indexed="81"/>
            <rFont val="돋움"/>
            <family val="3"/>
            <charset val="129"/>
          </rPr>
          <t>및</t>
        </r>
        <r>
          <rPr>
            <sz val="9"/>
            <color indexed="81"/>
            <rFont val="Tahoma"/>
            <family val="2"/>
          </rPr>
          <t xml:space="preserve"> </t>
        </r>
        <r>
          <rPr>
            <sz val="9"/>
            <color indexed="81"/>
            <rFont val="돋움"/>
            <family val="3"/>
            <charset val="129"/>
          </rPr>
          <t>「독학에</t>
        </r>
        <r>
          <rPr>
            <sz val="9"/>
            <color indexed="81"/>
            <rFont val="Tahoma"/>
            <family val="2"/>
          </rPr>
          <t xml:space="preserve"> </t>
        </r>
        <r>
          <rPr>
            <sz val="9"/>
            <color indexed="81"/>
            <rFont val="돋움"/>
            <family val="3"/>
            <charset val="129"/>
          </rPr>
          <t>의한</t>
        </r>
        <r>
          <rPr>
            <sz val="9"/>
            <color indexed="81"/>
            <rFont val="Tahoma"/>
            <family val="2"/>
          </rPr>
          <t xml:space="preserve"> </t>
        </r>
        <r>
          <rPr>
            <sz val="9"/>
            <color indexed="81"/>
            <rFont val="돋움"/>
            <family val="3"/>
            <charset val="129"/>
          </rPr>
          <t>학위취득에</t>
        </r>
        <r>
          <rPr>
            <sz val="9"/>
            <color indexed="81"/>
            <rFont val="Tahoma"/>
            <family val="2"/>
          </rPr>
          <t xml:space="preserve"> </t>
        </r>
        <r>
          <rPr>
            <sz val="9"/>
            <color indexed="81"/>
            <rFont val="돋움"/>
            <family val="3"/>
            <charset val="129"/>
          </rPr>
          <t>관한</t>
        </r>
        <r>
          <rPr>
            <sz val="9"/>
            <color indexed="81"/>
            <rFont val="Tahoma"/>
            <family val="2"/>
          </rPr>
          <t xml:space="preserve"> </t>
        </r>
        <r>
          <rPr>
            <sz val="9"/>
            <color indexed="81"/>
            <rFont val="돋움"/>
            <family val="3"/>
            <charset val="129"/>
          </rPr>
          <t>법률」</t>
        </r>
        <r>
          <rPr>
            <sz val="9"/>
            <color indexed="81"/>
            <rFont val="Tahoma"/>
            <family val="2"/>
          </rPr>
          <t xml:space="preserve"> </t>
        </r>
        <r>
          <rPr>
            <sz val="9"/>
            <color indexed="81"/>
            <rFont val="돋움"/>
            <family val="3"/>
            <charset val="129"/>
          </rPr>
          <t>제</t>
        </r>
        <r>
          <rPr>
            <sz val="9"/>
            <color indexed="81"/>
            <rFont val="Tahoma"/>
            <family val="2"/>
          </rPr>
          <t>5</t>
        </r>
        <r>
          <rPr>
            <sz val="9"/>
            <color indexed="81"/>
            <rFont val="돋움"/>
            <family val="3"/>
            <charset val="129"/>
          </rPr>
          <t>조</t>
        </r>
        <r>
          <rPr>
            <sz val="9"/>
            <color indexed="81"/>
            <rFont val="Tahoma"/>
            <family val="2"/>
          </rPr>
          <t xml:space="preserve"> </t>
        </r>
        <r>
          <rPr>
            <sz val="9"/>
            <color indexed="81"/>
            <rFont val="돋움"/>
            <family val="3"/>
            <charset val="129"/>
          </rPr>
          <t>제</t>
        </r>
        <r>
          <rPr>
            <sz val="9"/>
            <color indexed="81"/>
            <rFont val="Tahoma"/>
            <family val="2"/>
          </rPr>
          <t>1</t>
        </r>
        <r>
          <rPr>
            <sz val="9"/>
            <color indexed="81"/>
            <rFont val="돋움"/>
            <family val="3"/>
            <charset val="129"/>
          </rPr>
          <t>항에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과정</t>
        </r>
        <r>
          <rPr>
            <sz val="9"/>
            <color indexed="81"/>
            <rFont val="Tahoma"/>
            <family val="2"/>
          </rPr>
          <t xml:space="preserve"> </t>
        </r>
        <r>
          <rPr>
            <sz val="9"/>
            <color indexed="81"/>
            <rFont val="돋움"/>
            <family val="3"/>
            <charset val="129"/>
          </rPr>
          <t>중</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교육과정</t>
        </r>
        <r>
          <rPr>
            <sz val="9"/>
            <color indexed="81"/>
            <rFont val="Tahoma"/>
            <family val="2"/>
          </rPr>
          <t>(</t>
        </r>
        <r>
          <rPr>
            <sz val="9"/>
            <color indexed="81"/>
            <rFont val="돋움"/>
            <family val="3"/>
            <charset val="129"/>
          </rPr>
          <t>이하</t>
        </r>
        <r>
          <rPr>
            <sz val="9"/>
            <color indexed="81"/>
            <rFont val="Tahoma"/>
            <family val="2"/>
          </rPr>
          <t xml:space="preserve"> </t>
        </r>
        <r>
          <rPr>
            <sz val="9"/>
            <color indexed="81"/>
            <rFont val="돋움"/>
            <family val="3"/>
            <charset val="129"/>
          </rPr>
          <t>각각의</t>
        </r>
        <r>
          <rPr>
            <sz val="9"/>
            <color indexed="81"/>
            <rFont val="Tahoma"/>
            <family val="2"/>
          </rPr>
          <t xml:space="preserve"> </t>
        </r>
        <r>
          <rPr>
            <sz val="9"/>
            <color indexed="81"/>
            <rFont val="돋움"/>
            <family val="3"/>
            <charset val="129"/>
          </rPr>
          <t>교육과정을</t>
        </r>
        <r>
          <rPr>
            <sz val="9"/>
            <color indexed="81"/>
            <rFont val="Tahoma"/>
            <family val="2"/>
          </rPr>
          <t xml:space="preserve"> </t>
        </r>
        <r>
          <rPr>
            <sz val="9"/>
            <color indexed="81"/>
            <rFont val="돋움"/>
            <family val="3"/>
            <charset val="129"/>
          </rPr>
          <t>이</t>
        </r>
        <r>
          <rPr>
            <sz val="9"/>
            <color indexed="81"/>
            <rFont val="Tahoma"/>
            <family val="2"/>
          </rPr>
          <t xml:space="preserve"> </t>
        </r>
        <r>
          <rPr>
            <sz val="9"/>
            <color indexed="81"/>
            <rFont val="돋움"/>
            <family val="3"/>
            <charset val="129"/>
          </rPr>
          <t>항에서</t>
        </r>
        <r>
          <rPr>
            <sz val="9"/>
            <color indexed="81"/>
            <rFont val="Tahoma"/>
            <family val="2"/>
          </rPr>
          <t xml:space="preserve"> "</t>
        </r>
        <r>
          <rPr>
            <sz val="9"/>
            <color indexed="81"/>
            <rFont val="돋움"/>
            <family val="3"/>
            <charset val="129"/>
          </rPr>
          <t>학위취득과정</t>
        </r>
        <r>
          <rPr>
            <sz val="9"/>
            <color indexed="81"/>
            <rFont val="Tahoma"/>
            <family val="2"/>
          </rPr>
          <t>"</t>
        </r>
        <r>
          <rPr>
            <sz val="9"/>
            <color indexed="81"/>
            <rFont val="돋움"/>
            <family val="3"/>
            <charset val="129"/>
          </rPr>
          <t>이라</t>
        </r>
        <r>
          <rPr>
            <sz val="9"/>
            <color indexed="81"/>
            <rFont val="Tahoma"/>
            <family val="2"/>
          </rPr>
          <t xml:space="preserve"> </t>
        </r>
        <r>
          <rPr>
            <sz val="9"/>
            <color indexed="81"/>
            <rFont val="돋움"/>
            <family val="3"/>
            <charset val="129"/>
          </rPr>
          <t>한다</t>
        </r>
        <r>
          <rPr>
            <sz val="9"/>
            <color indexed="81"/>
            <rFont val="Tahoma"/>
            <family val="2"/>
          </rPr>
          <t xml:space="preserve">)
</t>
        </r>
        <r>
          <rPr>
            <sz val="9"/>
            <color indexed="81"/>
            <rFont val="돋움"/>
            <family val="3"/>
            <charset val="129"/>
          </rPr>
          <t>다</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국외교육기관</t>
        </r>
        <r>
          <rPr>
            <sz val="9"/>
            <color indexed="81"/>
            <rFont val="Tahoma"/>
            <family val="2"/>
          </rPr>
          <t>(</t>
        </r>
        <r>
          <rPr>
            <sz val="9"/>
            <color indexed="81"/>
            <rFont val="돋움"/>
            <family val="3"/>
            <charset val="129"/>
          </rPr>
          <t>국외교육기관의</t>
        </r>
        <r>
          <rPr>
            <sz val="9"/>
            <color indexed="81"/>
            <rFont val="Tahoma"/>
            <family val="2"/>
          </rPr>
          <t xml:space="preserve"> </t>
        </r>
        <r>
          <rPr>
            <sz val="9"/>
            <color indexed="81"/>
            <rFont val="돋움"/>
            <family val="3"/>
            <charset val="129"/>
          </rPr>
          <t>학생을</t>
        </r>
        <r>
          <rPr>
            <sz val="9"/>
            <color indexed="81"/>
            <rFont val="Tahoma"/>
            <family val="2"/>
          </rPr>
          <t xml:space="preserve"> </t>
        </r>
        <r>
          <rPr>
            <sz val="9"/>
            <color indexed="81"/>
            <rFont val="돋움"/>
            <family val="3"/>
            <charset val="129"/>
          </rPr>
          <t>위하여</t>
        </r>
        <r>
          <rPr>
            <sz val="9"/>
            <color indexed="81"/>
            <rFont val="Tahoma"/>
            <family val="2"/>
          </rPr>
          <t xml:space="preserve"> </t>
        </r>
        <r>
          <rPr>
            <sz val="9"/>
            <color indexed="81"/>
            <rFont val="돋움"/>
            <family val="3"/>
            <charset val="129"/>
          </rPr>
          <t>교육비를</t>
        </r>
        <r>
          <rPr>
            <sz val="9"/>
            <color indexed="81"/>
            <rFont val="Tahoma"/>
            <family val="2"/>
          </rPr>
          <t xml:space="preserve"> </t>
        </r>
        <r>
          <rPr>
            <sz val="9"/>
            <color indexed="81"/>
            <rFont val="돋움"/>
            <family val="3"/>
            <charset val="129"/>
          </rPr>
          <t>지급하는</t>
        </r>
        <r>
          <rPr>
            <sz val="9"/>
            <color indexed="81"/>
            <rFont val="Tahoma"/>
            <family val="2"/>
          </rPr>
          <t xml:space="preserve"> </t>
        </r>
        <r>
          <rPr>
            <sz val="9"/>
            <color indexed="81"/>
            <rFont val="돋움"/>
            <family val="3"/>
            <charset val="129"/>
          </rPr>
          <t>거주자가</t>
        </r>
        <r>
          <rPr>
            <sz val="9"/>
            <color indexed="81"/>
            <rFont val="Tahoma"/>
            <family val="2"/>
          </rPr>
          <t xml:space="preserve"> </t>
        </r>
        <r>
          <rPr>
            <sz val="9"/>
            <color indexed="81"/>
            <rFont val="돋움"/>
            <family val="3"/>
            <charset val="129"/>
          </rPr>
          <t>국내에서</t>
        </r>
        <r>
          <rPr>
            <sz val="9"/>
            <color indexed="81"/>
            <rFont val="Tahoma"/>
            <family val="2"/>
          </rPr>
          <t xml:space="preserve"> </t>
        </r>
        <r>
          <rPr>
            <sz val="9"/>
            <color indexed="81"/>
            <rFont val="돋움"/>
            <family val="3"/>
            <charset val="129"/>
          </rPr>
          <t>근무하는</t>
        </r>
        <r>
          <rPr>
            <sz val="9"/>
            <color indexed="81"/>
            <rFont val="Tahoma"/>
            <family val="2"/>
          </rPr>
          <t xml:space="preserve"> </t>
        </r>
        <r>
          <rPr>
            <sz val="9"/>
            <color indexed="81"/>
            <rFont val="돋움"/>
            <family val="3"/>
            <charset val="129"/>
          </rPr>
          <t>경우에는</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학생만</t>
        </r>
        <r>
          <rPr>
            <sz val="9"/>
            <color indexed="81"/>
            <rFont val="Tahoma"/>
            <family val="2"/>
          </rPr>
          <t xml:space="preserve"> </t>
        </r>
        <r>
          <rPr>
            <sz val="9"/>
            <color indexed="81"/>
            <rFont val="돋움"/>
            <family val="3"/>
            <charset val="129"/>
          </rPr>
          <t>해당한다</t>
        </r>
        <r>
          <rPr>
            <sz val="9"/>
            <color indexed="81"/>
            <rFont val="Tahoma"/>
            <family val="2"/>
          </rPr>
          <t>)</t>
        </r>
        <r>
          <rPr>
            <sz val="9"/>
            <color indexed="81"/>
            <rFont val="돋움"/>
            <family val="3"/>
            <charset val="129"/>
          </rPr>
          <t>에</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교육비</t>
        </r>
        <r>
          <rPr>
            <sz val="9"/>
            <color indexed="81"/>
            <rFont val="Tahoma"/>
            <family val="2"/>
          </rPr>
          <t xml:space="preserve">(2014.01.01 </t>
        </r>
        <r>
          <rPr>
            <sz val="9"/>
            <color indexed="81"/>
            <rFont val="돋움"/>
            <family val="3"/>
            <charset val="129"/>
          </rPr>
          <t>신설</t>
        </r>
        <r>
          <rPr>
            <sz val="9"/>
            <color indexed="81"/>
            <rFont val="Tahoma"/>
            <family val="2"/>
          </rPr>
          <t xml:space="preserve">) 
</t>
        </r>
        <r>
          <rPr>
            <sz val="9"/>
            <color indexed="81"/>
            <rFont val="돋움"/>
            <family val="3"/>
            <charset val="129"/>
          </rPr>
          <t>라</t>
        </r>
        <r>
          <rPr>
            <sz val="9"/>
            <color indexed="81"/>
            <rFont val="Tahoma"/>
            <family val="2"/>
          </rPr>
          <t xml:space="preserve">. </t>
        </r>
        <r>
          <rPr>
            <sz val="9"/>
            <color indexed="81"/>
            <rFont val="돋움"/>
            <family val="3"/>
            <charset val="129"/>
          </rPr>
          <t>초등학교</t>
        </r>
        <r>
          <rPr>
            <sz val="9"/>
            <color indexed="81"/>
            <rFont val="Tahoma"/>
            <family val="2"/>
          </rPr>
          <t xml:space="preserve"> </t>
        </r>
        <r>
          <rPr>
            <sz val="9"/>
            <color indexed="81"/>
            <rFont val="돋움"/>
            <family val="3"/>
            <charset val="129"/>
          </rPr>
          <t>취학</t>
        </r>
        <r>
          <rPr>
            <sz val="9"/>
            <color indexed="81"/>
            <rFont val="Tahoma"/>
            <family val="2"/>
          </rPr>
          <t xml:space="preserve"> </t>
        </r>
        <r>
          <rPr>
            <sz val="9"/>
            <color indexed="81"/>
            <rFont val="돋움"/>
            <family val="3"/>
            <charset val="129"/>
          </rPr>
          <t>전</t>
        </r>
        <r>
          <rPr>
            <sz val="9"/>
            <color indexed="81"/>
            <rFont val="Tahoma"/>
            <family val="2"/>
          </rPr>
          <t xml:space="preserve"> </t>
        </r>
        <r>
          <rPr>
            <sz val="9"/>
            <color indexed="81"/>
            <rFont val="돋움"/>
            <family val="3"/>
            <charset val="129"/>
          </rPr>
          <t>아동을</t>
        </r>
        <r>
          <rPr>
            <sz val="9"/>
            <color indexed="81"/>
            <rFont val="Tahoma"/>
            <family val="2"/>
          </rPr>
          <t xml:space="preserve"> </t>
        </r>
        <r>
          <rPr>
            <sz val="9"/>
            <color indexed="81"/>
            <rFont val="돋움"/>
            <family val="3"/>
            <charset val="129"/>
          </rPr>
          <t>위하여</t>
        </r>
        <r>
          <rPr>
            <sz val="9"/>
            <color indexed="81"/>
            <rFont val="Tahoma"/>
            <family val="2"/>
          </rPr>
          <t xml:space="preserve"> </t>
        </r>
        <r>
          <rPr>
            <sz val="9"/>
            <color indexed="81"/>
            <rFont val="돋움"/>
            <family val="3"/>
            <charset val="129"/>
          </rPr>
          <t>「영유아보육법」에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어린이집</t>
        </r>
        <r>
          <rPr>
            <sz val="9"/>
            <color indexed="81"/>
            <rFont val="Tahoma"/>
            <family val="2"/>
          </rPr>
          <t xml:space="preserve">, </t>
        </r>
        <r>
          <rPr>
            <sz val="9"/>
            <color indexed="81"/>
            <rFont val="돋움"/>
            <family val="3"/>
            <charset val="129"/>
          </rPr>
          <t>「학원의</t>
        </r>
        <r>
          <rPr>
            <sz val="9"/>
            <color indexed="81"/>
            <rFont val="Tahoma"/>
            <family val="2"/>
          </rPr>
          <t xml:space="preserve"> </t>
        </r>
        <r>
          <rPr>
            <sz val="9"/>
            <color indexed="81"/>
            <rFont val="돋움"/>
            <family val="3"/>
            <charset val="129"/>
          </rPr>
          <t>설립ㆍ운영</t>
        </r>
        <r>
          <rPr>
            <sz val="9"/>
            <color indexed="81"/>
            <rFont val="Tahoma"/>
            <family val="2"/>
          </rPr>
          <t xml:space="preserve"> </t>
        </r>
        <r>
          <rPr>
            <sz val="9"/>
            <color indexed="81"/>
            <rFont val="돋움"/>
            <family val="3"/>
            <charset val="129"/>
          </rPr>
          <t>및</t>
        </r>
        <r>
          <rPr>
            <sz val="9"/>
            <color indexed="81"/>
            <rFont val="Tahoma"/>
            <family val="2"/>
          </rPr>
          <t xml:space="preserve"> </t>
        </r>
        <r>
          <rPr>
            <sz val="9"/>
            <color indexed="81"/>
            <rFont val="돋움"/>
            <family val="3"/>
            <charset val="129"/>
          </rPr>
          <t>과외교습에</t>
        </r>
        <r>
          <rPr>
            <sz val="9"/>
            <color indexed="81"/>
            <rFont val="Tahoma"/>
            <family val="2"/>
          </rPr>
          <t xml:space="preserve"> </t>
        </r>
        <r>
          <rPr>
            <sz val="9"/>
            <color indexed="81"/>
            <rFont val="돋움"/>
            <family val="3"/>
            <charset val="129"/>
          </rPr>
          <t>관한</t>
        </r>
        <r>
          <rPr>
            <sz val="9"/>
            <color indexed="81"/>
            <rFont val="Tahoma"/>
            <family val="2"/>
          </rPr>
          <t xml:space="preserve"> </t>
        </r>
        <r>
          <rPr>
            <sz val="9"/>
            <color indexed="81"/>
            <rFont val="돋움"/>
            <family val="3"/>
            <charset val="129"/>
          </rPr>
          <t>법률」에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학원</t>
        </r>
        <r>
          <rPr>
            <sz val="9"/>
            <color indexed="81"/>
            <rFont val="Tahoma"/>
            <family val="2"/>
          </rPr>
          <t xml:space="preserve"> </t>
        </r>
        <r>
          <rPr>
            <sz val="9"/>
            <color indexed="81"/>
            <rFont val="돋움"/>
            <family val="3"/>
            <charset val="129"/>
          </rPr>
          <t>또는</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체육시설에</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교육비</t>
        </r>
        <r>
          <rPr>
            <sz val="9"/>
            <color indexed="81"/>
            <rFont val="Tahoma"/>
            <family val="2"/>
          </rPr>
          <t>(</t>
        </r>
        <r>
          <rPr>
            <sz val="9"/>
            <color indexed="81"/>
            <rFont val="돋움"/>
            <family val="3"/>
            <charset val="129"/>
          </rPr>
          <t>학원</t>
        </r>
        <r>
          <rPr>
            <sz val="9"/>
            <color indexed="81"/>
            <rFont val="Tahoma"/>
            <family val="2"/>
          </rPr>
          <t xml:space="preserve"> </t>
        </r>
        <r>
          <rPr>
            <sz val="9"/>
            <color indexed="81"/>
            <rFont val="돋움"/>
            <family val="3"/>
            <charset val="129"/>
          </rPr>
          <t>및</t>
        </r>
        <r>
          <rPr>
            <sz val="9"/>
            <color indexed="81"/>
            <rFont val="Tahoma"/>
            <family val="2"/>
          </rPr>
          <t xml:space="preserve"> </t>
        </r>
        <r>
          <rPr>
            <sz val="9"/>
            <color indexed="81"/>
            <rFont val="돋움"/>
            <family val="3"/>
            <charset val="129"/>
          </rPr>
          <t>체육시설에</t>
        </r>
        <r>
          <rPr>
            <sz val="9"/>
            <color indexed="81"/>
            <rFont val="Tahoma"/>
            <family val="2"/>
          </rPr>
          <t xml:space="preserve"> </t>
        </r>
        <r>
          <rPr>
            <sz val="9"/>
            <color indexed="81"/>
            <rFont val="돋움"/>
            <family val="3"/>
            <charset val="129"/>
          </rPr>
          <t>지급하는</t>
        </r>
        <r>
          <rPr>
            <sz val="9"/>
            <color indexed="81"/>
            <rFont val="Tahoma"/>
            <family val="2"/>
          </rPr>
          <t xml:space="preserve"> </t>
        </r>
        <r>
          <rPr>
            <sz val="9"/>
            <color indexed="81"/>
            <rFont val="돋움"/>
            <family val="3"/>
            <charset val="129"/>
          </rPr>
          <t>비용의</t>
        </r>
        <r>
          <rPr>
            <sz val="9"/>
            <color indexed="81"/>
            <rFont val="Tahoma"/>
            <family val="2"/>
          </rPr>
          <t xml:space="preserve"> </t>
        </r>
        <r>
          <rPr>
            <sz val="9"/>
            <color indexed="81"/>
            <rFont val="돋움"/>
            <family val="3"/>
            <charset val="129"/>
          </rPr>
          <t>경우에는</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금액만</t>
        </r>
        <r>
          <rPr>
            <sz val="9"/>
            <color indexed="81"/>
            <rFont val="Tahoma"/>
            <family val="2"/>
          </rPr>
          <t xml:space="preserve"> </t>
        </r>
        <r>
          <rPr>
            <sz val="9"/>
            <color indexed="81"/>
            <rFont val="돋움"/>
            <family val="3"/>
            <charset val="129"/>
          </rPr>
          <t>해당한다</t>
        </r>
        <r>
          <rPr>
            <sz val="9"/>
            <color indexed="81"/>
            <rFont val="Tahoma"/>
            <family val="2"/>
          </rPr>
          <t xml:space="preserve">)(2014.01.01 </t>
        </r>
        <r>
          <rPr>
            <sz val="9"/>
            <color indexed="81"/>
            <rFont val="돋움"/>
            <family val="3"/>
            <charset val="129"/>
          </rPr>
          <t>신설</t>
        </r>
        <r>
          <rPr>
            <sz val="9"/>
            <color indexed="81"/>
            <rFont val="Tahoma"/>
            <family val="2"/>
          </rPr>
          <t xml:space="preserve">) 
2. </t>
        </r>
        <r>
          <rPr>
            <sz val="9"/>
            <color indexed="81"/>
            <rFont val="돋움"/>
            <family val="3"/>
            <charset val="129"/>
          </rPr>
          <t>해당</t>
        </r>
        <r>
          <rPr>
            <sz val="9"/>
            <color indexed="81"/>
            <rFont val="Tahoma"/>
            <family val="2"/>
          </rPr>
          <t xml:space="preserve"> </t>
        </r>
        <r>
          <rPr>
            <sz val="9"/>
            <color indexed="81"/>
            <rFont val="돋움"/>
            <family val="3"/>
            <charset val="129"/>
          </rPr>
          <t>거주자를</t>
        </r>
        <r>
          <rPr>
            <sz val="9"/>
            <color indexed="81"/>
            <rFont val="Tahoma"/>
            <family val="2"/>
          </rPr>
          <t xml:space="preserve"> </t>
        </r>
        <r>
          <rPr>
            <sz val="9"/>
            <color indexed="81"/>
            <rFont val="돋움"/>
            <family val="3"/>
            <charset val="129"/>
          </rPr>
          <t>위하여</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다음</t>
        </r>
        <r>
          <rPr>
            <sz val="9"/>
            <color indexed="81"/>
            <rFont val="Tahoma"/>
            <family val="2"/>
          </rPr>
          <t xml:space="preserve"> </t>
        </r>
        <r>
          <rPr>
            <sz val="9"/>
            <color indexed="81"/>
            <rFont val="돋움"/>
            <family val="3"/>
            <charset val="129"/>
          </rPr>
          <t>각</t>
        </r>
        <r>
          <rPr>
            <sz val="9"/>
            <color indexed="81"/>
            <rFont val="Tahoma"/>
            <family val="2"/>
          </rPr>
          <t xml:space="preserve"> </t>
        </r>
        <r>
          <rPr>
            <sz val="9"/>
            <color indexed="81"/>
            <rFont val="돋움"/>
            <family val="3"/>
            <charset val="129"/>
          </rPr>
          <t>목의</t>
        </r>
        <r>
          <rPr>
            <sz val="9"/>
            <color indexed="81"/>
            <rFont val="Tahoma"/>
            <family val="2"/>
          </rPr>
          <t xml:space="preserve"> </t>
        </r>
        <r>
          <rPr>
            <sz val="9"/>
            <color indexed="81"/>
            <rFont val="돋움"/>
            <family val="3"/>
            <charset val="129"/>
          </rPr>
          <t>교육비를</t>
        </r>
        <r>
          <rPr>
            <sz val="9"/>
            <color indexed="81"/>
            <rFont val="Tahoma"/>
            <family val="2"/>
          </rPr>
          <t xml:space="preserve"> </t>
        </r>
        <r>
          <rPr>
            <sz val="9"/>
            <color indexed="81"/>
            <rFont val="돋움"/>
            <family val="3"/>
            <charset val="129"/>
          </rPr>
          <t>합산한</t>
        </r>
        <r>
          <rPr>
            <sz val="9"/>
            <color indexed="81"/>
            <rFont val="Tahoma"/>
            <family val="2"/>
          </rPr>
          <t xml:space="preserve"> </t>
        </r>
        <r>
          <rPr>
            <sz val="9"/>
            <color indexed="81"/>
            <rFont val="돋움"/>
            <family val="3"/>
            <charset val="129"/>
          </rPr>
          <t>금액</t>
        </r>
        <r>
          <rPr>
            <sz val="9"/>
            <color indexed="81"/>
            <rFont val="Tahoma"/>
            <family val="2"/>
          </rPr>
          <t xml:space="preserve">(2014.01.01 </t>
        </r>
        <r>
          <rPr>
            <sz val="9"/>
            <color indexed="81"/>
            <rFont val="돋움"/>
            <family val="3"/>
            <charset val="129"/>
          </rPr>
          <t>신설</t>
        </r>
        <r>
          <rPr>
            <sz val="9"/>
            <color indexed="81"/>
            <rFont val="Tahoma"/>
            <family val="2"/>
          </rPr>
          <t xml:space="preserve">) 
</t>
        </r>
        <r>
          <rPr>
            <sz val="9"/>
            <color indexed="81"/>
            <rFont val="돋움"/>
            <family val="3"/>
            <charset val="129"/>
          </rPr>
          <t>가</t>
        </r>
        <r>
          <rPr>
            <sz val="9"/>
            <color indexed="81"/>
            <rFont val="Tahoma"/>
            <family val="2"/>
          </rPr>
          <t xml:space="preserve">. </t>
        </r>
        <r>
          <rPr>
            <sz val="9"/>
            <color indexed="81"/>
            <rFont val="돋움"/>
            <family val="3"/>
            <charset val="129"/>
          </rPr>
          <t>제</t>
        </r>
        <r>
          <rPr>
            <sz val="9"/>
            <color indexed="81"/>
            <rFont val="Tahoma"/>
            <family val="2"/>
          </rPr>
          <t>1</t>
        </r>
        <r>
          <rPr>
            <sz val="9"/>
            <color indexed="81"/>
            <rFont val="돋움"/>
            <family val="3"/>
            <charset val="129"/>
          </rPr>
          <t>호</t>
        </r>
        <r>
          <rPr>
            <sz val="9"/>
            <color indexed="81"/>
            <rFont val="Tahoma"/>
            <family val="2"/>
          </rPr>
          <t xml:space="preserve"> </t>
        </r>
        <r>
          <rPr>
            <sz val="9"/>
            <color indexed="81"/>
            <rFont val="돋움"/>
            <family val="3"/>
            <charset val="129"/>
          </rPr>
          <t>가목부터</t>
        </r>
        <r>
          <rPr>
            <sz val="9"/>
            <color indexed="81"/>
            <rFont val="Tahoma"/>
            <family val="2"/>
          </rPr>
          <t xml:space="preserve"> </t>
        </r>
        <r>
          <rPr>
            <sz val="9"/>
            <color indexed="81"/>
            <rFont val="돋움"/>
            <family val="3"/>
            <charset val="129"/>
          </rPr>
          <t>다목까지의</t>
        </r>
        <r>
          <rPr>
            <sz val="9"/>
            <color indexed="81"/>
            <rFont val="Tahoma"/>
            <family val="2"/>
          </rPr>
          <t xml:space="preserve"> </t>
        </r>
        <r>
          <rPr>
            <sz val="9"/>
            <color indexed="81"/>
            <rFont val="돋움"/>
            <family val="3"/>
            <charset val="129"/>
          </rPr>
          <t>규정에</t>
        </r>
        <r>
          <rPr>
            <sz val="9"/>
            <color indexed="81"/>
            <rFont val="Tahoma"/>
            <family val="2"/>
          </rPr>
          <t xml:space="preserve"> </t>
        </r>
        <r>
          <rPr>
            <sz val="9"/>
            <color indexed="81"/>
            <rFont val="돋움"/>
            <family val="3"/>
            <charset val="129"/>
          </rPr>
          <t>해당하는</t>
        </r>
        <r>
          <rPr>
            <sz val="9"/>
            <color indexed="81"/>
            <rFont val="Tahoma"/>
            <family val="2"/>
          </rPr>
          <t xml:space="preserve"> </t>
        </r>
        <r>
          <rPr>
            <sz val="9"/>
            <color indexed="81"/>
            <rFont val="돋움"/>
            <family val="3"/>
            <charset val="129"/>
          </rPr>
          <t>교육비</t>
        </r>
        <r>
          <rPr>
            <sz val="9"/>
            <color indexed="81"/>
            <rFont val="Tahoma"/>
            <family val="2"/>
          </rPr>
          <t xml:space="preserve">(2014.01.01 </t>
        </r>
        <r>
          <rPr>
            <sz val="9"/>
            <color indexed="81"/>
            <rFont val="돋움"/>
            <family val="3"/>
            <charset val="129"/>
          </rPr>
          <t>신설</t>
        </r>
        <r>
          <rPr>
            <sz val="9"/>
            <color indexed="81"/>
            <rFont val="Tahoma"/>
            <family val="2"/>
          </rPr>
          <t xml:space="preserve">) 
</t>
        </r>
        <r>
          <rPr>
            <sz val="9"/>
            <color indexed="81"/>
            <rFont val="돋움"/>
            <family val="3"/>
            <charset val="129"/>
          </rPr>
          <t>나</t>
        </r>
        <r>
          <rPr>
            <sz val="9"/>
            <color indexed="81"/>
            <rFont val="Tahoma"/>
            <family val="2"/>
          </rPr>
          <t xml:space="preserve">. </t>
        </r>
        <r>
          <rPr>
            <sz val="9"/>
            <color indexed="81"/>
            <rFont val="돋움"/>
            <family val="3"/>
            <charset val="129"/>
          </rPr>
          <t>대학</t>
        </r>
        <r>
          <rPr>
            <sz val="9"/>
            <color indexed="81"/>
            <rFont val="Tahoma"/>
            <family val="2"/>
          </rPr>
          <t>(</t>
        </r>
        <r>
          <rPr>
            <sz val="9"/>
            <color indexed="81"/>
            <rFont val="돋움"/>
            <family val="3"/>
            <charset val="129"/>
          </rPr>
          <t>전공대학</t>
        </r>
        <r>
          <rPr>
            <sz val="9"/>
            <color indexed="81"/>
            <rFont val="Tahoma"/>
            <family val="2"/>
          </rPr>
          <t xml:space="preserve">, </t>
        </r>
        <r>
          <rPr>
            <sz val="9"/>
            <color indexed="81"/>
            <rFont val="돋움"/>
            <family val="3"/>
            <charset val="129"/>
          </rPr>
          <t>원격대학</t>
        </r>
        <r>
          <rPr>
            <sz val="9"/>
            <color indexed="81"/>
            <rFont val="Tahoma"/>
            <family val="2"/>
          </rPr>
          <t xml:space="preserve"> </t>
        </r>
        <r>
          <rPr>
            <sz val="9"/>
            <color indexed="81"/>
            <rFont val="돋움"/>
            <family val="3"/>
            <charset val="129"/>
          </rPr>
          <t>및</t>
        </r>
        <r>
          <rPr>
            <sz val="9"/>
            <color indexed="81"/>
            <rFont val="Tahoma"/>
            <family val="2"/>
          </rPr>
          <t xml:space="preserve"> </t>
        </r>
        <r>
          <rPr>
            <sz val="9"/>
            <color indexed="81"/>
            <rFont val="돋움"/>
            <family val="3"/>
            <charset val="129"/>
          </rPr>
          <t>학위취득과정을</t>
        </r>
        <r>
          <rPr>
            <sz val="9"/>
            <color indexed="81"/>
            <rFont val="Tahoma"/>
            <family val="2"/>
          </rPr>
          <t xml:space="preserve"> </t>
        </r>
        <r>
          <rPr>
            <sz val="9"/>
            <color indexed="81"/>
            <rFont val="돋움"/>
            <family val="3"/>
            <charset val="129"/>
          </rPr>
          <t>포함한다</t>
        </r>
        <r>
          <rPr>
            <sz val="9"/>
            <color indexed="81"/>
            <rFont val="Tahoma"/>
            <family val="2"/>
          </rPr>
          <t xml:space="preserve">) </t>
        </r>
        <r>
          <rPr>
            <sz val="9"/>
            <color indexed="81"/>
            <rFont val="돋움"/>
            <family val="3"/>
            <charset val="129"/>
          </rPr>
          <t>또는</t>
        </r>
        <r>
          <rPr>
            <sz val="9"/>
            <color indexed="81"/>
            <rFont val="Tahoma"/>
            <family val="2"/>
          </rPr>
          <t xml:space="preserve"> </t>
        </r>
        <r>
          <rPr>
            <sz val="9"/>
            <color indexed="81"/>
            <rFont val="돋움"/>
            <family val="3"/>
            <charset val="129"/>
          </rPr>
          <t>대학원의</t>
        </r>
        <r>
          <rPr>
            <sz val="9"/>
            <color indexed="81"/>
            <rFont val="Tahoma"/>
            <family val="2"/>
          </rPr>
          <t xml:space="preserve"> 1</t>
        </r>
        <r>
          <rPr>
            <sz val="9"/>
            <color indexed="81"/>
            <rFont val="돋움"/>
            <family val="3"/>
            <charset val="129"/>
          </rPr>
          <t>학기</t>
        </r>
        <r>
          <rPr>
            <sz val="9"/>
            <color indexed="81"/>
            <rFont val="Tahoma"/>
            <family val="2"/>
          </rPr>
          <t xml:space="preserve"> </t>
        </r>
        <r>
          <rPr>
            <sz val="9"/>
            <color indexed="81"/>
            <rFont val="돋움"/>
            <family val="3"/>
            <charset val="129"/>
          </rPr>
          <t>이상에</t>
        </r>
        <r>
          <rPr>
            <sz val="9"/>
            <color indexed="81"/>
            <rFont val="Tahoma"/>
            <family val="2"/>
          </rPr>
          <t xml:space="preserve"> </t>
        </r>
        <r>
          <rPr>
            <sz val="9"/>
            <color indexed="81"/>
            <rFont val="돋움"/>
            <family val="3"/>
            <charset val="129"/>
          </rPr>
          <t>해당하는</t>
        </r>
        <r>
          <rPr>
            <sz val="9"/>
            <color indexed="81"/>
            <rFont val="Tahoma"/>
            <family val="2"/>
          </rPr>
          <t xml:space="preserve"> </t>
        </r>
        <r>
          <rPr>
            <sz val="9"/>
            <color indexed="81"/>
            <rFont val="돋움"/>
            <family val="3"/>
            <charset val="129"/>
          </rPr>
          <t>교육과정과</t>
        </r>
        <r>
          <rPr>
            <sz val="9"/>
            <color indexed="81"/>
            <rFont val="Tahoma"/>
            <family val="2"/>
          </rPr>
          <t xml:space="preserve"> </t>
        </r>
        <r>
          <rPr>
            <sz val="9"/>
            <color indexed="81"/>
            <rFont val="돋움"/>
            <family val="3"/>
            <charset val="129"/>
          </rPr>
          <t>「고등교육법」</t>
        </r>
        <r>
          <rPr>
            <sz val="9"/>
            <color indexed="81"/>
            <rFont val="Tahoma"/>
            <family val="2"/>
          </rPr>
          <t xml:space="preserve"> </t>
        </r>
        <r>
          <rPr>
            <sz val="9"/>
            <color indexed="81"/>
            <rFont val="돋움"/>
            <family val="3"/>
            <charset val="129"/>
          </rPr>
          <t>제</t>
        </r>
        <r>
          <rPr>
            <sz val="9"/>
            <color indexed="81"/>
            <rFont val="Tahoma"/>
            <family val="2"/>
          </rPr>
          <t>36</t>
        </r>
        <r>
          <rPr>
            <sz val="9"/>
            <color indexed="81"/>
            <rFont val="돋움"/>
            <family val="3"/>
            <charset val="129"/>
          </rPr>
          <t>조에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시간제</t>
        </r>
        <r>
          <rPr>
            <sz val="9"/>
            <color indexed="81"/>
            <rFont val="Tahoma"/>
            <family val="2"/>
          </rPr>
          <t xml:space="preserve"> </t>
        </r>
        <r>
          <rPr>
            <sz val="9"/>
            <color indexed="81"/>
            <rFont val="돋움"/>
            <family val="3"/>
            <charset val="129"/>
          </rPr>
          <t>과정에</t>
        </r>
        <r>
          <rPr>
            <sz val="9"/>
            <color indexed="81"/>
            <rFont val="Tahoma"/>
            <family val="2"/>
          </rPr>
          <t xml:space="preserve"> </t>
        </r>
        <r>
          <rPr>
            <sz val="9"/>
            <color indexed="81"/>
            <rFont val="돋움"/>
            <family val="3"/>
            <charset val="129"/>
          </rPr>
          <t>지급하는</t>
        </r>
        <r>
          <rPr>
            <sz val="9"/>
            <color indexed="81"/>
            <rFont val="Tahoma"/>
            <family val="2"/>
          </rPr>
          <t xml:space="preserve"> </t>
        </r>
        <r>
          <rPr>
            <sz val="9"/>
            <color indexed="81"/>
            <rFont val="돋움"/>
            <family val="3"/>
            <charset val="129"/>
          </rPr>
          <t>교육비</t>
        </r>
        <r>
          <rPr>
            <sz val="9"/>
            <color indexed="81"/>
            <rFont val="Tahoma"/>
            <family val="2"/>
          </rPr>
          <t xml:space="preserve">(2014.01.01 </t>
        </r>
        <r>
          <rPr>
            <sz val="9"/>
            <color indexed="81"/>
            <rFont val="돋움"/>
            <family val="3"/>
            <charset val="129"/>
          </rPr>
          <t>신설</t>
        </r>
        <r>
          <rPr>
            <sz val="9"/>
            <color indexed="81"/>
            <rFont val="Tahoma"/>
            <family val="2"/>
          </rPr>
          <t xml:space="preserve">) 
</t>
        </r>
        <r>
          <rPr>
            <sz val="9"/>
            <color indexed="81"/>
            <rFont val="돋움"/>
            <family val="3"/>
            <charset val="129"/>
          </rPr>
          <t>다</t>
        </r>
        <r>
          <rPr>
            <sz val="9"/>
            <color indexed="81"/>
            <rFont val="Tahoma"/>
            <family val="2"/>
          </rPr>
          <t xml:space="preserve">. </t>
        </r>
        <r>
          <rPr>
            <sz val="9"/>
            <color indexed="81"/>
            <rFont val="돋움"/>
            <family val="3"/>
            <charset val="129"/>
          </rPr>
          <t>「근로자직업능력</t>
        </r>
        <r>
          <rPr>
            <sz val="9"/>
            <color indexed="81"/>
            <rFont val="Tahoma"/>
            <family val="2"/>
          </rPr>
          <t xml:space="preserve"> </t>
        </r>
        <r>
          <rPr>
            <sz val="9"/>
            <color indexed="81"/>
            <rFont val="돋움"/>
            <family val="3"/>
            <charset val="129"/>
          </rPr>
          <t>개발법」</t>
        </r>
        <r>
          <rPr>
            <sz val="9"/>
            <color indexed="81"/>
            <rFont val="Tahoma"/>
            <family val="2"/>
          </rPr>
          <t xml:space="preserve"> </t>
        </r>
        <r>
          <rPr>
            <sz val="9"/>
            <color indexed="81"/>
            <rFont val="돋움"/>
            <family val="3"/>
            <charset val="129"/>
          </rPr>
          <t>제</t>
        </r>
        <r>
          <rPr>
            <sz val="9"/>
            <color indexed="81"/>
            <rFont val="Tahoma"/>
            <family val="2"/>
          </rPr>
          <t>2</t>
        </r>
        <r>
          <rPr>
            <sz val="9"/>
            <color indexed="81"/>
            <rFont val="돋움"/>
            <family val="3"/>
            <charset val="129"/>
          </rPr>
          <t>조에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직업능력개발훈련시설에서</t>
        </r>
        <r>
          <rPr>
            <sz val="9"/>
            <color indexed="81"/>
            <rFont val="Tahoma"/>
            <family val="2"/>
          </rPr>
          <t xml:space="preserve"> </t>
        </r>
        <r>
          <rPr>
            <sz val="9"/>
            <color indexed="81"/>
            <rFont val="돋움"/>
            <family val="3"/>
            <charset val="129"/>
          </rPr>
          <t>실시하는</t>
        </r>
        <r>
          <rPr>
            <sz val="9"/>
            <color indexed="81"/>
            <rFont val="Tahoma"/>
            <family val="2"/>
          </rPr>
          <t xml:space="preserve"> </t>
        </r>
        <r>
          <rPr>
            <sz val="9"/>
            <color indexed="81"/>
            <rFont val="돋움"/>
            <family val="3"/>
            <charset val="129"/>
          </rPr>
          <t>직업능력개발훈련을</t>
        </r>
        <r>
          <rPr>
            <sz val="9"/>
            <color indexed="81"/>
            <rFont val="Tahoma"/>
            <family val="2"/>
          </rPr>
          <t xml:space="preserve"> </t>
        </r>
        <r>
          <rPr>
            <sz val="9"/>
            <color indexed="81"/>
            <rFont val="돋움"/>
            <family val="3"/>
            <charset val="129"/>
          </rPr>
          <t>위하여</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수강료</t>
        </r>
        <r>
          <rPr>
            <sz val="9"/>
            <color indexed="81"/>
            <rFont val="Tahoma"/>
            <family val="2"/>
          </rPr>
          <t xml:space="preserve">. </t>
        </r>
        <r>
          <rPr>
            <sz val="9"/>
            <color indexed="81"/>
            <rFont val="돋움"/>
            <family val="3"/>
            <charset val="129"/>
          </rPr>
          <t>다만</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지원금</t>
        </r>
        <r>
          <rPr>
            <sz val="9"/>
            <color indexed="81"/>
            <rFont val="Tahoma"/>
            <family val="2"/>
          </rPr>
          <t xml:space="preserve"> </t>
        </r>
        <r>
          <rPr>
            <sz val="9"/>
            <color indexed="81"/>
            <rFont val="돋움"/>
            <family val="3"/>
            <charset val="129"/>
          </rPr>
          <t>등을</t>
        </r>
        <r>
          <rPr>
            <sz val="9"/>
            <color indexed="81"/>
            <rFont val="Tahoma"/>
            <family val="2"/>
          </rPr>
          <t xml:space="preserve"> </t>
        </r>
        <r>
          <rPr>
            <sz val="9"/>
            <color indexed="81"/>
            <rFont val="돋움"/>
            <family val="3"/>
            <charset val="129"/>
          </rPr>
          <t>받는</t>
        </r>
        <r>
          <rPr>
            <sz val="9"/>
            <color indexed="81"/>
            <rFont val="Tahoma"/>
            <family val="2"/>
          </rPr>
          <t xml:space="preserve"> </t>
        </r>
        <r>
          <rPr>
            <sz val="9"/>
            <color indexed="81"/>
            <rFont val="돋움"/>
            <family val="3"/>
            <charset val="129"/>
          </rPr>
          <t>경우에는</t>
        </r>
        <r>
          <rPr>
            <sz val="9"/>
            <color indexed="81"/>
            <rFont val="Tahoma"/>
            <family val="2"/>
          </rPr>
          <t xml:space="preserve"> </t>
        </r>
        <r>
          <rPr>
            <sz val="9"/>
            <color indexed="81"/>
            <rFont val="돋움"/>
            <family val="3"/>
            <charset val="129"/>
          </rPr>
          <t>이를</t>
        </r>
        <r>
          <rPr>
            <sz val="9"/>
            <color indexed="81"/>
            <rFont val="Tahoma"/>
            <family val="2"/>
          </rPr>
          <t xml:space="preserve"> </t>
        </r>
        <r>
          <rPr>
            <sz val="9"/>
            <color indexed="81"/>
            <rFont val="돋움"/>
            <family val="3"/>
            <charset val="129"/>
          </rPr>
          <t>뺀</t>
        </r>
        <r>
          <rPr>
            <sz val="9"/>
            <color indexed="81"/>
            <rFont val="Tahoma"/>
            <family val="2"/>
          </rPr>
          <t xml:space="preserve"> </t>
        </r>
        <r>
          <rPr>
            <sz val="9"/>
            <color indexed="81"/>
            <rFont val="돋움"/>
            <family val="3"/>
            <charset val="129"/>
          </rPr>
          <t>금액으로</t>
        </r>
        <r>
          <rPr>
            <sz val="9"/>
            <color indexed="81"/>
            <rFont val="Tahoma"/>
            <family val="2"/>
          </rPr>
          <t xml:space="preserve"> </t>
        </r>
        <r>
          <rPr>
            <sz val="9"/>
            <color indexed="81"/>
            <rFont val="돋움"/>
            <family val="3"/>
            <charset val="129"/>
          </rPr>
          <t>한다</t>
        </r>
        <r>
          <rPr>
            <sz val="9"/>
            <color indexed="81"/>
            <rFont val="Tahoma"/>
            <family val="2"/>
          </rPr>
          <t xml:space="preserve">.(2014.01.01 </t>
        </r>
        <r>
          <rPr>
            <sz val="9"/>
            <color indexed="81"/>
            <rFont val="돋움"/>
            <family val="3"/>
            <charset val="129"/>
          </rPr>
          <t>신설</t>
        </r>
        <r>
          <rPr>
            <sz val="9"/>
            <color indexed="81"/>
            <rFont val="Tahoma"/>
            <family val="2"/>
          </rPr>
          <t xml:space="preserve">) 
</t>
        </r>
        <r>
          <rPr>
            <sz val="9"/>
            <color indexed="81"/>
            <rFont val="돋움"/>
            <family val="3"/>
            <charset val="129"/>
          </rPr>
          <t>라</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학자금</t>
        </r>
        <r>
          <rPr>
            <sz val="9"/>
            <color indexed="81"/>
            <rFont val="Tahoma"/>
            <family val="2"/>
          </rPr>
          <t xml:space="preserve"> </t>
        </r>
        <r>
          <rPr>
            <sz val="9"/>
            <color indexed="81"/>
            <rFont val="돋움"/>
            <family val="3"/>
            <charset val="129"/>
          </rPr>
          <t>대출의</t>
        </r>
        <r>
          <rPr>
            <sz val="9"/>
            <color indexed="81"/>
            <rFont val="Tahoma"/>
            <family val="2"/>
          </rPr>
          <t xml:space="preserve"> </t>
        </r>
        <r>
          <rPr>
            <sz val="9"/>
            <color indexed="81"/>
            <rFont val="돋움"/>
            <family val="3"/>
            <charset val="129"/>
          </rPr>
          <t>원리금</t>
        </r>
        <r>
          <rPr>
            <sz val="9"/>
            <color indexed="81"/>
            <rFont val="Tahoma"/>
            <family val="2"/>
          </rPr>
          <t xml:space="preserve"> </t>
        </r>
        <r>
          <rPr>
            <sz val="9"/>
            <color indexed="81"/>
            <rFont val="돋움"/>
            <family val="3"/>
            <charset val="129"/>
          </rPr>
          <t>상환에</t>
        </r>
        <r>
          <rPr>
            <sz val="9"/>
            <color indexed="81"/>
            <rFont val="Tahoma"/>
            <family val="2"/>
          </rPr>
          <t xml:space="preserve"> </t>
        </r>
        <r>
          <rPr>
            <sz val="9"/>
            <color indexed="81"/>
            <rFont val="돋움"/>
            <family val="3"/>
            <charset val="129"/>
          </rPr>
          <t>지출한</t>
        </r>
        <r>
          <rPr>
            <sz val="9"/>
            <color indexed="81"/>
            <rFont val="Tahoma"/>
            <family val="2"/>
          </rPr>
          <t xml:space="preserve"> </t>
        </r>
        <r>
          <rPr>
            <sz val="9"/>
            <color indexed="81"/>
            <rFont val="돋움"/>
            <family val="3"/>
            <charset val="129"/>
          </rPr>
          <t>교육비</t>
        </r>
        <r>
          <rPr>
            <sz val="9"/>
            <color indexed="81"/>
            <rFont val="Tahoma"/>
            <family val="2"/>
          </rPr>
          <t xml:space="preserve">. </t>
        </r>
        <r>
          <rPr>
            <sz val="9"/>
            <color indexed="81"/>
            <rFont val="돋움"/>
            <family val="3"/>
            <charset val="129"/>
          </rPr>
          <t>다만</t>
        </r>
        <r>
          <rPr>
            <sz val="9"/>
            <color indexed="81"/>
            <rFont val="Tahoma"/>
            <family val="2"/>
          </rPr>
          <t xml:space="preserve">, </t>
        </r>
        <r>
          <rPr>
            <sz val="9"/>
            <color indexed="81"/>
            <rFont val="돋움"/>
            <family val="3"/>
            <charset val="129"/>
          </rPr>
          <t>대출금의</t>
        </r>
        <r>
          <rPr>
            <sz val="9"/>
            <color indexed="81"/>
            <rFont val="Tahoma"/>
            <family val="2"/>
          </rPr>
          <t xml:space="preserve"> </t>
        </r>
        <r>
          <rPr>
            <sz val="9"/>
            <color indexed="81"/>
            <rFont val="돋움"/>
            <family val="3"/>
            <charset val="129"/>
          </rPr>
          <t>상환</t>
        </r>
        <r>
          <rPr>
            <sz val="9"/>
            <color indexed="81"/>
            <rFont val="Tahoma"/>
            <family val="2"/>
          </rPr>
          <t xml:space="preserve"> </t>
        </r>
        <r>
          <rPr>
            <sz val="9"/>
            <color indexed="81"/>
            <rFont val="돋움"/>
            <family val="3"/>
            <charset val="129"/>
          </rPr>
          <t>연체로</t>
        </r>
        <r>
          <rPr>
            <sz val="9"/>
            <color indexed="81"/>
            <rFont val="Tahoma"/>
            <family val="2"/>
          </rPr>
          <t xml:space="preserve"> </t>
        </r>
        <r>
          <rPr>
            <sz val="9"/>
            <color indexed="81"/>
            <rFont val="돋움"/>
            <family val="3"/>
            <charset val="129"/>
          </rPr>
          <t>인하여</t>
        </r>
        <r>
          <rPr>
            <sz val="9"/>
            <color indexed="81"/>
            <rFont val="Tahoma"/>
            <family val="2"/>
          </rPr>
          <t xml:space="preserve"> </t>
        </r>
        <r>
          <rPr>
            <sz val="9"/>
            <color indexed="81"/>
            <rFont val="돋움"/>
            <family val="3"/>
            <charset val="129"/>
          </rPr>
          <t>추가로</t>
        </r>
        <r>
          <rPr>
            <sz val="9"/>
            <color indexed="81"/>
            <rFont val="Tahoma"/>
            <family val="2"/>
          </rPr>
          <t xml:space="preserve"> </t>
        </r>
        <r>
          <rPr>
            <sz val="9"/>
            <color indexed="81"/>
            <rFont val="돋움"/>
            <family val="3"/>
            <charset val="129"/>
          </rPr>
          <t>지급하는</t>
        </r>
        <r>
          <rPr>
            <sz val="9"/>
            <color indexed="81"/>
            <rFont val="Tahoma"/>
            <family val="2"/>
          </rPr>
          <t xml:space="preserve"> </t>
        </r>
        <r>
          <rPr>
            <sz val="9"/>
            <color indexed="81"/>
            <rFont val="돋움"/>
            <family val="3"/>
            <charset val="129"/>
          </rPr>
          <t>금액</t>
        </r>
        <r>
          <rPr>
            <sz val="9"/>
            <color indexed="81"/>
            <rFont val="Tahoma"/>
            <family val="2"/>
          </rPr>
          <t xml:space="preserve"> </t>
        </r>
        <r>
          <rPr>
            <sz val="9"/>
            <color indexed="81"/>
            <rFont val="돋움"/>
            <family val="3"/>
            <charset val="129"/>
          </rPr>
          <t>등</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지급액은</t>
        </r>
        <r>
          <rPr>
            <sz val="9"/>
            <color indexed="81"/>
            <rFont val="Tahoma"/>
            <family val="2"/>
          </rPr>
          <t xml:space="preserve"> </t>
        </r>
        <r>
          <rPr>
            <sz val="9"/>
            <color indexed="81"/>
            <rFont val="돋움"/>
            <family val="3"/>
            <charset val="129"/>
          </rPr>
          <t>제외한다</t>
        </r>
        <r>
          <rPr>
            <sz val="9"/>
            <color indexed="81"/>
            <rFont val="Tahoma"/>
            <family val="2"/>
          </rPr>
          <t xml:space="preserve">.(2016.12.20 </t>
        </r>
        <r>
          <rPr>
            <sz val="9"/>
            <color indexed="81"/>
            <rFont val="돋움"/>
            <family val="3"/>
            <charset val="129"/>
          </rPr>
          <t>신설</t>
        </r>
        <r>
          <rPr>
            <sz val="9"/>
            <color indexed="81"/>
            <rFont val="Tahoma"/>
            <family val="2"/>
          </rPr>
          <t xml:space="preserve">) 
3. </t>
        </r>
        <r>
          <rPr>
            <sz val="9"/>
            <color indexed="81"/>
            <rFont val="돋움"/>
            <family val="3"/>
            <charset val="129"/>
          </rPr>
          <t>기본공제대상자인</t>
        </r>
        <r>
          <rPr>
            <sz val="9"/>
            <color indexed="81"/>
            <rFont val="Tahoma"/>
            <family val="2"/>
          </rPr>
          <t xml:space="preserve"> </t>
        </r>
        <r>
          <rPr>
            <sz val="9"/>
            <color indexed="81"/>
            <rFont val="돋움"/>
            <family val="3"/>
            <charset val="129"/>
          </rPr>
          <t>장애인</t>
        </r>
        <r>
          <rPr>
            <sz val="9"/>
            <color indexed="81"/>
            <rFont val="Tahoma"/>
            <family val="2"/>
          </rPr>
          <t>(</t>
        </r>
        <r>
          <rPr>
            <sz val="9"/>
            <color indexed="81"/>
            <rFont val="돋움"/>
            <family val="3"/>
            <charset val="129"/>
          </rPr>
          <t>소득의</t>
        </r>
        <r>
          <rPr>
            <sz val="9"/>
            <color indexed="81"/>
            <rFont val="Tahoma"/>
            <family val="2"/>
          </rPr>
          <t xml:space="preserve"> </t>
        </r>
        <r>
          <rPr>
            <sz val="9"/>
            <color indexed="81"/>
            <rFont val="돋움"/>
            <family val="3"/>
            <charset val="129"/>
          </rPr>
          <t>제한을</t>
        </r>
        <r>
          <rPr>
            <sz val="9"/>
            <color indexed="81"/>
            <rFont val="Tahoma"/>
            <family val="2"/>
          </rPr>
          <t xml:space="preserve"> </t>
        </r>
        <r>
          <rPr>
            <sz val="9"/>
            <color indexed="81"/>
            <rFont val="돋움"/>
            <family val="3"/>
            <charset val="129"/>
          </rPr>
          <t>받지</t>
        </r>
        <r>
          <rPr>
            <sz val="9"/>
            <color indexed="81"/>
            <rFont val="Tahoma"/>
            <family val="2"/>
          </rPr>
          <t xml:space="preserve"> </t>
        </r>
        <r>
          <rPr>
            <sz val="9"/>
            <color indexed="81"/>
            <rFont val="돋움"/>
            <family val="3"/>
            <charset val="129"/>
          </rPr>
          <t>아니한다</t>
        </r>
        <r>
          <rPr>
            <sz val="9"/>
            <color indexed="81"/>
            <rFont val="Tahoma"/>
            <family val="2"/>
          </rPr>
          <t>)</t>
        </r>
        <r>
          <rPr>
            <sz val="9"/>
            <color indexed="81"/>
            <rFont val="돋움"/>
            <family val="3"/>
            <charset val="129"/>
          </rPr>
          <t>을</t>
        </r>
        <r>
          <rPr>
            <sz val="9"/>
            <color indexed="81"/>
            <rFont val="Tahoma"/>
            <family val="2"/>
          </rPr>
          <t xml:space="preserve"> </t>
        </r>
        <r>
          <rPr>
            <sz val="9"/>
            <color indexed="81"/>
            <rFont val="돋움"/>
            <family val="3"/>
            <charset val="129"/>
          </rPr>
          <t>위하여</t>
        </r>
        <r>
          <rPr>
            <sz val="9"/>
            <color indexed="81"/>
            <rFont val="Tahoma"/>
            <family val="2"/>
          </rPr>
          <t xml:space="preserve"> </t>
        </r>
        <r>
          <rPr>
            <sz val="9"/>
            <color indexed="81"/>
            <rFont val="돋움"/>
            <family val="3"/>
            <charset val="129"/>
          </rPr>
          <t>다음</t>
        </r>
        <r>
          <rPr>
            <sz val="9"/>
            <color indexed="81"/>
            <rFont val="Tahoma"/>
            <family val="2"/>
          </rPr>
          <t xml:space="preserve"> </t>
        </r>
        <r>
          <rPr>
            <sz val="9"/>
            <color indexed="81"/>
            <rFont val="돋움"/>
            <family val="3"/>
            <charset val="129"/>
          </rPr>
          <t>각</t>
        </r>
        <r>
          <rPr>
            <sz val="9"/>
            <color indexed="81"/>
            <rFont val="Tahoma"/>
            <family val="2"/>
          </rPr>
          <t xml:space="preserve"> </t>
        </r>
        <r>
          <rPr>
            <sz val="9"/>
            <color indexed="81"/>
            <rFont val="돋움"/>
            <family val="3"/>
            <charset val="129"/>
          </rPr>
          <t>목의</t>
        </r>
        <r>
          <rPr>
            <sz val="9"/>
            <color indexed="81"/>
            <rFont val="Tahoma"/>
            <family val="2"/>
          </rPr>
          <t xml:space="preserve"> </t>
        </r>
        <r>
          <rPr>
            <sz val="9"/>
            <color indexed="81"/>
            <rFont val="돋움"/>
            <family val="3"/>
            <charset val="129"/>
          </rPr>
          <t>어느</t>
        </r>
        <r>
          <rPr>
            <sz val="9"/>
            <color indexed="81"/>
            <rFont val="Tahoma"/>
            <family val="2"/>
          </rPr>
          <t xml:space="preserve"> </t>
        </r>
        <r>
          <rPr>
            <sz val="9"/>
            <color indexed="81"/>
            <rFont val="돋움"/>
            <family val="3"/>
            <charset val="129"/>
          </rPr>
          <t>하나에</t>
        </r>
        <r>
          <rPr>
            <sz val="9"/>
            <color indexed="81"/>
            <rFont val="Tahoma"/>
            <family val="2"/>
          </rPr>
          <t xml:space="preserve"> </t>
        </r>
        <r>
          <rPr>
            <sz val="9"/>
            <color indexed="81"/>
            <rFont val="돋움"/>
            <family val="3"/>
            <charset val="129"/>
          </rPr>
          <t>해당하는</t>
        </r>
        <r>
          <rPr>
            <sz val="9"/>
            <color indexed="81"/>
            <rFont val="Tahoma"/>
            <family val="2"/>
          </rPr>
          <t xml:space="preserve"> </t>
        </r>
        <r>
          <rPr>
            <sz val="9"/>
            <color indexed="81"/>
            <rFont val="돋움"/>
            <family val="3"/>
            <charset val="129"/>
          </rPr>
          <t>자에게</t>
        </r>
        <r>
          <rPr>
            <sz val="9"/>
            <color indexed="81"/>
            <rFont val="Tahoma"/>
            <family val="2"/>
          </rPr>
          <t xml:space="preserve"> </t>
        </r>
        <r>
          <rPr>
            <sz val="9"/>
            <color indexed="81"/>
            <rFont val="돋움"/>
            <family val="3"/>
            <charset val="129"/>
          </rPr>
          <t>지급하는</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특수교육비</t>
        </r>
        <r>
          <rPr>
            <sz val="9"/>
            <color indexed="81"/>
            <rFont val="Tahoma"/>
            <family val="2"/>
          </rPr>
          <t xml:space="preserve">(2014.01.01 </t>
        </r>
        <r>
          <rPr>
            <sz val="9"/>
            <color indexed="81"/>
            <rFont val="돋움"/>
            <family val="3"/>
            <charset val="129"/>
          </rPr>
          <t>신설</t>
        </r>
        <r>
          <rPr>
            <sz val="9"/>
            <color indexed="81"/>
            <rFont val="Tahoma"/>
            <family val="2"/>
          </rPr>
          <t xml:space="preserve">) 
</t>
        </r>
        <r>
          <rPr>
            <sz val="9"/>
            <color indexed="81"/>
            <rFont val="돋움"/>
            <family val="3"/>
            <charset val="129"/>
          </rPr>
          <t>가</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사회복지시설</t>
        </r>
        <r>
          <rPr>
            <sz val="9"/>
            <color indexed="81"/>
            <rFont val="Tahoma"/>
            <family val="2"/>
          </rPr>
          <t xml:space="preserve"> </t>
        </r>
        <r>
          <rPr>
            <sz val="9"/>
            <color indexed="81"/>
            <rFont val="돋움"/>
            <family val="3"/>
            <charset val="129"/>
          </rPr>
          <t>및</t>
        </r>
        <r>
          <rPr>
            <sz val="9"/>
            <color indexed="81"/>
            <rFont val="Tahoma"/>
            <family val="2"/>
          </rPr>
          <t xml:space="preserve"> </t>
        </r>
        <r>
          <rPr>
            <sz val="9"/>
            <color indexed="81"/>
            <rFont val="돋움"/>
            <family val="3"/>
            <charset val="129"/>
          </rPr>
          <t>비영리법인</t>
        </r>
        <r>
          <rPr>
            <sz val="9"/>
            <color indexed="81"/>
            <rFont val="Tahoma"/>
            <family val="2"/>
          </rPr>
          <t xml:space="preserve">(2014.01.01 </t>
        </r>
        <r>
          <rPr>
            <sz val="9"/>
            <color indexed="81"/>
            <rFont val="돋움"/>
            <family val="3"/>
            <charset val="129"/>
          </rPr>
          <t>신설</t>
        </r>
        <r>
          <rPr>
            <sz val="9"/>
            <color indexed="81"/>
            <rFont val="Tahoma"/>
            <family val="2"/>
          </rPr>
          <t xml:space="preserve">) 
</t>
        </r>
        <r>
          <rPr>
            <sz val="9"/>
            <color indexed="81"/>
            <rFont val="돋움"/>
            <family val="3"/>
            <charset val="129"/>
          </rPr>
          <t>나</t>
        </r>
        <r>
          <rPr>
            <sz val="9"/>
            <color indexed="81"/>
            <rFont val="Tahoma"/>
            <family val="2"/>
          </rPr>
          <t xml:space="preserve">. </t>
        </r>
        <r>
          <rPr>
            <sz val="9"/>
            <color indexed="81"/>
            <rFont val="돋움"/>
            <family val="3"/>
            <charset val="129"/>
          </rPr>
          <t>장애인의</t>
        </r>
        <r>
          <rPr>
            <sz val="9"/>
            <color indexed="81"/>
            <rFont val="Tahoma"/>
            <family val="2"/>
          </rPr>
          <t xml:space="preserve"> </t>
        </r>
        <r>
          <rPr>
            <sz val="9"/>
            <color indexed="81"/>
            <rFont val="돋움"/>
            <family val="3"/>
            <charset val="129"/>
          </rPr>
          <t>기능향상과</t>
        </r>
        <r>
          <rPr>
            <sz val="9"/>
            <color indexed="81"/>
            <rFont val="Tahoma"/>
            <family val="2"/>
          </rPr>
          <t xml:space="preserve"> </t>
        </r>
        <r>
          <rPr>
            <sz val="9"/>
            <color indexed="81"/>
            <rFont val="돋움"/>
            <family val="3"/>
            <charset val="129"/>
          </rPr>
          <t>행동발달을</t>
        </r>
        <r>
          <rPr>
            <sz val="9"/>
            <color indexed="81"/>
            <rFont val="Tahoma"/>
            <family val="2"/>
          </rPr>
          <t xml:space="preserve"> </t>
        </r>
        <r>
          <rPr>
            <sz val="9"/>
            <color indexed="81"/>
            <rFont val="돋움"/>
            <family val="3"/>
            <charset val="129"/>
          </rPr>
          <t>위한</t>
        </r>
        <r>
          <rPr>
            <sz val="9"/>
            <color indexed="81"/>
            <rFont val="Tahoma"/>
            <family val="2"/>
          </rPr>
          <t xml:space="preserve"> </t>
        </r>
        <r>
          <rPr>
            <sz val="9"/>
            <color indexed="81"/>
            <rFont val="돋움"/>
            <family val="3"/>
            <charset val="129"/>
          </rPr>
          <t>발달재활서비스를</t>
        </r>
        <r>
          <rPr>
            <sz val="9"/>
            <color indexed="81"/>
            <rFont val="Tahoma"/>
            <family val="2"/>
          </rPr>
          <t xml:space="preserve"> </t>
        </r>
        <r>
          <rPr>
            <sz val="9"/>
            <color indexed="81"/>
            <rFont val="돋움"/>
            <family val="3"/>
            <charset val="129"/>
          </rPr>
          <t>제공하는</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기관</t>
        </r>
        <r>
          <rPr>
            <sz val="9"/>
            <color indexed="81"/>
            <rFont val="Tahoma"/>
            <family val="2"/>
          </rPr>
          <t xml:space="preserve">(2014.01.01 </t>
        </r>
        <r>
          <rPr>
            <sz val="9"/>
            <color indexed="81"/>
            <rFont val="돋움"/>
            <family val="3"/>
            <charset val="129"/>
          </rPr>
          <t>신설</t>
        </r>
        <r>
          <rPr>
            <sz val="9"/>
            <color indexed="81"/>
            <rFont val="Tahoma"/>
            <family val="2"/>
          </rPr>
          <t xml:space="preserve">) 
</t>
        </r>
        <r>
          <rPr>
            <sz val="9"/>
            <color indexed="81"/>
            <rFont val="돋움"/>
            <family val="3"/>
            <charset val="129"/>
          </rPr>
          <t>다</t>
        </r>
        <r>
          <rPr>
            <sz val="9"/>
            <color indexed="81"/>
            <rFont val="Tahoma"/>
            <family val="2"/>
          </rPr>
          <t xml:space="preserve">. </t>
        </r>
        <r>
          <rPr>
            <sz val="9"/>
            <color indexed="81"/>
            <rFont val="돋움"/>
            <family val="3"/>
            <charset val="129"/>
          </rPr>
          <t>가목의</t>
        </r>
        <r>
          <rPr>
            <sz val="9"/>
            <color indexed="81"/>
            <rFont val="Tahoma"/>
            <family val="2"/>
          </rPr>
          <t xml:space="preserve"> </t>
        </r>
        <r>
          <rPr>
            <sz val="9"/>
            <color indexed="81"/>
            <rFont val="돋움"/>
            <family val="3"/>
            <charset val="129"/>
          </rPr>
          <t>시설</t>
        </r>
        <r>
          <rPr>
            <sz val="9"/>
            <color indexed="81"/>
            <rFont val="Tahoma"/>
            <family val="2"/>
          </rPr>
          <t xml:space="preserve"> </t>
        </r>
        <r>
          <rPr>
            <sz val="9"/>
            <color indexed="81"/>
            <rFont val="돋움"/>
            <family val="3"/>
            <charset val="129"/>
          </rPr>
          <t>또는</t>
        </r>
        <r>
          <rPr>
            <sz val="9"/>
            <color indexed="81"/>
            <rFont val="Tahoma"/>
            <family val="2"/>
          </rPr>
          <t xml:space="preserve"> </t>
        </r>
        <r>
          <rPr>
            <sz val="9"/>
            <color indexed="81"/>
            <rFont val="돋움"/>
            <family val="3"/>
            <charset val="129"/>
          </rPr>
          <t>법인과</t>
        </r>
        <r>
          <rPr>
            <sz val="9"/>
            <color indexed="81"/>
            <rFont val="Tahoma"/>
            <family val="2"/>
          </rPr>
          <t xml:space="preserve"> </t>
        </r>
        <r>
          <rPr>
            <sz val="9"/>
            <color indexed="81"/>
            <rFont val="돋움"/>
            <family val="3"/>
            <charset val="129"/>
          </rPr>
          <t>유사한</t>
        </r>
        <r>
          <rPr>
            <sz val="9"/>
            <color indexed="81"/>
            <rFont val="Tahoma"/>
            <family val="2"/>
          </rPr>
          <t xml:space="preserve"> </t>
        </r>
        <r>
          <rPr>
            <sz val="9"/>
            <color indexed="81"/>
            <rFont val="돋움"/>
            <family val="3"/>
            <charset val="129"/>
          </rPr>
          <t>것으로서</t>
        </r>
        <r>
          <rPr>
            <sz val="9"/>
            <color indexed="81"/>
            <rFont val="Tahoma"/>
            <family val="2"/>
          </rPr>
          <t xml:space="preserve"> </t>
        </r>
        <r>
          <rPr>
            <sz val="9"/>
            <color indexed="81"/>
            <rFont val="돋움"/>
            <family val="3"/>
            <charset val="129"/>
          </rPr>
          <t>외국에</t>
        </r>
        <r>
          <rPr>
            <sz val="9"/>
            <color indexed="81"/>
            <rFont val="Tahoma"/>
            <family val="2"/>
          </rPr>
          <t xml:space="preserve"> </t>
        </r>
        <r>
          <rPr>
            <sz val="9"/>
            <color indexed="81"/>
            <rFont val="돋움"/>
            <family val="3"/>
            <charset val="129"/>
          </rPr>
          <t>있는</t>
        </r>
        <r>
          <rPr>
            <sz val="9"/>
            <color indexed="81"/>
            <rFont val="Tahoma"/>
            <family val="2"/>
          </rPr>
          <t xml:space="preserve"> </t>
        </r>
        <r>
          <rPr>
            <sz val="9"/>
            <color indexed="81"/>
            <rFont val="돋움"/>
            <family val="3"/>
            <charset val="129"/>
          </rPr>
          <t>시설</t>
        </r>
        <r>
          <rPr>
            <sz val="9"/>
            <color indexed="81"/>
            <rFont val="Tahoma"/>
            <family val="2"/>
          </rPr>
          <t xml:space="preserve"> </t>
        </r>
        <r>
          <rPr>
            <sz val="9"/>
            <color indexed="81"/>
            <rFont val="돋움"/>
            <family val="3"/>
            <charset val="129"/>
          </rPr>
          <t>또는</t>
        </r>
        <r>
          <rPr>
            <sz val="9"/>
            <color indexed="81"/>
            <rFont val="Tahoma"/>
            <family val="2"/>
          </rPr>
          <t xml:space="preserve"> </t>
        </r>
        <r>
          <rPr>
            <sz val="9"/>
            <color indexed="81"/>
            <rFont val="돋움"/>
            <family val="3"/>
            <charset val="129"/>
          </rPr>
          <t>법인</t>
        </r>
        <r>
          <rPr>
            <sz val="9"/>
            <color indexed="81"/>
            <rFont val="Tahoma"/>
            <family val="2"/>
          </rPr>
          <t xml:space="preserve">(2014.01.01 </t>
        </r>
        <r>
          <rPr>
            <sz val="9"/>
            <color indexed="81"/>
            <rFont val="돋움"/>
            <family val="3"/>
            <charset val="129"/>
          </rPr>
          <t>신설</t>
        </r>
        <r>
          <rPr>
            <sz val="9"/>
            <color indexed="81"/>
            <rFont val="Tahoma"/>
            <family val="2"/>
          </rPr>
          <t xml:space="preserve">) 
</t>
        </r>
        <r>
          <rPr>
            <sz val="9"/>
            <color indexed="81"/>
            <rFont val="돋움"/>
            <family val="3"/>
            <charset val="129"/>
          </rPr>
          <t>④</t>
        </r>
        <r>
          <rPr>
            <sz val="9"/>
            <color indexed="81"/>
            <rFont val="Tahoma"/>
            <family val="2"/>
          </rPr>
          <t xml:space="preserve"> </t>
        </r>
        <r>
          <rPr>
            <sz val="9"/>
            <color indexed="81"/>
            <rFont val="돋움"/>
            <family val="3"/>
            <charset val="129"/>
          </rPr>
          <t>거주자</t>
        </r>
        <r>
          <rPr>
            <sz val="9"/>
            <color indexed="81"/>
            <rFont val="Tahoma"/>
            <family val="2"/>
          </rPr>
          <t>(</t>
        </r>
        <r>
          <rPr>
            <sz val="9"/>
            <color indexed="81"/>
            <rFont val="돋움"/>
            <family val="3"/>
            <charset val="129"/>
          </rPr>
          <t>사업소득만</t>
        </r>
        <r>
          <rPr>
            <sz val="9"/>
            <color indexed="81"/>
            <rFont val="Tahoma"/>
            <family val="2"/>
          </rPr>
          <t xml:space="preserve"> </t>
        </r>
        <r>
          <rPr>
            <sz val="9"/>
            <color indexed="81"/>
            <rFont val="돋움"/>
            <family val="3"/>
            <charset val="129"/>
          </rPr>
          <t>있는</t>
        </r>
        <r>
          <rPr>
            <sz val="9"/>
            <color indexed="81"/>
            <rFont val="Tahoma"/>
            <family val="2"/>
          </rPr>
          <t xml:space="preserve"> </t>
        </r>
        <r>
          <rPr>
            <sz val="9"/>
            <color indexed="81"/>
            <rFont val="돋움"/>
            <family val="3"/>
            <charset val="129"/>
          </rPr>
          <t>자는</t>
        </r>
        <r>
          <rPr>
            <sz val="9"/>
            <color indexed="81"/>
            <rFont val="Tahoma"/>
            <family val="2"/>
          </rPr>
          <t xml:space="preserve"> </t>
        </r>
        <r>
          <rPr>
            <sz val="9"/>
            <color indexed="81"/>
            <rFont val="돋움"/>
            <family val="3"/>
            <charset val="129"/>
          </rPr>
          <t>제외하되</t>
        </r>
        <r>
          <rPr>
            <sz val="9"/>
            <color indexed="81"/>
            <rFont val="Tahoma"/>
            <family val="2"/>
          </rPr>
          <t xml:space="preserve">, </t>
        </r>
        <r>
          <rPr>
            <sz val="9"/>
            <color indexed="81"/>
            <rFont val="돋움"/>
            <family val="3"/>
            <charset val="129"/>
          </rPr>
          <t>제</t>
        </r>
        <r>
          <rPr>
            <sz val="9"/>
            <color indexed="81"/>
            <rFont val="Tahoma"/>
            <family val="2"/>
          </rPr>
          <t>73</t>
        </r>
        <r>
          <rPr>
            <sz val="9"/>
            <color indexed="81"/>
            <rFont val="돋움"/>
            <family val="3"/>
            <charset val="129"/>
          </rPr>
          <t>조</t>
        </r>
        <r>
          <rPr>
            <sz val="9"/>
            <color indexed="81"/>
            <rFont val="Tahoma"/>
            <family val="2"/>
          </rPr>
          <t xml:space="preserve"> </t>
        </r>
        <r>
          <rPr>
            <sz val="9"/>
            <color indexed="81"/>
            <rFont val="돋움"/>
            <family val="3"/>
            <charset val="129"/>
          </rPr>
          <t>제</t>
        </r>
        <r>
          <rPr>
            <sz val="9"/>
            <color indexed="81"/>
            <rFont val="Tahoma"/>
            <family val="2"/>
          </rPr>
          <t>1</t>
        </r>
        <r>
          <rPr>
            <sz val="9"/>
            <color indexed="81"/>
            <rFont val="돋움"/>
            <family val="3"/>
            <charset val="129"/>
          </rPr>
          <t>항</t>
        </r>
        <r>
          <rPr>
            <sz val="9"/>
            <color indexed="81"/>
            <rFont val="Tahoma"/>
            <family val="2"/>
          </rPr>
          <t xml:space="preserve"> </t>
        </r>
        <r>
          <rPr>
            <sz val="9"/>
            <color indexed="81"/>
            <rFont val="돋움"/>
            <family val="3"/>
            <charset val="129"/>
          </rPr>
          <t>제</t>
        </r>
        <r>
          <rPr>
            <sz val="9"/>
            <color indexed="81"/>
            <rFont val="Tahoma"/>
            <family val="2"/>
          </rPr>
          <t>4</t>
        </r>
        <r>
          <rPr>
            <sz val="9"/>
            <color indexed="81"/>
            <rFont val="돋움"/>
            <family val="3"/>
            <charset val="129"/>
          </rPr>
          <t>호에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자</t>
        </r>
        <r>
          <rPr>
            <sz val="9"/>
            <color indexed="81"/>
            <rFont val="Tahoma"/>
            <family val="2"/>
          </rPr>
          <t xml:space="preserve"> </t>
        </r>
        <r>
          <rPr>
            <sz val="9"/>
            <color indexed="81"/>
            <rFont val="돋움"/>
            <family val="3"/>
            <charset val="129"/>
          </rPr>
          <t>등</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자는</t>
        </r>
        <r>
          <rPr>
            <sz val="9"/>
            <color indexed="81"/>
            <rFont val="Tahoma"/>
            <family val="2"/>
          </rPr>
          <t xml:space="preserve"> </t>
        </r>
        <r>
          <rPr>
            <sz val="9"/>
            <color indexed="81"/>
            <rFont val="돋움"/>
            <family val="3"/>
            <charset val="129"/>
          </rPr>
          <t>포함한다</t>
        </r>
        <r>
          <rPr>
            <sz val="9"/>
            <color indexed="81"/>
            <rFont val="Tahoma"/>
            <family val="2"/>
          </rPr>
          <t>)</t>
        </r>
        <r>
          <rPr>
            <sz val="9"/>
            <color indexed="81"/>
            <rFont val="돋움"/>
            <family val="3"/>
            <charset val="129"/>
          </rPr>
          <t>가</t>
        </r>
        <r>
          <rPr>
            <sz val="9"/>
            <color indexed="81"/>
            <rFont val="Tahoma"/>
            <family val="2"/>
          </rPr>
          <t xml:space="preserve"> </t>
        </r>
        <r>
          <rPr>
            <sz val="9"/>
            <color indexed="81"/>
            <rFont val="돋움"/>
            <family val="3"/>
            <charset val="129"/>
          </rPr>
          <t>해당</t>
        </r>
        <r>
          <rPr>
            <sz val="9"/>
            <color indexed="81"/>
            <rFont val="Tahoma"/>
            <family val="2"/>
          </rPr>
          <t xml:space="preserve"> </t>
        </r>
        <r>
          <rPr>
            <sz val="9"/>
            <color indexed="81"/>
            <rFont val="돋움"/>
            <family val="3"/>
            <charset val="129"/>
          </rPr>
          <t>과세기간에</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기부금</t>
        </r>
        <r>
          <rPr>
            <sz val="9"/>
            <color indexed="81"/>
            <rFont val="Tahoma"/>
            <family val="2"/>
          </rPr>
          <t>[</t>
        </r>
        <r>
          <rPr>
            <sz val="9"/>
            <color indexed="81"/>
            <rFont val="돋움"/>
            <family val="3"/>
            <charset val="129"/>
          </rPr>
          <t>제</t>
        </r>
        <r>
          <rPr>
            <sz val="9"/>
            <color indexed="81"/>
            <rFont val="Tahoma"/>
            <family val="2"/>
          </rPr>
          <t>50</t>
        </r>
        <r>
          <rPr>
            <sz val="9"/>
            <color indexed="81"/>
            <rFont val="돋움"/>
            <family val="3"/>
            <charset val="129"/>
          </rPr>
          <t>조</t>
        </r>
        <r>
          <rPr>
            <sz val="9"/>
            <color indexed="81"/>
            <rFont val="Tahoma"/>
            <family val="2"/>
          </rPr>
          <t xml:space="preserve"> </t>
        </r>
        <r>
          <rPr>
            <sz val="9"/>
            <color indexed="81"/>
            <rFont val="돋움"/>
            <family val="3"/>
            <charset val="129"/>
          </rPr>
          <t>제</t>
        </r>
        <r>
          <rPr>
            <sz val="9"/>
            <color indexed="81"/>
            <rFont val="Tahoma"/>
            <family val="2"/>
          </rPr>
          <t>1</t>
        </r>
        <r>
          <rPr>
            <sz val="9"/>
            <color indexed="81"/>
            <rFont val="돋움"/>
            <family val="3"/>
            <charset val="129"/>
          </rPr>
          <t>항</t>
        </r>
        <r>
          <rPr>
            <sz val="9"/>
            <color indexed="81"/>
            <rFont val="Tahoma"/>
            <family val="2"/>
          </rPr>
          <t xml:space="preserve"> </t>
        </r>
        <r>
          <rPr>
            <sz val="9"/>
            <color indexed="81"/>
            <rFont val="돋움"/>
            <family val="3"/>
            <charset val="129"/>
          </rPr>
          <t>제</t>
        </r>
        <r>
          <rPr>
            <sz val="9"/>
            <color indexed="81"/>
            <rFont val="Tahoma"/>
            <family val="2"/>
          </rPr>
          <t>2</t>
        </r>
        <r>
          <rPr>
            <sz val="9"/>
            <color indexed="81"/>
            <rFont val="돋움"/>
            <family val="3"/>
            <charset val="129"/>
          </rPr>
          <t>호</t>
        </r>
        <r>
          <rPr>
            <sz val="9"/>
            <color indexed="81"/>
            <rFont val="Tahoma"/>
            <family val="2"/>
          </rPr>
          <t xml:space="preserve"> </t>
        </r>
        <r>
          <rPr>
            <sz val="9"/>
            <color indexed="81"/>
            <rFont val="돋움"/>
            <family val="3"/>
            <charset val="129"/>
          </rPr>
          <t>및</t>
        </r>
        <r>
          <rPr>
            <sz val="9"/>
            <color indexed="81"/>
            <rFont val="Tahoma"/>
            <family val="2"/>
          </rPr>
          <t xml:space="preserve"> </t>
        </r>
        <r>
          <rPr>
            <sz val="9"/>
            <color indexed="81"/>
            <rFont val="돋움"/>
            <family val="3"/>
            <charset val="129"/>
          </rPr>
          <t>제</t>
        </r>
        <r>
          <rPr>
            <sz val="9"/>
            <color indexed="81"/>
            <rFont val="Tahoma"/>
            <family val="2"/>
          </rPr>
          <t>3</t>
        </r>
        <r>
          <rPr>
            <sz val="9"/>
            <color indexed="81"/>
            <rFont val="돋움"/>
            <family val="3"/>
            <charset val="129"/>
          </rPr>
          <t>호에</t>
        </r>
        <r>
          <rPr>
            <sz val="9"/>
            <color indexed="81"/>
            <rFont val="Tahoma"/>
            <family val="2"/>
          </rPr>
          <t xml:space="preserve"> </t>
        </r>
        <r>
          <rPr>
            <sz val="9"/>
            <color indexed="81"/>
            <rFont val="돋움"/>
            <family val="3"/>
            <charset val="129"/>
          </rPr>
          <t>해당하는</t>
        </r>
        <r>
          <rPr>
            <sz val="9"/>
            <color indexed="81"/>
            <rFont val="Tahoma"/>
            <family val="2"/>
          </rPr>
          <t xml:space="preserve"> </t>
        </r>
        <r>
          <rPr>
            <sz val="9"/>
            <color indexed="81"/>
            <rFont val="돋움"/>
            <family val="3"/>
            <charset val="129"/>
          </rPr>
          <t>사람</t>
        </r>
        <r>
          <rPr>
            <sz val="9"/>
            <color indexed="81"/>
            <rFont val="Tahoma"/>
            <family val="2"/>
          </rPr>
          <t>(</t>
        </r>
        <r>
          <rPr>
            <sz val="9"/>
            <color indexed="81"/>
            <rFont val="돋움"/>
            <family val="3"/>
            <charset val="129"/>
          </rPr>
          <t>나이의</t>
        </r>
        <r>
          <rPr>
            <sz val="9"/>
            <color indexed="81"/>
            <rFont val="Tahoma"/>
            <family val="2"/>
          </rPr>
          <t xml:space="preserve"> </t>
        </r>
        <r>
          <rPr>
            <sz val="9"/>
            <color indexed="81"/>
            <rFont val="돋움"/>
            <family val="3"/>
            <charset val="129"/>
          </rPr>
          <t>제한을</t>
        </r>
        <r>
          <rPr>
            <sz val="9"/>
            <color indexed="81"/>
            <rFont val="Tahoma"/>
            <family val="2"/>
          </rPr>
          <t xml:space="preserve"> </t>
        </r>
        <r>
          <rPr>
            <sz val="9"/>
            <color indexed="81"/>
            <rFont val="돋움"/>
            <family val="3"/>
            <charset val="129"/>
          </rPr>
          <t>받지</t>
        </r>
        <r>
          <rPr>
            <sz val="9"/>
            <color indexed="81"/>
            <rFont val="Tahoma"/>
            <family val="2"/>
          </rPr>
          <t xml:space="preserve"> </t>
        </r>
        <r>
          <rPr>
            <sz val="9"/>
            <color indexed="81"/>
            <rFont val="돋움"/>
            <family val="3"/>
            <charset val="129"/>
          </rPr>
          <t>아니하며</t>
        </r>
        <r>
          <rPr>
            <sz val="9"/>
            <color indexed="81"/>
            <rFont val="Tahoma"/>
            <family val="2"/>
          </rPr>
          <t xml:space="preserve">, </t>
        </r>
        <r>
          <rPr>
            <sz val="9"/>
            <color indexed="81"/>
            <rFont val="돋움"/>
            <family val="3"/>
            <charset val="129"/>
          </rPr>
          <t>다른</t>
        </r>
        <r>
          <rPr>
            <sz val="9"/>
            <color indexed="81"/>
            <rFont val="Tahoma"/>
            <family val="2"/>
          </rPr>
          <t xml:space="preserve"> </t>
        </r>
        <r>
          <rPr>
            <sz val="9"/>
            <color indexed="81"/>
            <rFont val="돋움"/>
            <family val="3"/>
            <charset val="129"/>
          </rPr>
          <t>거주자의</t>
        </r>
        <r>
          <rPr>
            <sz val="9"/>
            <color indexed="81"/>
            <rFont val="Tahoma"/>
            <family val="2"/>
          </rPr>
          <t xml:space="preserve"> </t>
        </r>
        <r>
          <rPr>
            <sz val="9"/>
            <color indexed="81"/>
            <rFont val="돋움"/>
            <family val="3"/>
            <charset val="129"/>
          </rPr>
          <t>기본공제를</t>
        </r>
        <r>
          <rPr>
            <sz val="9"/>
            <color indexed="81"/>
            <rFont val="Tahoma"/>
            <family val="2"/>
          </rPr>
          <t xml:space="preserve"> </t>
        </r>
        <r>
          <rPr>
            <sz val="9"/>
            <color indexed="81"/>
            <rFont val="돋움"/>
            <family val="3"/>
            <charset val="129"/>
          </rPr>
          <t>적용받은</t>
        </r>
        <r>
          <rPr>
            <sz val="9"/>
            <color indexed="81"/>
            <rFont val="Tahoma"/>
            <family val="2"/>
          </rPr>
          <t xml:space="preserve"> </t>
        </r>
        <r>
          <rPr>
            <sz val="9"/>
            <color indexed="81"/>
            <rFont val="돋움"/>
            <family val="3"/>
            <charset val="129"/>
          </rPr>
          <t>사람은</t>
        </r>
        <r>
          <rPr>
            <sz val="9"/>
            <color indexed="81"/>
            <rFont val="Tahoma"/>
            <family val="2"/>
          </rPr>
          <t xml:space="preserve"> </t>
        </r>
        <r>
          <rPr>
            <sz val="9"/>
            <color indexed="81"/>
            <rFont val="돋움"/>
            <family val="3"/>
            <charset val="129"/>
          </rPr>
          <t>제외한다</t>
        </r>
        <r>
          <rPr>
            <sz val="9"/>
            <color indexed="81"/>
            <rFont val="Tahoma"/>
            <family val="2"/>
          </rPr>
          <t>)</t>
        </r>
        <r>
          <rPr>
            <sz val="9"/>
            <color indexed="81"/>
            <rFont val="돋움"/>
            <family val="3"/>
            <charset val="129"/>
          </rPr>
          <t>이</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기부금을</t>
        </r>
        <r>
          <rPr>
            <sz val="9"/>
            <color indexed="81"/>
            <rFont val="Tahoma"/>
            <family val="2"/>
          </rPr>
          <t xml:space="preserve"> </t>
        </r>
        <r>
          <rPr>
            <sz val="9"/>
            <color indexed="81"/>
            <rFont val="돋움"/>
            <family val="3"/>
            <charset val="129"/>
          </rPr>
          <t>포함한다</t>
        </r>
        <r>
          <rPr>
            <sz val="9"/>
            <color indexed="81"/>
            <rFont val="Tahoma"/>
            <family val="2"/>
          </rPr>
          <t>]</t>
        </r>
        <r>
          <rPr>
            <sz val="9"/>
            <color indexed="81"/>
            <rFont val="돋움"/>
            <family val="3"/>
            <charset val="129"/>
          </rPr>
          <t>이</t>
        </r>
        <r>
          <rPr>
            <sz val="9"/>
            <color indexed="81"/>
            <rFont val="Tahoma"/>
            <family val="2"/>
          </rPr>
          <t xml:space="preserve"> </t>
        </r>
        <r>
          <rPr>
            <sz val="9"/>
            <color indexed="81"/>
            <rFont val="돋움"/>
            <family val="3"/>
            <charset val="129"/>
          </rPr>
          <t>있는</t>
        </r>
        <r>
          <rPr>
            <sz val="9"/>
            <color indexed="81"/>
            <rFont val="Tahoma"/>
            <family val="2"/>
          </rPr>
          <t xml:space="preserve"> </t>
        </r>
        <r>
          <rPr>
            <sz val="9"/>
            <color indexed="81"/>
            <rFont val="돋움"/>
            <family val="3"/>
            <charset val="129"/>
          </rPr>
          <t>경우</t>
        </r>
        <r>
          <rPr>
            <sz val="9"/>
            <color indexed="81"/>
            <rFont val="Tahoma"/>
            <family val="2"/>
          </rPr>
          <t xml:space="preserve"> </t>
        </r>
        <r>
          <rPr>
            <sz val="9"/>
            <color indexed="81"/>
            <rFont val="돋움"/>
            <family val="3"/>
            <charset val="129"/>
          </rPr>
          <t>다음</t>
        </r>
        <r>
          <rPr>
            <sz val="9"/>
            <color indexed="81"/>
            <rFont val="Tahoma"/>
            <family val="2"/>
          </rPr>
          <t xml:space="preserve"> </t>
        </r>
        <r>
          <rPr>
            <sz val="9"/>
            <color indexed="81"/>
            <rFont val="돋움"/>
            <family val="3"/>
            <charset val="129"/>
          </rPr>
          <t>각</t>
        </r>
        <r>
          <rPr>
            <sz val="9"/>
            <color indexed="81"/>
            <rFont val="Tahoma"/>
            <family val="2"/>
          </rPr>
          <t xml:space="preserve"> </t>
        </r>
        <r>
          <rPr>
            <sz val="9"/>
            <color indexed="81"/>
            <rFont val="돋움"/>
            <family val="3"/>
            <charset val="129"/>
          </rPr>
          <t>호의</t>
        </r>
        <r>
          <rPr>
            <sz val="9"/>
            <color indexed="81"/>
            <rFont val="Tahoma"/>
            <family val="2"/>
          </rPr>
          <t xml:space="preserve"> </t>
        </r>
        <r>
          <rPr>
            <sz val="9"/>
            <color indexed="81"/>
            <rFont val="돋움"/>
            <family val="3"/>
            <charset val="129"/>
          </rPr>
          <t>기부금을</t>
        </r>
        <r>
          <rPr>
            <sz val="9"/>
            <color indexed="81"/>
            <rFont val="Tahoma"/>
            <family val="2"/>
          </rPr>
          <t xml:space="preserve"> </t>
        </r>
        <r>
          <rPr>
            <sz val="9"/>
            <color indexed="81"/>
            <rFont val="돋움"/>
            <family val="3"/>
            <charset val="129"/>
          </rPr>
          <t>합한</t>
        </r>
        <r>
          <rPr>
            <sz val="9"/>
            <color indexed="81"/>
            <rFont val="Tahoma"/>
            <family val="2"/>
          </rPr>
          <t xml:space="preserve"> </t>
        </r>
        <r>
          <rPr>
            <sz val="9"/>
            <color indexed="81"/>
            <rFont val="돋움"/>
            <family val="3"/>
            <charset val="129"/>
          </rPr>
          <t>금액에서</t>
        </r>
        <r>
          <rPr>
            <sz val="9"/>
            <color indexed="81"/>
            <rFont val="Tahoma"/>
            <family val="2"/>
          </rPr>
          <t xml:space="preserve"> </t>
        </r>
        <r>
          <rPr>
            <sz val="9"/>
            <color indexed="81"/>
            <rFont val="돋움"/>
            <family val="3"/>
            <charset val="129"/>
          </rPr>
          <t>사업소득금액을</t>
        </r>
        <r>
          <rPr>
            <sz val="9"/>
            <color indexed="81"/>
            <rFont val="Tahoma"/>
            <family val="2"/>
          </rPr>
          <t xml:space="preserve"> </t>
        </r>
        <r>
          <rPr>
            <sz val="9"/>
            <color indexed="81"/>
            <rFont val="돋움"/>
            <family val="3"/>
            <charset val="129"/>
          </rPr>
          <t>계산할</t>
        </r>
        <r>
          <rPr>
            <sz val="9"/>
            <color indexed="81"/>
            <rFont val="Tahoma"/>
            <family val="2"/>
          </rPr>
          <t xml:space="preserve"> </t>
        </r>
        <r>
          <rPr>
            <sz val="9"/>
            <color indexed="81"/>
            <rFont val="돋움"/>
            <family val="3"/>
            <charset val="129"/>
          </rPr>
          <t>때</t>
        </r>
        <r>
          <rPr>
            <sz val="9"/>
            <color indexed="81"/>
            <rFont val="Tahoma"/>
            <family val="2"/>
          </rPr>
          <t xml:space="preserve"> </t>
        </r>
        <r>
          <rPr>
            <sz val="9"/>
            <color indexed="81"/>
            <rFont val="돋움"/>
            <family val="3"/>
            <charset val="129"/>
          </rPr>
          <t>필요경비에</t>
        </r>
        <r>
          <rPr>
            <sz val="9"/>
            <color indexed="81"/>
            <rFont val="Tahoma"/>
            <family val="2"/>
          </rPr>
          <t xml:space="preserve"> </t>
        </r>
        <r>
          <rPr>
            <sz val="9"/>
            <color indexed="81"/>
            <rFont val="돋움"/>
            <family val="3"/>
            <charset val="129"/>
          </rPr>
          <t>산입한</t>
        </r>
        <r>
          <rPr>
            <sz val="9"/>
            <color indexed="81"/>
            <rFont val="Tahoma"/>
            <family val="2"/>
          </rPr>
          <t xml:space="preserve"> </t>
        </r>
        <r>
          <rPr>
            <sz val="9"/>
            <color indexed="81"/>
            <rFont val="돋움"/>
            <family val="3"/>
            <charset val="129"/>
          </rPr>
          <t>기부금을</t>
        </r>
        <r>
          <rPr>
            <sz val="9"/>
            <color indexed="81"/>
            <rFont val="Tahoma"/>
            <family val="2"/>
          </rPr>
          <t xml:space="preserve"> </t>
        </r>
        <r>
          <rPr>
            <sz val="9"/>
            <color indexed="81"/>
            <rFont val="돋움"/>
            <family val="3"/>
            <charset val="129"/>
          </rPr>
          <t>뺀</t>
        </r>
        <r>
          <rPr>
            <sz val="9"/>
            <color indexed="81"/>
            <rFont val="Tahoma"/>
            <family val="2"/>
          </rPr>
          <t xml:space="preserve"> </t>
        </r>
        <r>
          <rPr>
            <sz val="9"/>
            <color indexed="81"/>
            <rFont val="돋움"/>
            <family val="3"/>
            <charset val="129"/>
          </rPr>
          <t>금액의</t>
        </r>
        <r>
          <rPr>
            <sz val="9"/>
            <color indexed="81"/>
            <rFont val="Tahoma"/>
            <family val="2"/>
          </rPr>
          <t xml:space="preserve"> 100</t>
        </r>
        <r>
          <rPr>
            <sz val="9"/>
            <color indexed="81"/>
            <rFont val="돋움"/>
            <family val="3"/>
            <charset val="129"/>
          </rPr>
          <t>분의</t>
        </r>
        <r>
          <rPr>
            <sz val="9"/>
            <color indexed="81"/>
            <rFont val="Tahoma"/>
            <family val="2"/>
          </rPr>
          <t xml:space="preserve"> 15(</t>
        </r>
        <r>
          <rPr>
            <sz val="9"/>
            <color indexed="81"/>
            <rFont val="돋움"/>
            <family val="3"/>
            <charset val="129"/>
          </rPr>
          <t>해당</t>
        </r>
        <r>
          <rPr>
            <sz val="9"/>
            <color indexed="81"/>
            <rFont val="Tahoma"/>
            <family val="2"/>
          </rPr>
          <t xml:space="preserve"> </t>
        </r>
        <r>
          <rPr>
            <sz val="9"/>
            <color indexed="81"/>
            <rFont val="돋움"/>
            <family val="3"/>
            <charset val="129"/>
          </rPr>
          <t>금액이</t>
        </r>
        <r>
          <rPr>
            <sz val="9"/>
            <color indexed="81"/>
            <rFont val="Tahoma"/>
            <family val="2"/>
          </rPr>
          <t xml:space="preserve"> 1</t>
        </r>
        <r>
          <rPr>
            <sz val="9"/>
            <color indexed="81"/>
            <rFont val="돋움"/>
            <family val="3"/>
            <charset val="129"/>
          </rPr>
          <t>천만원을</t>
        </r>
        <r>
          <rPr>
            <sz val="9"/>
            <color indexed="81"/>
            <rFont val="Tahoma"/>
            <family val="2"/>
          </rPr>
          <t xml:space="preserve"> </t>
        </r>
        <r>
          <rPr>
            <sz val="9"/>
            <color indexed="81"/>
            <rFont val="돋움"/>
            <family val="3"/>
            <charset val="129"/>
          </rPr>
          <t>초과하는</t>
        </r>
        <r>
          <rPr>
            <sz val="9"/>
            <color indexed="81"/>
            <rFont val="Tahoma"/>
            <family val="2"/>
          </rPr>
          <t xml:space="preserve"> </t>
        </r>
        <r>
          <rPr>
            <sz val="9"/>
            <color indexed="81"/>
            <rFont val="돋움"/>
            <family val="3"/>
            <charset val="129"/>
          </rPr>
          <t>경우</t>
        </r>
        <r>
          <rPr>
            <sz val="9"/>
            <color indexed="81"/>
            <rFont val="Tahoma"/>
            <family val="2"/>
          </rPr>
          <t xml:space="preserve"> </t>
        </r>
        <r>
          <rPr>
            <sz val="9"/>
            <color indexed="81"/>
            <rFont val="돋움"/>
            <family val="3"/>
            <charset val="129"/>
          </rPr>
          <t>그</t>
        </r>
        <r>
          <rPr>
            <sz val="9"/>
            <color indexed="81"/>
            <rFont val="Tahoma"/>
            <family val="2"/>
          </rPr>
          <t xml:space="preserve"> </t>
        </r>
        <r>
          <rPr>
            <sz val="9"/>
            <color indexed="81"/>
            <rFont val="돋움"/>
            <family val="3"/>
            <charset val="129"/>
          </rPr>
          <t>초과분에</t>
        </r>
        <r>
          <rPr>
            <sz val="9"/>
            <color indexed="81"/>
            <rFont val="Tahoma"/>
            <family val="2"/>
          </rPr>
          <t xml:space="preserve"> </t>
        </r>
        <r>
          <rPr>
            <sz val="9"/>
            <color indexed="81"/>
            <rFont val="돋움"/>
            <family val="3"/>
            <charset val="129"/>
          </rPr>
          <t>대해서는</t>
        </r>
        <r>
          <rPr>
            <sz val="9"/>
            <color indexed="81"/>
            <rFont val="Tahoma"/>
            <family val="2"/>
          </rPr>
          <t xml:space="preserve"> 100</t>
        </r>
        <r>
          <rPr>
            <sz val="9"/>
            <color indexed="81"/>
            <rFont val="돋움"/>
            <family val="3"/>
            <charset val="129"/>
          </rPr>
          <t>분의</t>
        </r>
        <r>
          <rPr>
            <sz val="9"/>
            <color indexed="81"/>
            <rFont val="Tahoma"/>
            <family val="2"/>
          </rPr>
          <t xml:space="preserve"> 30)</t>
        </r>
        <r>
          <rPr>
            <sz val="9"/>
            <color indexed="81"/>
            <rFont val="돋움"/>
            <family val="3"/>
            <charset val="129"/>
          </rPr>
          <t>에</t>
        </r>
        <r>
          <rPr>
            <sz val="9"/>
            <color indexed="81"/>
            <rFont val="Tahoma"/>
            <family val="2"/>
          </rPr>
          <t xml:space="preserve"> </t>
        </r>
        <r>
          <rPr>
            <sz val="9"/>
            <color indexed="81"/>
            <rFont val="돋움"/>
            <family val="3"/>
            <charset val="129"/>
          </rPr>
          <t>해당하는</t>
        </r>
        <r>
          <rPr>
            <sz val="9"/>
            <color indexed="81"/>
            <rFont val="Tahoma"/>
            <family val="2"/>
          </rPr>
          <t xml:space="preserve"> </t>
        </r>
        <r>
          <rPr>
            <sz val="9"/>
            <color indexed="81"/>
            <rFont val="돋움"/>
            <family val="3"/>
            <charset val="129"/>
          </rPr>
          <t>금액</t>
        </r>
        <r>
          <rPr>
            <sz val="9"/>
            <color indexed="81"/>
            <rFont val="Tahoma"/>
            <family val="2"/>
          </rPr>
          <t>(</t>
        </r>
        <r>
          <rPr>
            <sz val="9"/>
            <color indexed="81"/>
            <rFont val="돋움"/>
            <family val="3"/>
            <charset val="129"/>
          </rPr>
          <t>이하</t>
        </r>
        <r>
          <rPr>
            <sz val="9"/>
            <color indexed="81"/>
            <rFont val="Tahoma"/>
            <family val="2"/>
          </rPr>
          <t xml:space="preserve"> </t>
        </r>
        <r>
          <rPr>
            <sz val="9"/>
            <color indexed="81"/>
            <rFont val="돋움"/>
            <family val="3"/>
            <charset val="129"/>
          </rPr>
          <t>제</t>
        </r>
        <r>
          <rPr>
            <sz val="9"/>
            <color indexed="81"/>
            <rFont val="Tahoma"/>
            <family val="2"/>
          </rPr>
          <t>61</t>
        </r>
        <r>
          <rPr>
            <sz val="9"/>
            <color indexed="81"/>
            <rFont val="돋움"/>
            <family val="3"/>
            <charset val="129"/>
          </rPr>
          <t>조</t>
        </r>
        <r>
          <rPr>
            <sz val="9"/>
            <color indexed="81"/>
            <rFont val="Tahoma"/>
            <family val="2"/>
          </rPr>
          <t xml:space="preserve"> </t>
        </r>
        <r>
          <rPr>
            <sz val="9"/>
            <color indexed="81"/>
            <rFont val="돋움"/>
            <family val="3"/>
            <charset val="129"/>
          </rPr>
          <t>제</t>
        </r>
        <r>
          <rPr>
            <sz val="9"/>
            <color indexed="81"/>
            <rFont val="Tahoma"/>
            <family val="2"/>
          </rPr>
          <t>2</t>
        </r>
        <r>
          <rPr>
            <sz val="9"/>
            <color indexed="81"/>
            <rFont val="돋움"/>
            <family val="3"/>
            <charset val="129"/>
          </rPr>
          <t>항에서</t>
        </r>
        <r>
          <rPr>
            <sz val="9"/>
            <color indexed="81"/>
            <rFont val="Tahoma"/>
            <family val="2"/>
          </rPr>
          <t xml:space="preserve"> "</t>
        </r>
        <r>
          <rPr>
            <sz val="9"/>
            <color indexed="81"/>
            <rFont val="돋움"/>
            <family val="3"/>
            <charset val="129"/>
          </rPr>
          <t>기부금</t>
        </r>
        <r>
          <rPr>
            <sz val="9"/>
            <color indexed="81"/>
            <rFont val="Tahoma"/>
            <family val="2"/>
          </rPr>
          <t xml:space="preserve"> </t>
        </r>
        <r>
          <rPr>
            <sz val="9"/>
            <color indexed="81"/>
            <rFont val="돋움"/>
            <family val="3"/>
            <charset val="129"/>
          </rPr>
          <t>세액공제액</t>
        </r>
        <r>
          <rPr>
            <sz val="9"/>
            <color indexed="81"/>
            <rFont val="Tahoma"/>
            <family val="2"/>
          </rPr>
          <t>"</t>
        </r>
        <r>
          <rPr>
            <sz val="9"/>
            <color indexed="81"/>
            <rFont val="돋움"/>
            <family val="3"/>
            <charset val="129"/>
          </rPr>
          <t>이라</t>
        </r>
        <r>
          <rPr>
            <sz val="9"/>
            <color indexed="81"/>
            <rFont val="Tahoma"/>
            <family val="2"/>
          </rPr>
          <t xml:space="preserve"> </t>
        </r>
        <r>
          <rPr>
            <sz val="9"/>
            <color indexed="81"/>
            <rFont val="돋움"/>
            <family val="3"/>
            <charset val="129"/>
          </rPr>
          <t>한다</t>
        </r>
        <r>
          <rPr>
            <sz val="9"/>
            <color indexed="81"/>
            <rFont val="Tahoma"/>
            <family val="2"/>
          </rPr>
          <t>)</t>
        </r>
        <r>
          <rPr>
            <sz val="9"/>
            <color indexed="81"/>
            <rFont val="돋움"/>
            <family val="3"/>
            <charset val="129"/>
          </rPr>
          <t>을</t>
        </r>
        <r>
          <rPr>
            <sz val="9"/>
            <color indexed="81"/>
            <rFont val="Tahoma"/>
            <family val="2"/>
          </rPr>
          <t xml:space="preserve"> </t>
        </r>
        <r>
          <rPr>
            <sz val="9"/>
            <color indexed="81"/>
            <rFont val="돋움"/>
            <family val="3"/>
            <charset val="129"/>
          </rPr>
          <t>해당</t>
        </r>
        <r>
          <rPr>
            <sz val="9"/>
            <color indexed="81"/>
            <rFont val="Tahoma"/>
            <family val="2"/>
          </rPr>
          <t xml:space="preserve"> </t>
        </r>
        <r>
          <rPr>
            <sz val="9"/>
            <color indexed="81"/>
            <rFont val="돋움"/>
            <family val="3"/>
            <charset val="129"/>
          </rPr>
          <t>과세기간의</t>
        </r>
        <r>
          <rPr>
            <sz val="9"/>
            <color indexed="81"/>
            <rFont val="Tahoma"/>
            <family val="2"/>
          </rPr>
          <t xml:space="preserve"> </t>
        </r>
        <r>
          <rPr>
            <sz val="9"/>
            <color indexed="81"/>
            <rFont val="돋움"/>
            <family val="3"/>
            <charset val="129"/>
          </rPr>
          <t>합산과세되는</t>
        </r>
        <r>
          <rPr>
            <sz val="9"/>
            <color indexed="81"/>
            <rFont val="Tahoma"/>
            <family val="2"/>
          </rPr>
          <t xml:space="preserve"> </t>
        </r>
        <r>
          <rPr>
            <sz val="9"/>
            <color indexed="81"/>
            <rFont val="돋움"/>
            <family val="3"/>
            <charset val="129"/>
          </rPr>
          <t>종합소득산출세액</t>
        </r>
        <r>
          <rPr>
            <sz val="9"/>
            <color indexed="81"/>
            <rFont val="Tahoma"/>
            <family val="2"/>
          </rPr>
          <t>(</t>
        </r>
        <r>
          <rPr>
            <sz val="9"/>
            <color indexed="81"/>
            <rFont val="돋움"/>
            <family val="3"/>
            <charset val="129"/>
          </rPr>
          <t>필요경비에</t>
        </r>
        <r>
          <rPr>
            <sz val="9"/>
            <color indexed="81"/>
            <rFont val="Tahoma"/>
            <family val="2"/>
          </rPr>
          <t xml:space="preserve"> </t>
        </r>
        <r>
          <rPr>
            <sz val="9"/>
            <color indexed="81"/>
            <rFont val="돋움"/>
            <family val="3"/>
            <charset val="129"/>
          </rPr>
          <t>산입한</t>
        </r>
        <r>
          <rPr>
            <sz val="9"/>
            <color indexed="81"/>
            <rFont val="Tahoma"/>
            <family val="2"/>
          </rPr>
          <t xml:space="preserve"> </t>
        </r>
        <r>
          <rPr>
            <sz val="9"/>
            <color indexed="81"/>
            <rFont val="돋움"/>
            <family val="3"/>
            <charset val="129"/>
          </rPr>
          <t>기부금이</t>
        </r>
        <r>
          <rPr>
            <sz val="9"/>
            <color indexed="81"/>
            <rFont val="Tahoma"/>
            <family val="2"/>
          </rPr>
          <t xml:space="preserve"> </t>
        </r>
        <r>
          <rPr>
            <sz val="9"/>
            <color indexed="81"/>
            <rFont val="돋움"/>
            <family val="3"/>
            <charset val="129"/>
          </rPr>
          <t>있는</t>
        </r>
        <r>
          <rPr>
            <sz val="9"/>
            <color indexed="81"/>
            <rFont val="Tahoma"/>
            <family val="2"/>
          </rPr>
          <t xml:space="preserve"> </t>
        </r>
        <r>
          <rPr>
            <sz val="9"/>
            <color indexed="81"/>
            <rFont val="돋움"/>
            <family val="3"/>
            <charset val="129"/>
          </rPr>
          <t>경우</t>
        </r>
        <r>
          <rPr>
            <sz val="9"/>
            <color indexed="81"/>
            <rFont val="Tahoma"/>
            <family val="2"/>
          </rPr>
          <t xml:space="preserve"> </t>
        </r>
        <r>
          <rPr>
            <sz val="9"/>
            <color indexed="81"/>
            <rFont val="돋움"/>
            <family val="3"/>
            <charset val="129"/>
          </rPr>
          <t>사업소득에</t>
        </r>
        <r>
          <rPr>
            <sz val="9"/>
            <color indexed="81"/>
            <rFont val="Tahoma"/>
            <family val="2"/>
          </rPr>
          <t xml:space="preserve"> </t>
        </r>
        <r>
          <rPr>
            <sz val="9"/>
            <color indexed="81"/>
            <rFont val="돋움"/>
            <family val="3"/>
            <charset val="129"/>
          </rPr>
          <t>대한</t>
        </r>
        <r>
          <rPr>
            <sz val="9"/>
            <color indexed="81"/>
            <rFont val="Tahoma"/>
            <family val="2"/>
          </rPr>
          <t xml:space="preserve"> </t>
        </r>
        <r>
          <rPr>
            <sz val="9"/>
            <color indexed="81"/>
            <rFont val="돋움"/>
            <family val="3"/>
            <charset val="129"/>
          </rPr>
          <t>산출세액은</t>
        </r>
        <r>
          <rPr>
            <sz val="9"/>
            <color indexed="81"/>
            <rFont val="Tahoma"/>
            <family val="2"/>
          </rPr>
          <t xml:space="preserve"> </t>
        </r>
        <r>
          <rPr>
            <sz val="9"/>
            <color indexed="81"/>
            <rFont val="돋움"/>
            <family val="3"/>
            <charset val="129"/>
          </rPr>
          <t>제외한다</t>
        </r>
        <r>
          <rPr>
            <sz val="9"/>
            <color indexed="81"/>
            <rFont val="Tahoma"/>
            <family val="2"/>
          </rPr>
          <t>)</t>
        </r>
        <r>
          <rPr>
            <sz val="9"/>
            <color indexed="81"/>
            <rFont val="돋움"/>
            <family val="3"/>
            <charset val="129"/>
          </rPr>
          <t>에서</t>
        </r>
        <r>
          <rPr>
            <sz val="9"/>
            <color indexed="81"/>
            <rFont val="Tahoma"/>
            <family val="2"/>
          </rPr>
          <t xml:space="preserve"> </t>
        </r>
        <r>
          <rPr>
            <sz val="9"/>
            <color indexed="81"/>
            <rFont val="돋움"/>
            <family val="3"/>
            <charset val="129"/>
          </rPr>
          <t>공제한다</t>
        </r>
        <r>
          <rPr>
            <sz val="9"/>
            <color indexed="81"/>
            <rFont val="Tahoma"/>
            <family val="2"/>
          </rPr>
          <t xml:space="preserve">. </t>
        </r>
        <r>
          <rPr>
            <sz val="9"/>
            <color indexed="81"/>
            <rFont val="돋움"/>
            <family val="3"/>
            <charset val="129"/>
          </rPr>
          <t>이</t>
        </r>
        <r>
          <rPr>
            <sz val="9"/>
            <color indexed="81"/>
            <rFont val="Tahoma"/>
            <family val="2"/>
          </rPr>
          <t xml:space="preserve"> </t>
        </r>
        <r>
          <rPr>
            <sz val="9"/>
            <color indexed="81"/>
            <rFont val="돋움"/>
            <family val="3"/>
            <charset val="129"/>
          </rPr>
          <t>경우</t>
        </r>
        <r>
          <rPr>
            <sz val="9"/>
            <color indexed="81"/>
            <rFont val="Tahoma"/>
            <family val="2"/>
          </rPr>
          <t xml:space="preserve"> </t>
        </r>
        <r>
          <rPr>
            <sz val="9"/>
            <color indexed="81"/>
            <rFont val="돋움"/>
            <family val="3"/>
            <charset val="129"/>
          </rPr>
          <t>제</t>
        </r>
        <r>
          <rPr>
            <sz val="9"/>
            <color indexed="81"/>
            <rFont val="Tahoma"/>
            <family val="2"/>
          </rPr>
          <t>1</t>
        </r>
        <r>
          <rPr>
            <sz val="9"/>
            <color indexed="81"/>
            <rFont val="돋움"/>
            <family val="3"/>
            <charset val="129"/>
          </rPr>
          <t>호의</t>
        </r>
        <r>
          <rPr>
            <sz val="9"/>
            <color indexed="81"/>
            <rFont val="Tahoma"/>
            <family val="2"/>
          </rPr>
          <t xml:space="preserve"> </t>
        </r>
        <r>
          <rPr>
            <sz val="9"/>
            <color indexed="81"/>
            <rFont val="돋움"/>
            <family val="3"/>
            <charset val="129"/>
          </rPr>
          <t>기부금과</t>
        </r>
        <r>
          <rPr>
            <sz val="9"/>
            <color indexed="81"/>
            <rFont val="Tahoma"/>
            <family val="2"/>
          </rPr>
          <t xml:space="preserve"> </t>
        </r>
        <r>
          <rPr>
            <sz val="9"/>
            <color indexed="81"/>
            <rFont val="돋움"/>
            <family val="3"/>
            <charset val="129"/>
          </rPr>
          <t>제</t>
        </r>
        <r>
          <rPr>
            <sz val="9"/>
            <color indexed="81"/>
            <rFont val="Tahoma"/>
            <family val="2"/>
          </rPr>
          <t>2</t>
        </r>
        <r>
          <rPr>
            <sz val="9"/>
            <color indexed="81"/>
            <rFont val="돋움"/>
            <family val="3"/>
            <charset val="129"/>
          </rPr>
          <t>호의</t>
        </r>
        <r>
          <rPr>
            <sz val="9"/>
            <color indexed="81"/>
            <rFont val="Tahoma"/>
            <family val="2"/>
          </rPr>
          <t xml:space="preserve"> </t>
        </r>
        <r>
          <rPr>
            <sz val="9"/>
            <color indexed="81"/>
            <rFont val="돋움"/>
            <family val="3"/>
            <charset val="129"/>
          </rPr>
          <t>기부금이</t>
        </r>
        <r>
          <rPr>
            <sz val="9"/>
            <color indexed="81"/>
            <rFont val="Tahoma"/>
            <family val="2"/>
          </rPr>
          <t xml:space="preserve"> </t>
        </r>
        <r>
          <rPr>
            <sz val="9"/>
            <color indexed="81"/>
            <rFont val="돋움"/>
            <family val="3"/>
            <charset val="129"/>
          </rPr>
          <t>함께</t>
        </r>
        <r>
          <rPr>
            <sz val="9"/>
            <color indexed="81"/>
            <rFont val="Tahoma"/>
            <family val="2"/>
          </rPr>
          <t xml:space="preserve"> </t>
        </r>
        <r>
          <rPr>
            <sz val="9"/>
            <color indexed="81"/>
            <rFont val="돋움"/>
            <family val="3"/>
            <charset val="129"/>
          </rPr>
          <t>있으면</t>
        </r>
        <r>
          <rPr>
            <sz val="9"/>
            <color indexed="81"/>
            <rFont val="Tahoma"/>
            <family val="2"/>
          </rPr>
          <t xml:space="preserve"> </t>
        </r>
        <r>
          <rPr>
            <sz val="9"/>
            <color indexed="81"/>
            <rFont val="돋움"/>
            <family val="3"/>
            <charset val="129"/>
          </rPr>
          <t>제</t>
        </r>
        <r>
          <rPr>
            <sz val="9"/>
            <color indexed="81"/>
            <rFont val="Tahoma"/>
            <family val="2"/>
          </rPr>
          <t>1</t>
        </r>
        <r>
          <rPr>
            <sz val="9"/>
            <color indexed="81"/>
            <rFont val="돋움"/>
            <family val="3"/>
            <charset val="129"/>
          </rPr>
          <t>호의</t>
        </r>
        <r>
          <rPr>
            <sz val="9"/>
            <color indexed="81"/>
            <rFont val="Tahoma"/>
            <family val="2"/>
          </rPr>
          <t xml:space="preserve"> </t>
        </r>
        <r>
          <rPr>
            <sz val="9"/>
            <color indexed="81"/>
            <rFont val="돋움"/>
            <family val="3"/>
            <charset val="129"/>
          </rPr>
          <t>기부금을</t>
        </r>
        <r>
          <rPr>
            <sz val="9"/>
            <color indexed="81"/>
            <rFont val="Tahoma"/>
            <family val="2"/>
          </rPr>
          <t xml:space="preserve"> </t>
        </r>
        <r>
          <rPr>
            <sz val="9"/>
            <color indexed="81"/>
            <rFont val="돋움"/>
            <family val="3"/>
            <charset val="129"/>
          </rPr>
          <t>먼저</t>
        </r>
        <r>
          <rPr>
            <sz val="9"/>
            <color indexed="81"/>
            <rFont val="Tahoma"/>
            <family val="2"/>
          </rPr>
          <t xml:space="preserve"> </t>
        </r>
        <r>
          <rPr>
            <sz val="9"/>
            <color indexed="81"/>
            <rFont val="돋움"/>
            <family val="3"/>
            <charset val="129"/>
          </rPr>
          <t>공제하되</t>
        </r>
        <r>
          <rPr>
            <sz val="9"/>
            <color indexed="81"/>
            <rFont val="Tahoma"/>
            <family val="2"/>
          </rPr>
          <t>, 2013</t>
        </r>
        <r>
          <rPr>
            <sz val="9"/>
            <color indexed="81"/>
            <rFont val="돋움"/>
            <family val="3"/>
            <charset val="129"/>
          </rPr>
          <t>년</t>
        </r>
        <r>
          <rPr>
            <sz val="9"/>
            <color indexed="81"/>
            <rFont val="Tahoma"/>
            <family val="2"/>
          </rPr>
          <t xml:space="preserve"> 12</t>
        </r>
        <r>
          <rPr>
            <sz val="9"/>
            <color indexed="81"/>
            <rFont val="돋움"/>
            <family val="3"/>
            <charset val="129"/>
          </rPr>
          <t>월</t>
        </r>
        <r>
          <rPr>
            <sz val="9"/>
            <color indexed="81"/>
            <rFont val="Tahoma"/>
            <family val="2"/>
          </rPr>
          <t xml:space="preserve"> 31</t>
        </r>
        <r>
          <rPr>
            <sz val="9"/>
            <color indexed="81"/>
            <rFont val="돋움"/>
            <family val="3"/>
            <charset val="129"/>
          </rPr>
          <t>일</t>
        </r>
        <r>
          <rPr>
            <sz val="9"/>
            <color indexed="81"/>
            <rFont val="Tahoma"/>
            <family val="2"/>
          </rPr>
          <t xml:space="preserve"> </t>
        </r>
        <r>
          <rPr>
            <sz val="9"/>
            <color indexed="81"/>
            <rFont val="돋움"/>
            <family val="3"/>
            <charset val="129"/>
          </rPr>
          <t>이전에</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기부금을</t>
        </r>
        <r>
          <rPr>
            <sz val="9"/>
            <color indexed="81"/>
            <rFont val="Tahoma"/>
            <family val="2"/>
          </rPr>
          <t xml:space="preserve"> 2014</t>
        </r>
        <r>
          <rPr>
            <sz val="9"/>
            <color indexed="81"/>
            <rFont val="돋움"/>
            <family val="3"/>
            <charset val="129"/>
          </rPr>
          <t>년</t>
        </r>
        <r>
          <rPr>
            <sz val="9"/>
            <color indexed="81"/>
            <rFont val="Tahoma"/>
            <family val="2"/>
          </rPr>
          <t xml:space="preserve"> 1</t>
        </r>
        <r>
          <rPr>
            <sz val="9"/>
            <color indexed="81"/>
            <rFont val="돋움"/>
            <family val="3"/>
            <charset val="129"/>
          </rPr>
          <t>월</t>
        </r>
        <r>
          <rPr>
            <sz val="9"/>
            <color indexed="81"/>
            <rFont val="Tahoma"/>
            <family val="2"/>
          </rPr>
          <t xml:space="preserve"> 1</t>
        </r>
        <r>
          <rPr>
            <sz val="9"/>
            <color indexed="81"/>
            <rFont val="돋움"/>
            <family val="3"/>
            <charset val="129"/>
          </rPr>
          <t>일</t>
        </r>
        <r>
          <rPr>
            <sz val="9"/>
            <color indexed="81"/>
            <rFont val="Tahoma"/>
            <family val="2"/>
          </rPr>
          <t xml:space="preserve"> </t>
        </r>
        <r>
          <rPr>
            <sz val="9"/>
            <color indexed="81"/>
            <rFont val="돋움"/>
            <family val="3"/>
            <charset val="129"/>
          </rPr>
          <t>이후에</t>
        </r>
        <r>
          <rPr>
            <sz val="9"/>
            <color indexed="81"/>
            <rFont val="Tahoma"/>
            <family val="2"/>
          </rPr>
          <t xml:space="preserve"> </t>
        </r>
        <r>
          <rPr>
            <sz val="9"/>
            <color indexed="81"/>
            <rFont val="돋움"/>
            <family val="3"/>
            <charset val="129"/>
          </rPr>
          <t>개시하는</t>
        </r>
        <r>
          <rPr>
            <sz val="9"/>
            <color indexed="81"/>
            <rFont val="Tahoma"/>
            <family val="2"/>
          </rPr>
          <t xml:space="preserve"> </t>
        </r>
        <r>
          <rPr>
            <sz val="9"/>
            <color indexed="81"/>
            <rFont val="돋움"/>
            <family val="3"/>
            <charset val="129"/>
          </rPr>
          <t>과세기간에</t>
        </r>
        <r>
          <rPr>
            <sz val="9"/>
            <color indexed="81"/>
            <rFont val="Tahoma"/>
            <family val="2"/>
          </rPr>
          <t xml:space="preserve"> </t>
        </r>
        <r>
          <rPr>
            <sz val="9"/>
            <color indexed="81"/>
            <rFont val="돋움"/>
            <family val="3"/>
            <charset val="129"/>
          </rPr>
          <t>이월하여</t>
        </r>
        <r>
          <rPr>
            <sz val="9"/>
            <color indexed="81"/>
            <rFont val="Tahoma"/>
            <family val="2"/>
          </rPr>
          <t xml:space="preserve"> </t>
        </r>
        <r>
          <rPr>
            <sz val="9"/>
            <color indexed="81"/>
            <rFont val="돋움"/>
            <family val="3"/>
            <charset val="129"/>
          </rPr>
          <t>소득공제하는</t>
        </r>
        <r>
          <rPr>
            <sz val="9"/>
            <color indexed="81"/>
            <rFont val="Tahoma"/>
            <family val="2"/>
          </rPr>
          <t xml:space="preserve"> </t>
        </r>
        <r>
          <rPr>
            <sz val="9"/>
            <color indexed="81"/>
            <rFont val="돋움"/>
            <family val="3"/>
            <charset val="129"/>
          </rPr>
          <t>경우에는</t>
        </r>
        <r>
          <rPr>
            <sz val="9"/>
            <color indexed="81"/>
            <rFont val="Tahoma"/>
            <family val="2"/>
          </rPr>
          <t xml:space="preserve"> </t>
        </r>
        <r>
          <rPr>
            <sz val="9"/>
            <color indexed="81"/>
            <rFont val="돋움"/>
            <family val="3"/>
            <charset val="129"/>
          </rPr>
          <t>해당</t>
        </r>
        <r>
          <rPr>
            <sz val="9"/>
            <color indexed="81"/>
            <rFont val="Tahoma"/>
            <family val="2"/>
          </rPr>
          <t xml:space="preserve"> </t>
        </r>
        <r>
          <rPr>
            <sz val="9"/>
            <color indexed="81"/>
            <rFont val="돋움"/>
            <family val="3"/>
            <charset val="129"/>
          </rPr>
          <t>과세기간에</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기부금보다</t>
        </r>
        <r>
          <rPr>
            <sz val="9"/>
            <color indexed="81"/>
            <rFont val="Tahoma"/>
            <family val="2"/>
          </rPr>
          <t xml:space="preserve"> </t>
        </r>
        <r>
          <rPr>
            <sz val="9"/>
            <color indexed="81"/>
            <rFont val="돋움"/>
            <family val="3"/>
            <charset val="129"/>
          </rPr>
          <t>먼저</t>
        </r>
        <r>
          <rPr>
            <sz val="9"/>
            <color indexed="81"/>
            <rFont val="Tahoma"/>
            <family val="2"/>
          </rPr>
          <t xml:space="preserve"> </t>
        </r>
        <r>
          <rPr>
            <sz val="9"/>
            <color indexed="81"/>
            <rFont val="돋움"/>
            <family val="3"/>
            <charset val="129"/>
          </rPr>
          <t>공제한다</t>
        </r>
        <r>
          <rPr>
            <sz val="9"/>
            <color indexed="81"/>
            <rFont val="Tahoma"/>
            <family val="2"/>
          </rPr>
          <t xml:space="preserve">.(2018.12.31 </t>
        </r>
        <r>
          <rPr>
            <sz val="9"/>
            <color indexed="81"/>
            <rFont val="돋움"/>
            <family val="3"/>
            <charset val="129"/>
          </rPr>
          <t>개정</t>
        </r>
        <r>
          <rPr>
            <sz val="9"/>
            <color indexed="81"/>
            <rFont val="Tahoma"/>
            <family val="2"/>
          </rPr>
          <t xml:space="preserve">)
1. </t>
        </r>
        <r>
          <rPr>
            <sz val="9"/>
            <color indexed="81"/>
            <rFont val="돋움"/>
            <family val="3"/>
            <charset val="129"/>
          </rPr>
          <t>법정기부금</t>
        </r>
        <r>
          <rPr>
            <sz val="9"/>
            <color indexed="81"/>
            <rFont val="Tahoma"/>
            <family val="2"/>
          </rPr>
          <t xml:space="preserve">(2014.01.01 </t>
        </r>
        <r>
          <rPr>
            <sz val="9"/>
            <color indexed="81"/>
            <rFont val="돋움"/>
            <family val="3"/>
            <charset val="129"/>
          </rPr>
          <t>신설</t>
        </r>
        <r>
          <rPr>
            <sz val="9"/>
            <color indexed="81"/>
            <rFont val="Tahoma"/>
            <family val="2"/>
          </rPr>
          <t xml:space="preserve">) 
2. </t>
        </r>
        <r>
          <rPr>
            <sz val="9"/>
            <color indexed="81"/>
            <rFont val="돋움"/>
            <family val="3"/>
            <charset val="129"/>
          </rPr>
          <t>지정기부금</t>
        </r>
        <r>
          <rPr>
            <sz val="9"/>
            <color indexed="81"/>
            <rFont val="Tahoma"/>
            <family val="2"/>
          </rPr>
          <t xml:space="preserve">. </t>
        </r>
        <r>
          <rPr>
            <sz val="9"/>
            <color indexed="81"/>
            <rFont val="돋움"/>
            <family val="3"/>
            <charset val="129"/>
          </rPr>
          <t>이</t>
        </r>
        <r>
          <rPr>
            <sz val="9"/>
            <color indexed="81"/>
            <rFont val="Tahoma"/>
            <family val="2"/>
          </rPr>
          <t xml:space="preserve"> </t>
        </r>
        <r>
          <rPr>
            <sz val="9"/>
            <color indexed="81"/>
            <rFont val="돋움"/>
            <family val="3"/>
            <charset val="129"/>
          </rPr>
          <t>경우</t>
        </r>
        <r>
          <rPr>
            <sz val="9"/>
            <color indexed="81"/>
            <rFont val="Tahoma"/>
            <family val="2"/>
          </rPr>
          <t xml:space="preserve"> </t>
        </r>
        <r>
          <rPr>
            <sz val="9"/>
            <color indexed="81"/>
            <rFont val="돋움"/>
            <family val="3"/>
            <charset val="129"/>
          </rPr>
          <t>지정기부금의</t>
        </r>
        <r>
          <rPr>
            <sz val="9"/>
            <color indexed="81"/>
            <rFont val="Tahoma"/>
            <family val="2"/>
          </rPr>
          <t xml:space="preserve"> </t>
        </r>
        <r>
          <rPr>
            <sz val="9"/>
            <color indexed="81"/>
            <rFont val="돋움"/>
            <family val="3"/>
            <charset val="129"/>
          </rPr>
          <t>한도액은</t>
        </r>
        <r>
          <rPr>
            <sz val="9"/>
            <color indexed="81"/>
            <rFont val="Tahoma"/>
            <family val="2"/>
          </rPr>
          <t xml:space="preserve"> </t>
        </r>
        <r>
          <rPr>
            <sz val="9"/>
            <color indexed="81"/>
            <rFont val="돋움"/>
            <family val="3"/>
            <charset val="129"/>
          </rPr>
          <t>다음</t>
        </r>
        <r>
          <rPr>
            <sz val="9"/>
            <color indexed="81"/>
            <rFont val="Tahoma"/>
            <family val="2"/>
          </rPr>
          <t xml:space="preserve"> </t>
        </r>
        <r>
          <rPr>
            <sz val="9"/>
            <color indexed="81"/>
            <rFont val="돋움"/>
            <family val="3"/>
            <charset val="129"/>
          </rPr>
          <t>각</t>
        </r>
        <r>
          <rPr>
            <sz val="9"/>
            <color indexed="81"/>
            <rFont val="Tahoma"/>
            <family val="2"/>
          </rPr>
          <t xml:space="preserve"> </t>
        </r>
        <r>
          <rPr>
            <sz val="9"/>
            <color indexed="81"/>
            <rFont val="돋움"/>
            <family val="3"/>
            <charset val="129"/>
          </rPr>
          <t>목의</t>
        </r>
        <r>
          <rPr>
            <sz val="9"/>
            <color indexed="81"/>
            <rFont val="Tahoma"/>
            <family val="2"/>
          </rPr>
          <t xml:space="preserve"> </t>
        </r>
        <r>
          <rPr>
            <sz val="9"/>
            <color indexed="81"/>
            <rFont val="돋움"/>
            <family val="3"/>
            <charset val="129"/>
          </rPr>
          <t>구분에</t>
        </r>
        <r>
          <rPr>
            <sz val="9"/>
            <color indexed="81"/>
            <rFont val="Tahoma"/>
            <family val="2"/>
          </rPr>
          <t xml:space="preserve"> </t>
        </r>
        <r>
          <rPr>
            <sz val="9"/>
            <color indexed="81"/>
            <rFont val="돋움"/>
            <family val="3"/>
            <charset val="129"/>
          </rPr>
          <t>따른다</t>
        </r>
        <r>
          <rPr>
            <sz val="9"/>
            <color indexed="81"/>
            <rFont val="Tahoma"/>
            <family val="2"/>
          </rPr>
          <t xml:space="preserve">.(2014.01.01 </t>
        </r>
        <r>
          <rPr>
            <sz val="9"/>
            <color indexed="81"/>
            <rFont val="돋움"/>
            <family val="3"/>
            <charset val="129"/>
          </rPr>
          <t>신설</t>
        </r>
        <r>
          <rPr>
            <sz val="9"/>
            <color indexed="81"/>
            <rFont val="Tahoma"/>
            <family val="2"/>
          </rPr>
          <t xml:space="preserve">) 
</t>
        </r>
        <r>
          <rPr>
            <sz val="9"/>
            <color indexed="81"/>
            <rFont val="돋움"/>
            <family val="3"/>
            <charset val="129"/>
          </rPr>
          <t>가</t>
        </r>
        <r>
          <rPr>
            <sz val="9"/>
            <color indexed="81"/>
            <rFont val="Tahoma"/>
            <family val="2"/>
          </rPr>
          <t xml:space="preserve">. </t>
        </r>
        <r>
          <rPr>
            <sz val="9"/>
            <color indexed="81"/>
            <rFont val="돋움"/>
            <family val="3"/>
            <charset val="129"/>
          </rPr>
          <t>종교단체에</t>
        </r>
        <r>
          <rPr>
            <sz val="9"/>
            <color indexed="81"/>
            <rFont val="Tahoma"/>
            <family val="2"/>
          </rPr>
          <t xml:space="preserve"> </t>
        </r>
        <r>
          <rPr>
            <sz val="9"/>
            <color indexed="81"/>
            <rFont val="돋움"/>
            <family val="3"/>
            <charset val="129"/>
          </rPr>
          <t>기부한</t>
        </r>
        <r>
          <rPr>
            <sz val="9"/>
            <color indexed="81"/>
            <rFont val="Tahoma"/>
            <family val="2"/>
          </rPr>
          <t xml:space="preserve"> </t>
        </r>
        <r>
          <rPr>
            <sz val="9"/>
            <color indexed="81"/>
            <rFont val="돋움"/>
            <family val="3"/>
            <charset val="129"/>
          </rPr>
          <t>금액이</t>
        </r>
        <r>
          <rPr>
            <sz val="9"/>
            <color indexed="81"/>
            <rFont val="Tahoma"/>
            <family val="2"/>
          </rPr>
          <t xml:space="preserve"> </t>
        </r>
        <r>
          <rPr>
            <sz val="9"/>
            <color indexed="81"/>
            <rFont val="돋움"/>
            <family val="3"/>
            <charset val="129"/>
          </rPr>
          <t>있는</t>
        </r>
        <r>
          <rPr>
            <sz val="9"/>
            <color indexed="81"/>
            <rFont val="Tahoma"/>
            <family val="2"/>
          </rPr>
          <t xml:space="preserve"> </t>
        </r>
        <r>
          <rPr>
            <sz val="9"/>
            <color indexed="81"/>
            <rFont val="돋움"/>
            <family val="3"/>
            <charset val="129"/>
          </rPr>
          <t>경우</t>
        </r>
        <r>
          <rPr>
            <sz val="9"/>
            <color indexed="81"/>
            <rFont val="Tahoma"/>
            <family val="2"/>
          </rPr>
          <t xml:space="preserve">(2014.01.01 </t>
        </r>
        <r>
          <rPr>
            <sz val="9"/>
            <color indexed="81"/>
            <rFont val="돋움"/>
            <family val="3"/>
            <charset val="129"/>
          </rPr>
          <t>신설</t>
        </r>
        <r>
          <rPr>
            <sz val="9"/>
            <color indexed="81"/>
            <rFont val="Tahoma"/>
            <family val="2"/>
          </rPr>
          <t xml:space="preserve">)
</t>
        </r>
        <r>
          <rPr>
            <sz val="9"/>
            <color indexed="81"/>
            <rFont val="돋움"/>
            <family val="3"/>
            <charset val="129"/>
          </rPr>
          <t>한도액</t>
        </r>
        <r>
          <rPr>
            <sz val="9"/>
            <color indexed="81"/>
            <rFont val="Tahoma"/>
            <family val="2"/>
          </rPr>
          <t xml:space="preserve"> = [</t>
        </r>
        <r>
          <rPr>
            <sz val="9"/>
            <color indexed="81"/>
            <rFont val="돋움"/>
            <family val="3"/>
            <charset val="129"/>
          </rPr>
          <t>종합소득금액</t>
        </r>
        <r>
          <rPr>
            <sz val="9"/>
            <color indexed="81"/>
            <rFont val="Tahoma"/>
            <family val="2"/>
          </rPr>
          <t>(</t>
        </r>
        <r>
          <rPr>
            <sz val="9"/>
            <color indexed="81"/>
            <rFont val="돋움"/>
            <family val="3"/>
            <charset val="129"/>
          </rPr>
          <t>제</t>
        </r>
        <r>
          <rPr>
            <sz val="9"/>
            <color indexed="81"/>
            <rFont val="Tahoma"/>
            <family val="2"/>
          </rPr>
          <t>62</t>
        </r>
        <r>
          <rPr>
            <sz val="9"/>
            <color indexed="81"/>
            <rFont val="돋움"/>
            <family val="3"/>
            <charset val="129"/>
          </rPr>
          <t>조에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원천징수세율을</t>
        </r>
        <r>
          <rPr>
            <sz val="9"/>
            <color indexed="81"/>
            <rFont val="Tahoma"/>
            <family val="2"/>
          </rPr>
          <t xml:space="preserve"> </t>
        </r>
        <r>
          <rPr>
            <sz val="9"/>
            <color indexed="81"/>
            <rFont val="돋움"/>
            <family val="3"/>
            <charset val="129"/>
          </rPr>
          <t>적용받는</t>
        </r>
        <r>
          <rPr>
            <sz val="9"/>
            <color indexed="81"/>
            <rFont val="Tahoma"/>
            <family val="2"/>
          </rPr>
          <t xml:space="preserve"> </t>
        </r>
        <r>
          <rPr>
            <sz val="9"/>
            <color indexed="81"/>
            <rFont val="돋움"/>
            <family val="3"/>
            <charset val="129"/>
          </rPr>
          <t>이자소득</t>
        </r>
        <r>
          <rPr>
            <sz val="9"/>
            <color indexed="81"/>
            <rFont val="Tahoma"/>
            <family val="2"/>
          </rPr>
          <t xml:space="preserve"> </t>
        </r>
        <r>
          <rPr>
            <sz val="9"/>
            <color indexed="81"/>
            <rFont val="돋움"/>
            <family val="3"/>
            <charset val="129"/>
          </rPr>
          <t>및</t>
        </r>
        <r>
          <rPr>
            <sz val="9"/>
            <color indexed="81"/>
            <rFont val="Tahoma"/>
            <family val="2"/>
          </rPr>
          <t xml:space="preserve"> </t>
        </r>
        <r>
          <rPr>
            <sz val="9"/>
            <color indexed="81"/>
            <rFont val="돋움"/>
            <family val="3"/>
            <charset val="129"/>
          </rPr>
          <t>배당소득은</t>
        </r>
        <r>
          <rPr>
            <sz val="9"/>
            <color indexed="81"/>
            <rFont val="Tahoma"/>
            <family val="2"/>
          </rPr>
          <t xml:space="preserve"> </t>
        </r>
        <r>
          <rPr>
            <sz val="9"/>
            <color indexed="81"/>
            <rFont val="돋움"/>
            <family val="3"/>
            <charset val="129"/>
          </rPr>
          <t>제외한다</t>
        </r>
        <r>
          <rPr>
            <sz val="9"/>
            <color indexed="81"/>
            <rFont val="Tahoma"/>
            <family val="2"/>
          </rPr>
          <t>)</t>
        </r>
        <r>
          <rPr>
            <sz val="9"/>
            <color indexed="81"/>
            <rFont val="돋움"/>
            <family val="3"/>
            <charset val="129"/>
          </rPr>
          <t>에서</t>
        </r>
        <r>
          <rPr>
            <sz val="9"/>
            <color indexed="81"/>
            <rFont val="Tahoma"/>
            <family val="2"/>
          </rPr>
          <t xml:space="preserve"> </t>
        </r>
        <r>
          <rPr>
            <sz val="9"/>
            <color indexed="81"/>
            <rFont val="돋움"/>
            <family val="3"/>
            <charset val="129"/>
          </rPr>
          <t>제</t>
        </r>
        <r>
          <rPr>
            <sz val="9"/>
            <color indexed="81"/>
            <rFont val="Tahoma"/>
            <family val="2"/>
          </rPr>
          <t>1</t>
        </r>
        <r>
          <rPr>
            <sz val="9"/>
            <color indexed="81"/>
            <rFont val="돋움"/>
            <family val="3"/>
            <charset val="129"/>
          </rPr>
          <t>호에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기부금을</t>
        </r>
        <r>
          <rPr>
            <sz val="9"/>
            <color indexed="81"/>
            <rFont val="Tahoma"/>
            <family val="2"/>
          </rPr>
          <t xml:space="preserve"> </t>
        </r>
        <r>
          <rPr>
            <sz val="9"/>
            <color indexed="81"/>
            <rFont val="돋움"/>
            <family val="3"/>
            <charset val="129"/>
          </rPr>
          <t>뺀</t>
        </r>
        <r>
          <rPr>
            <sz val="9"/>
            <color indexed="81"/>
            <rFont val="Tahoma"/>
            <family val="2"/>
          </rPr>
          <t xml:space="preserve"> </t>
        </r>
        <r>
          <rPr>
            <sz val="9"/>
            <color indexed="81"/>
            <rFont val="돋움"/>
            <family val="3"/>
            <charset val="129"/>
          </rPr>
          <t>금액을</t>
        </r>
        <r>
          <rPr>
            <sz val="9"/>
            <color indexed="81"/>
            <rFont val="Tahoma"/>
            <family val="2"/>
          </rPr>
          <t xml:space="preserve"> </t>
        </r>
        <r>
          <rPr>
            <sz val="9"/>
            <color indexed="81"/>
            <rFont val="돋움"/>
            <family val="3"/>
            <charset val="129"/>
          </rPr>
          <t>말하며</t>
        </r>
        <r>
          <rPr>
            <sz val="9"/>
            <color indexed="81"/>
            <rFont val="Tahoma"/>
            <family val="2"/>
          </rPr>
          <t xml:space="preserve">, </t>
        </r>
        <r>
          <rPr>
            <sz val="9"/>
            <color indexed="81"/>
            <rFont val="돋움"/>
            <family val="3"/>
            <charset val="129"/>
          </rPr>
          <t>이하</t>
        </r>
        <r>
          <rPr>
            <sz val="9"/>
            <color indexed="81"/>
            <rFont val="Tahoma"/>
            <family val="2"/>
          </rPr>
          <t xml:space="preserve"> </t>
        </r>
        <r>
          <rPr>
            <sz val="9"/>
            <color indexed="81"/>
            <rFont val="돋움"/>
            <family val="3"/>
            <charset val="129"/>
          </rPr>
          <t>이</t>
        </r>
        <r>
          <rPr>
            <sz val="9"/>
            <color indexed="81"/>
            <rFont val="Tahoma"/>
            <family val="2"/>
          </rPr>
          <t xml:space="preserve"> </t>
        </r>
        <r>
          <rPr>
            <sz val="9"/>
            <color indexed="81"/>
            <rFont val="돋움"/>
            <family val="3"/>
            <charset val="129"/>
          </rPr>
          <t>항에서</t>
        </r>
        <r>
          <rPr>
            <sz val="9"/>
            <color indexed="81"/>
            <rFont val="Tahoma"/>
            <family val="2"/>
          </rPr>
          <t xml:space="preserve"> “</t>
        </r>
        <r>
          <rPr>
            <sz val="9"/>
            <color indexed="81"/>
            <rFont val="돋움"/>
            <family val="3"/>
            <charset val="129"/>
          </rPr>
          <t>소득금액</t>
        </r>
        <r>
          <rPr>
            <sz val="9"/>
            <color indexed="81"/>
            <rFont val="Tahoma"/>
            <family val="2"/>
          </rPr>
          <t>”</t>
        </r>
        <r>
          <rPr>
            <sz val="9"/>
            <color indexed="81"/>
            <rFont val="돋움"/>
            <family val="3"/>
            <charset val="129"/>
          </rPr>
          <t>이라</t>
        </r>
        <r>
          <rPr>
            <sz val="9"/>
            <color indexed="81"/>
            <rFont val="Tahoma"/>
            <family val="2"/>
          </rPr>
          <t xml:space="preserve"> </t>
        </r>
        <r>
          <rPr>
            <sz val="9"/>
            <color indexed="81"/>
            <rFont val="돋움"/>
            <family val="3"/>
            <charset val="129"/>
          </rPr>
          <t>한다</t>
        </r>
        <r>
          <rPr>
            <sz val="9"/>
            <color indexed="81"/>
            <rFont val="Tahoma"/>
            <family val="2"/>
          </rPr>
          <t>] × 100</t>
        </r>
        <r>
          <rPr>
            <sz val="9"/>
            <color indexed="81"/>
            <rFont val="돋움"/>
            <family val="3"/>
            <charset val="129"/>
          </rPr>
          <t>분의</t>
        </r>
        <r>
          <rPr>
            <sz val="9"/>
            <color indexed="81"/>
            <rFont val="Tahoma"/>
            <family val="2"/>
          </rPr>
          <t xml:space="preserve"> 10 + [</t>
        </r>
        <r>
          <rPr>
            <sz val="9"/>
            <color indexed="81"/>
            <rFont val="돋움"/>
            <family val="3"/>
            <charset val="129"/>
          </rPr>
          <t>소득금액의</t>
        </r>
        <r>
          <rPr>
            <sz val="9"/>
            <color indexed="81"/>
            <rFont val="Tahoma"/>
            <family val="2"/>
          </rPr>
          <t xml:space="preserve"> 100</t>
        </r>
        <r>
          <rPr>
            <sz val="9"/>
            <color indexed="81"/>
            <rFont val="돋움"/>
            <family val="3"/>
            <charset val="129"/>
          </rPr>
          <t>분의</t>
        </r>
        <r>
          <rPr>
            <sz val="9"/>
            <color indexed="81"/>
            <rFont val="Tahoma"/>
            <family val="2"/>
          </rPr>
          <t xml:space="preserve"> 20</t>
        </r>
        <r>
          <rPr>
            <sz val="9"/>
            <color indexed="81"/>
            <rFont val="돋움"/>
            <family val="3"/>
            <charset val="129"/>
          </rPr>
          <t>과</t>
        </r>
        <r>
          <rPr>
            <sz val="9"/>
            <color indexed="81"/>
            <rFont val="Tahoma"/>
            <family val="2"/>
          </rPr>
          <t xml:space="preserve"> </t>
        </r>
        <r>
          <rPr>
            <sz val="9"/>
            <color indexed="81"/>
            <rFont val="돋움"/>
            <family val="3"/>
            <charset val="129"/>
          </rPr>
          <t>종교단체</t>
        </r>
        <r>
          <rPr>
            <sz val="9"/>
            <color indexed="81"/>
            <rFont val="Tahoma"/>
            <family val="2"/>
          </rPr>
          <t xml:space="preserve"> </t>
        </r>
        <r>
          <rPr>
            <sz val="9"/>
            <color indexed="81"/>
            <rFont val="돋움"/>
            <family val="3"/>
            <charset val="129"/>
          </rPr>
          <t>외에</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금액</t>
        </r>
        <r>
          <rPr>
            <sz val="9"/>
            <color indexed="81"/>
            <rFont val="Tahoma"/>
            <family val="2"/>
          </rPr>
          <t xml:space="preserve"> </t>
        </r>
        <r>
          <rPr>
            <sz val="9"/>
            <color indexed="81"/>
            <rFont val="돋움"/>
            <family val="3"/>
            <charset val="129"/>
          </rPr>
          <t>중</t>
        </r>
        <r>
          <rPr>
            <sz val="9"/>
            <color indexed="81"/>
            <rFont val="Tahoma"/>
            <family val="2"/>
          </rPr>
          <t xml:space="preserve"> </t>
        </r>
        <r>
          <rPr>
            <sz val="9"/>
            <color indexed="81"/>
            <rFont val="돋움"/>
            <family val="3"/>
            <charset val="129"/>
          </rPr>
          <t>적은</t>
        </r>
        <r>
          <rPr>
            <sz val="9"/>
            <color indexed="81"/>
            <rFont val="Tahoma"/>
            <family val="2"/>
          </rPr>
          <t xml:space="preserve"> </t>
        </r>
        <r>
          <rPr>
            <sz val="9"/>
            <color indexed="81"/>
            <rFont val="돋움"/>
            <family val="3"/>
            <charset val="129"/>
          </rPr>
          <t>금액</t>
        </r>
        <r>
          <rPr>
            <sz val="9"/>
            <color indexed="81"/>
            <rFont val="Tahoma"/>
            <family val="2"/>
          </rPr>
          <t xml:space="preserve">] 
</t>
        </r>
        <r>
          <rPr>
            <sz val="9"/>
            <color indexed="81"/>
            <rFont val="돋움"/>
            <family val="3"/>
            <charset val="129"/>
          </rPr>
          <t>나</t>
        </r>
        <r>
          <rPr>
            <sz val="9"/>
            <color indexed="81"/>
            <rFont val="Tahoma"/>
            <family val="2"/>
          </rPr>
          <t xml:space="preserve">. </t>
        </r>
        <r>
          <rPr>
            <sz val="9"/>
            <color indexed="81"/>
            <rFont val="돋움"/>
            <family val="3"/>
            <charset val="129"/>
          </rPr>
          <t>가목</t>
        </r>
        <r>
          <rPr>
            <sz val="9"/>
            <color indexed="81"/>
            <rFont val="Tahoma"/>
            <family val="2"/>
          </rPr>
          <t xml:space="preserve"> </t>
        </r>
        <r>
          <rPr>
            <sz val="9"/>
            <color indexed="81"/>
            <rFont val="돋움"/>
            <family val="3"/>
            <charset val="129"/>
          </rPr>
          <t>외의</t>
        </r>
        <r>
          <rPr>
            <sz val="9"/>
            <color indexed="81"/>
            <rFont val="Tahoma"/>
            <family val="2"/>
          </rPr>
          <t xml:space="preserve"> </t>
        </r>
        <r>
          <rPr>
            <sz val="9"/>
            <color indexed="81"/>
            <rFont val="돋움"/>
            <family val="3"/>
            <charset val="129"/>
          </rPr>
          <t>경우</t>
        </r>
        <r>
          <rPr>
            <sz val="9"/>
            <color indexed="81"/>
            <rFont val="Tahoma"/>
            <family val="2"/>
          </rPr>
          <t xml:space="preserve">(2014.01.01 </t>
        </r>
        <r>
          <rPr>
            <sz val="9"/>
            <color indexed="81"/>
            <rFont val="돋움"/>
            <family val="3"/>
            <charset val="129"/>
          </rPr>
          <t>신설</t>
        </r>
        <r>
          <rPr>
            <sz val="9"/>
            <color indexed="81"/>
            <rFont val="Tahoma"/>
            <family val="2"/>
          </rPr>
          <t xml:space="preserve">)
</t>
        </r>
        <r>
          <rPr>
            <sz val="9"/>
            <color indexed="81"/>
            <rFont val="돋움"/>
            <family val="3"/>
            <charset val="129"/>
          </rPr>
          <t>한도액</t>
        </r>
        <r>
          <rPr>
            <sz val="9"/>
            <color indexed="81"/>
            <rFont val="Tahoma"/>
            <family val="2"/>
          </rPr>
          <t xml:space="preserve"> = </t>
        </r>
        <r>
          <rPr>
            <sz val="9"/>
            <color indexed="81"/>
            <rFont val="돋움"/>
            <family val="3"/>
            <charset val="129"/>
          </rPr>
          <t>소득금액의</t>
        </r>
        <r>
          <rPr>
            <sz val="9"/>
            <color indexed="81"/>
            <rFont val="Tahoma"/>
            <family val="2"/>
          </rPr>
          <t xml:space="preserve"> 100</t>
        </r>
        <r>
          <rPr>
            <sz val="9"/>
            <color indexed="81"/>
            <rFont val="돋움"/>
            <family val="3"/>
            <charset val="129"/>
          </rPr>
          <t>분의</t>
        </r>
        <r>
          <rPr>
            <sz val="9"/>
            <color indexed="81"/>
            <rFont val="Tahoma"/>
            <family val="2"/>
          </rPr>
          <t xml:space="preserve"> 30 
</t>
        </r>
        <r>
          <rPr>
            <sz val="9"/>
            <color indexed="81"/>
            <rFont val="돋움"/>
            <family val="3"/>
            <charset val="129"/>
          </rPr>
          <t>⑤</t>
        </r>
        <r>
          <rPr>
            <sz val="9"/>
            <color indexed="81"/>
            <rFont val="Tahoma"/>
            <family val="2"/>
          </rPr>
          <t xml:space="preserve"> </t>
        </r>
        <r>
          <rPr>
            <sz val="9"/>
            <color indexed="81"/>
            <rFont val="돋움"/>
            <family val="3"/>
            <charset val="129"/>
          </rPr>
          <t>제</t>
        </r>
        <r>
          <rPr>
            <sz val="9"/>
            <color indexed="81"/>
            <rFont val="Tahoma"/>
            <family val="2"/>
          </rPr>
          <t>1</t>
        </r>
        <r>
          <rPr>
            <sz val="9"/>
            <color indexed="81"/>
            <rFont val="돋움"/>
            <family val="3"/>
            <charset val="129"/>
          </rPr>
          <t>항부터</t>
        </r>
        <r>
          <rPr>
            <sz val="9"/>
            <color indexed="81"/>
            <rFont val="Tahoma"/>
            <family val="2"/>
          </rPr>
          <t xml:space="preserve"> </t>
        </r>
        <r>
          <rPr>
            <sz val="9"/>
            <color indexed="81"/>
            <rFont val="돋움"/>
            <family val="3"/>
            <charset val="129"/>
          </rPr>
          <t>제</t>
        </r>
        <r>
          <rPr>
            <sz val="9"/>
            <color indexed="81"/>
            <rFont val="Tahoma"/>
            <family val="2"/>
          </rPr>
          <t>3</t>
        </r>
        <r>
          <rPr>
            <sz val="9"/>
            <color indexed="81"/>
            <rFont val="돋움"/>
            <family val="3"/>
            <charset val="129"/>
          </rPr>
          <t>항까지의</t>
        </r>
        <r>
          <rPr>
            <sz val="9"/>
            <color indexed="81"/>
            <rFont val="Tahoma"/>
            <family val="2"/>
          </rPr>
          <t xml:space="preserve"> </t>
        </r>
        <r>
          <rPr>
            <sz val="9"/>
            <color indexed="81"/>
            <rFont val="돋움"/>
            <family val="3"/>
            <charset val="129"/>
          </rPr>
          <t>규정을</t>
        </r>
        <r>
          <rPr>
            <sz val="9"/>
            <color indexed="81"/>
            <rFont val="Tahoma"/>
            <family val="2"/>
          </rPr>
          <t xml:space="preserve"> </t>
        </r>
        <r>
          <rPr>
            <sz val="9"/>
            <color indexed="81"/>
            <rFont val="돋움"/>
            <family val="3"/>
            <charset val="129"/>
          </rPr>
          <t>적용할</t>
        </r>
        <r>
          <rPr>
            <sz val="9"/>
            <color indexed="81"/>
            <rFont val="Tahoma"/>
            <family val="2"/>
          </rPr>
          <t xml:space="preserve"> </t>
        </r>
        <r>
          <rPr>
            <sz val="9"/>
            <color indexed="81"/>
            <rFont val="돋움"/>
            <family val="3"/>
            <charset val="129"/>
          </rPr>
          <t>때</t>
        </r>
        <r>
          <rPr>
            <sz val="9"/>
            <color indexed="81"/>
            <rFont val="Tahoma"/>
            <family val="2"/>
          </rPr>
          <t xml:space="preserve"> </t>
        </r>
        <r>
          <rPr>
            <sz val="9"/>
            <color indexed="81"/>
            <rFont val="돋움"/>
            <family val="3"/>
            <charset val="129"/>
          </rPr>
          <t>과세기간</t>
        </r>
        <r>
          <rPr>
            <sz val="9"/>
            <color indexed="81"/>
            <rFont val="Tahoma"/>
            <family val="2"/>
          </rPr>
          <t xml:space="preserve"> </t>
        </r>
        <r>
          <rPr>
            <sz val="9"/>
            <color indexed="81"/>
            <rFont val="돋움"/>
            <family val="3"/>
            <charset val="129"/>
          </rPr>
          <t>종료일</t>
        </r>
        <r>
          <rPr>
            <sz val="9"/>
            <color indexed="81"/>
            <rFont val="Tahoma"/>
            <family val="2"/>
          </rPr>
          <t xml:space="preserve"> </t>
        </r>
        <r>
          <rPr>
            <sz val="9"/>
            <color indexed="81"/>
            <rFont val="돋움"/>
            <family val="3"/>
            <charset val="129"/>
          </rPr>
          <t>이전에</t>
        </r>
        <r>
          <rPr>
            <sz val="9"/>
            <color indexed="81"/>
            <rFont val="Tahoma"/>
            <family val="2"/>
          </rPr>
          <t xml:space="preserve"> </t>
        </r>
        <r>
          <rPr>
            <sz val="9"/>
            <color indexed="81"/>
            <rFont val="돋움"/>
            <family val="3"/>
            <charset val="129"/>
          </rPr>
          <t>혼인ㆍ이혼ㆍ별거ㆍ취업</t>
        </r>
        <r>
          <rPr>
            <sz val="9"/>
            <color indexed="81"/>
            <rFont val="Tahoma"/>
            <family val="2"/>
          </rPr>
          <t xml:space="preserve"> </t>
        </r>
        <r>
          <rPr>
            <sz val="9"/>
            <color indexed="81"/>
            <rFont val="돋움"/>
            <family val="3"/>
            <charset val="129"/>
          </rPr>
          <t>등의</t>
        </r>
        <r>
          <rPr>
            <sz val="9"/>
            <color indexed="81"/>
            <rFont val="Tahoma"/>
            <family val="2"/>
          </rPr>
          <t xml:space="preserve"> </t>
        </r>
        <r>
          <rPr>
            <sz val="9"/>
            <color indexed="81"/>
            <rFont val="돋움"/>
            <family val="3"/>
            <charset val="129"/>
          </rPr>
          <t>사유로</t>
        </r>
        <r>
          <rPr>
            <sz val="9"/>
            <color indexed="81"/>
            <rFont val="Tahoma"/>
            <family val="2"/>
          </rPr>
          <t xml:space="preserve"> </t>
        </r>
        <r>
          <rPr>
            <sz val="9"/>
            <color indexed="81"/>
            <rFont val="돋움"/>
            <family val="3"/>
            <charset val="129"/>
          </rPr>
          <t>기본공제대상자에</t>
        </r>
        <r>
          <rPr>
            <sz val="9"/>
            <color indexed="81"/>
            <rFont val="Tahoma"/>
            <family val="2"/>
          </rPr>
          <t xml:space="preserve"> </t>
        </r>
        <r>
          <rPr>
            <sz val="9"/>
            <color indexed="81"/>
            <rFont val="돋움"/>
            <family val="3"/>
            <charset val="129"/>
          </rPr>
          <t>해당되지</t>
        </r>
        <r>
          <rPr>
            <sz val="9"/>
            <color indexed="81"/>
            <rFont val="Tahoma"/>
            <family val="2"/>
          </rPr>
          <t xml:space="preserve"> </t>
        </r>
        <r>
          <rPr>
            <sz val="9"/>
            <color indexed="81"/>
            <rFont val="돋움"/>
            <family val="3"/>
            <charset val="129"/>
          </rPr>
          <t>아니하게</t>
        </r>
        <r>
          <rPr>
            <sz val="9"/>
            <color indexed="81"/>
            <rFont val="Tahoma"/>
            <family val="2"/>
          </rPr>
          <t xml:space="preserve"> </t>
        </r>
        <r>
          <rPr>
            <sz val="9"/>
            <color indexed="81"/>
            <rFont val="돋움"/>
            <family val="3"/>
            <charset val="129"/>
          </rPr>
          <t>되는</t>
        </r>
        <r>
          <rPr>
            <sz val="9"/>
            <color indexed="81"/>
            <rFont val="Tahoma"/>
            <family val="2"/>
          </rPr>
          <t xml:space="preserve"> </t>
        </r>
        <r>
          <rPr>
            <sz val="9"/>
            <color indexed="81"/>
            <rFont val="돋움"/>
            <family val="3"/>
            <charset val="129"/>
          </rPr>
          <t>종전의</t>
        </r>
        <r>
          <rPr>
            <sz val="9"/>
            <color indexed="81"/>
            <rFont val="Tahoma"/>
            <family val="2"/>
          </rPr>
          <t xml:space="preserve"> </t>
        </r>
        <r>
          <rPr>
            <sz val="9"/>
            <color indexed="81"/>
            <rFont val="돋움"/>
            <family val="3"/>
            <charset val="129"/>
          </rPr>
          <t>배우자ㆍ부양가족ㆍ장애인</t>
        </r>
        <r>
          <rPr>
            <sz val="9"/>
            <color indexed="81"/>
            <rFont val="Tahoma"/>
            <family val="2"/>
          </rPr>
          <t xml:space="preserve"> </t>
        </r>
        <r>
          <rPr>
            <sz val="9"/>
            <color indexed="81"/>
            <rFont val="돋움"/>
            <family val="3"/>
            <charset val="129"/>
          </rPr>
          <t>또는</t>
        </r>
        <r>
          <rPr>
            <sz val="9"/>
            <color indexed="81"/>
            <rFont val="Tahoma"/>
            <family val="2"/>
          </rPr>
          <t xml:space="preserve"> </t>
        </r>
        <r>
          <rPr>
            <sz val="9"/>
            <color indexed="81"/>
            <rFont val="돋움"/>
            <family val="3"/>
            <charset val="129"/>
          </rPr>
          <t>과세기간</t>
        </r>
        <r>
          <rPr>
            <sz val="9"/>
            <color indexed="81"/>
            <rFont val="Tahoma"/>
            <family val="2"/>
          </rPr>
          <t xml:space="preserve"> </t>
        </r>
        <r>
          <rPr>
            <sz val="9"/>
            <color indexed="81"/>
            <rFont val="돋움"/>
            <family val="3"/>
            <charset val="129"/>
          </rPr>
          <t>종료일</t>
        </r>
        <r>
          <rPr>
            <sz val="9"/>
            <color indexed="81"/>
            <rFont val="Tahoma"/>
            <family val="2"/>
          </rPr>
          <t xml:space="preserve"> </t>
        </r>
        <r>
          <rPr>
            <sz val="9"/>
            <color indexed="81"/>
            <rFont val="돋움"/>
            <family val="3"/>
            <charset val="129"/>
          </rPr>
          <t>현재</t>
        </r>
        <r>
          <rPr>
            <sz val="9"/>
            <color indexed="81"/>
            <rFont val="Tahoma"/>
            <family val="2"/>
          </rPr>
          <t xml:space="preserve"> 65</t>
        </r>
        <r>
          <rPr>
            <sz val="9"/>
            <color indexed="81"/>
            <rFont val="돋움"/>
            <family val="3"/>
            <charset val="129"/>
          </rPr>
          <t>세</t>
        </r>
        <r>
          <rPr>
            <sz val="9"/>
            <color indexed="81"/>
            <rFont val="Tahoma"/>
            <family val="2"/>
          </rPr>
          <t xml:space="preserve"> </t>
        </r>
        <r>
          <rPr>
            <sz val="9"/>
            <color indexed="81"/>
            <rFont val="돋움"/>
            <family val="3"/>
            <charset val="129"/>
          </rPr>
          <t>이상인</t>
        </r>
        <r>
          <rPr>
            <sz val="9"/>
            <color indexed="81"/>
            <rFont val="Tahoma"/>
            <family val="2"/>
          </rPr>
          <t xml:space="preserve"> </t>
        </r>
        <r>
          <rPr>
            <sz val="9"/>
            <color indexed="81"/>
            <rFont val="돋움"/>
            <family val="3"/>
            <charset val="129"/>
          </rPr>
          <t>사람을</t>
        </r>
        <r>
          <rPr>
            <sz val="9"/>
            <color indexed="81"/>
            <rFont val="Tahoma"/>
            <family val="2"/>
          </rPr>
          <t xml:space="preserve"> </t>
        </r>
        <r>
          <rPr>
            <sz val="9"/>
            <color indexed="81"/>
            <rFont val="돋움"/>
            <family val="3"/>
            <charset val="129"/>
          </rPr>
          <t>위하여</t>
        </r>
        <r>
          <rPr>
            <sz val="9"/>
            <color indexed="81"/>
            <rFont val="Tahoma"/>
            <family val="2"/>
          </rPr>
          <t xml:space="preserve"> </t>
        </r>
        <r>
          <rPr>
            <sz val="9"/>
            <color indexed="81"/>
            <rFont val="돋움"/>
            <family val="3"/>
            <charset val="129"/>
          </rPr>
          <t>이미</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금액이</t>
        </r>
        <r>
          <rPr>
            <sz val="9"/>
            <color indexed="81"/>
            <rFont val="Tahoma"/>
            <family val="2"/>
          </rPr>
          <t xml:space="preserve"> </t>
        </r>
        <r>
          <rPr>
            <sz val="9"/>
            <color indexed="81"/>
            <rFont val="돋움"/>
            <family val="3"/>
            <charset val="129"/>
          </rPr>
          <t>있는</t>
        </r>
        <r>
          <rPr>
            <sz val="9"/>
            <color indexed="81"/>
            <rFont val="Tahoma"/>
            <family val="2"/>
          </rPr>
          <t xml:space="preserve"> </t>
        </r>
        <r>
          <rPr>
            <sz val="9"/>
            <color indexed="81"/>
            <rFont val="돋움"/>
            <family val="3"/>
            <charset val="129"/>
          </rPr>
          <t>경우에는</t>
        </r>
        <r>
          <rPr>
            <sz val="9"/>
            <color indexed="81"/>
            <rFont val="Tahoma"/>
            <family val="2"/>
          </rPr>
          <t xml:space="preserve"> </t>
        </r>
        <r>
          <rPr>
            <sz val="9"/>
            <color indexed="81"/>
            <rFont val="돋움"/>
            <family val="3"/>
            <charset val="129"/>
          </rPr>
          <t>그</t>
        </r>
        <r>
          <rPr>
            <sz val="9"/>
            <color indexed="81"/>
            <rFont val="Tahoma"/>
            <family val="2"/>
          </rPr>
          <t xml:space="preserve"> </t>
        </r>
        <r>
          <rPr>
            <sz val="9"/>
            <color indexed="81"/>
            <rFont val="돋움"/>
            <family val="3"/>
            <charset val="129"/>
          </rPr>
          <t>사유가</t>
        </r>
        <r>
          <rPr>
            <sz val="9"/>
            <color indexed="81"/>
            <rFont val="Tahoma"/>
            <family val="2"/>
          </rPr>
          <t xml:space="preserve"> </t>
        </r>
        <r>
          <rPr>
            <sz val="9"/>
            <color indexed="81"/>
            <rFont val="돋움"/>
            <family val="3"/>
            <charset val="129"/>
          </rPr>
          <t>발생한</t>
        </r>
        <r>
          <rPr>
            <sz val="9"/>
            <color indexed="81"/>
            <rFont val="Tahoma"/>
            <family val="2"/>
          </rPr>
          <t xml:space="preserve"> </t>
        </r>
        <r>
          <rPr>
            <sz val="9"/>
            <color indexed="81"/>
            <rFont val="돋움"/>
            <family val="3"/>
            <charset val="129"/>
          </rPr>
          <t>날까지</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금액에</t>
        </r>
        <r>
          <rPr>
            <sz val="9"/>
            <color indexed="81"/>
            <rFont val="Tahoma"/>
            <family val="2"/>
          </rPr>
          <t xml:space="preserve"> </t>
        </r>
        <r>
          <rPr>
            <sz val="9"/>
            <color indexed="81"/>
            <rFont val="돋움"/>
            <family val="3"/>
            <charset val="129"/>
          </rPr>
          <t>제</t>
        </r>
        <r>
          <rPr>
            <sz val="9"/>
            <color indexed="81"/>
            <rFont val="Tahoma"/>
            <family val="2"/>
          </rPr>
          <t>1</t>
        </r>
        <r>
          <rPr>
            <sz val="9"/>
            <color indexed="81"/>
            <rFont val="돋움"/>
            <family val="3"/>
            <charset val="129"/>
          </rPr>
          <t>항부터</t>
        </r>
        <r>
          <rPr>
            <sz val="9"/>
            <color indexed="81"/>
            <rFont val="Tahoma"/>
            <family val="2"/>
          </rPr>
          <t xml:space="preserve"> </t>
        </r>
        <r>
          <rPr>
            <sz val="9"/>
            <color indexed="81"/>
            <rFont val="돋움"/>
            <family val="3"/>
            <charset val="129"/>
          </rPr>
          <t>제</t>
        </r>
        <r>
          <rPr>
            <sz val="9"/>
            <color indexed="81"/>
            <rFont val="Tahoma"/>
            <family val="2"/>
          </rPr>
          <t>3</t>
        </r>
        <r>
          <rPr>
            <sz val="9"/>
            <color indexed="81"/>
            <rFont val="돋움"/>
            <family val="3"/>
            <charset val="129"/>
          </rPr>
          <t>항까지의</t>
        </r>
        <r>
          <rPr>
            <sz val="9"/>
            <color indexed="81"/>
            <rFont val="Tahoma"/>
            <family val="2"/>
          </rPr>
          <t xml:space="preserve"> </t>
        </r>
        <r>
          <rPr>
            <sz val="9"/>
            <color indexed="81"/>
            <rFont val="돋움"/>
            <family val="3"/>
            <charset val="129"/>
          </rPr>
          <t>규정에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율을</t>
        </r>
        <r>
          <rPr>
            <sz val="9"/>
            <color indexed="81"/>
            <rFont val="Tahoma"/>
            <family val="2"/>
          </rPr>
          <t xml:space="preserve"> </t>
        </r>
        <r>
          <rPr>
            <sz val="9"/>
            <color indexed="81"/>
            <rFont val="돋움"/>
            <family val="3"/>
            <charset val="129"/>
          </rPr>
          <t>적용한</t>
        </r>
        <r>
          <rPr>
            <sz val="9"/>
            <color indexed="81"/>
            <rFont val="Tahoma"/>
            <family val="2"/>
          </rPr>
          <t xml:space="preserve"> </t>
        </r>
        <r>
          <rPr>
            <sz val="9"/>
            <color indexed="81"/>
            <rFont val="돋움"/>
            <family val="3"/>
            <charset val="129"/>
          </rPr>
          <t>금액을</t>
        </r>
        <r>
          <rPr>
            <sz val="9"/>
            <color indexed="81"/>
            <rFont val="Tahoma"/>
            <family val="2"/>
          </rPr>
          <t xml:space="preserve"> </t>
        </r>
        <r>
          <rPr>
            <sz val="9"/>
            <color indexed="81"/>
            <rFont val="돋움"/>
            <family val="3"/>
            <charset val="129"/>
          </rPr>
          <t>해당</t>
        </r>
        <r>
          <rPr>
            <sz val="9"/>
            <color indexed="81"/>
            <rFont val="Tahoma"/>
            <family val="2"/>
          </rPr>
          <t xml:space="preserve"> </t>
        </r>
        <r>
          <rPr>
            <sz val="9"/>
            <color indexed="81"/>
            <rFont val="돋움"/>
            <family val="3"/>
            <charset val="129"/>
          </rPr>
          <t>과세기간의</t>
        </r>
        <r>
          <rPr>
            <sz val="9"/>
            <color indexed="81"/>
            <rFont val="Tahoma"/>
            <family val="2"/>
          </rPr>
          <t xml:space="preserve"> </t>
        </r>
        <r>
          <rPr>
            <sz val="9"/>
            <color indexed="81"/>
            <rFont val="돋움"/>
            <family val="3"/>
            <charset val="129"/>
          </rPr>
          <t>종합소득산출세액에서</t>
        </r>
        <r>
          <rPr>
            <sz val="9"/>
            <color indexed="81"/>
            <rFont val="Tahoma"/>
            <family val="2"/>
          </rPr>
          <t xml:space="preserve"> </t>
        </r>
        <r>
          <rPr>
            <sz val="9"/>
            <color indexed="81"/>
            <rFont val="돋움"/>
            <family val="3"/>
            <charset val="129"/>
          </rPr>
          <t>공제한다</t>
        </r>
        <r>
          <rPr>
            <sz val="9"/>
            <color indexed="81"/>
            <rFont val="Tahoma"/>
            <family val="2"/>
          </rPr>
          <t xml:space="preserve">.(2014.01.01 </t>
        </r>
        <r>
          <rPr>
            <sz val="9"/>
            <color indexed="81"/>
            <rFont val="돋움"/>
            <family val="3"/>
            <charset val="129"/>
          </rPr>
          <t>신설</t>
        </r>
        <r>
          <rPr>
            <sz val="9"/>
            <color indexed="81"/>
            <rFont val="Tahoma"/>
            <family val="2"/>
          </rPr>
          <t xml:space="preserve">) 
</t>
        </r>
        <r>
          <rPr>
            <sz val="9"/>
            <color indexed="81"/>
            <rFont val="돋움"/>
            <family val="3"/>
            <charset val="129"/>
          </rPr>
          <t>⑥</t>
        </r>
        <r>
          <rPr>
            <sz val="9"/>
            <color indexed="81"/>
            <rFont val="Tahoma"/>
            <family val="2"/>
          </rPr>
          <t xml:space="preserve"> </t>
        </r>
        <r>
          <rPr>
            <sz val="9"/>
            <color indexed="81"/>
            <rFont val="돋움"/>
            <family val="3"/>
            <charset val="129"/>
          </rPr>
          <t>제</t>
        </r>
        <r>
          <rPr>
            <sz val="9"/>
            <color indexed="81"/>
            <rFont val="Tahoma"/>
            <family val="2"/>
          </rPr>
          <t>1</t>
        </r>
        <r>
          <rPr>
            <sz val="9"/>
            <color indexed="81"/>
            <rFont val="돋움"/>
            <family val="3"/>
            <charset val="129"/>
          </rPr>
          <t>항부터</t>
        </r>
        <r>
          <rPr>
            <sz val="9"/>
            <color indexed="81"/>
            <rFont val="Tahoma"/>
            <family val="2"/>
          </rPr>
          <t xml:space="preserve"> </t>
        </r>
        <r>
          <rPr>
            <sz val="9"/>
            <color indexed="81"/>
            <rFont val="돋움"/>
            <family val="3"/>
            <charset val="129"/>
          </rPr>
          <t>제</t>
        </r>
        <r>
          <rPr>
            <sz val="9"/>
            <color indexed="81"/>
            <rFont val="Tahoma"/>
            <family val="2"/>
          </rPr>
          <t>4</t>
        </r>
        <r>
          <rPr>
            <sz val="9"/>
            <color indexed="81"/>
            <rFont val="돋움"/>
            <family val="3"/>
            <charset val="129"/>
          </rPr>
          <t>항까지의</t>
        </r>
        <r>
          <rPr>
            <sz val="9"/>
            <color indexed="81"/>
            <rFont val="Tahoma"/>
            <family val="2"/>
          </rPr>
          <t xml:space="preserve"> </t>
        </r>
        <r>
          <rPr>
            <sz val="9"/>
            <color indexed="81"/>
            <rFont val="돋움"/>
            <family val="3"/>
            <charset val="129"/>
          </rPr>
          <t>규정에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공제는</t>
        </r>
        <r>
          <rPr>
            <sz val="9"/>
            <color indexed="81"/>
            <rFont val="Tahoma"/>
            <family val="2"/>
          </rPr>
          <t xml:space="preserve"> </t>
        </r>
        <r>
          <rPr>
            <sz val="9"/>
            <color indexed="81"/>
            <rFont val="돋움"/>
            <family val="3"/>
            <charset val="129"/>
          </rPr>
          <t>해당</t>
        </r>
        <r>
          <rPr>
            <sz val="9"/>
            <color indexed="81"/>
            <rFont val="Tahoma"/>
            <family val="2"/>
          </rPr>
          <t xml:space="preserve"> </t>
        </r>
        <r>
          <rPr>
            <sz val="9"/>
            <color indexed="81"/>
            <rFont val="돋움"/>
            <family val="3"/>
            <charset val="129"/>
          </rPr>
          <t>거주자가</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바에</t>
        </r>
        <r>
          <rPr>
            <sz val="9"/>
            <color indexed="81"/>
            <rFont val="Tahoma"/>
            <family val="2"/>
          </rPr>
          <t xml:space="preserve"> </t>
        </r>
        <r>
          <rPr>
            <sz val="9"/>
            <color indexed="81"/>
            <rFont val="돋움"/>
            <family val="3"/>
            <charset val="129"/>
          </rPr>
          <t>따라</t>
        </r>
        <r>
          <rPr>
            <sz val="9"/>
            <color indexed="81"/>
            <rFont val="Tahoma"/>
            <family val="2"/>
          </rPr>
          <t xml:space="preserve"> </t>
        </r>
        <r>
          <rPr>
            <sz val="9"/>
            <color indexed="81"/>
            <rFont val="돋움"/>
            <family val="3"/>
            <charset val="129"/>
          </rPr>
          <t>신청한</t>
        </r>
        <r>
          <rPr>
            <sz val="9"/>
            <color indexed="81"/>
            <rFont val="Tahoma"/>
            <family val="2"/>
          </rPr>
          <t xml:space="preserve"> </t>
        </r>
        <r>
          <rPr>
            <sz val="9"/>
            <color indexed="81"/>
            <rFont val="돋움"/>
            <family val="3"/>
            <charset val="129"/>
          </rPr>
          <t>경우에</t>
        </r>
        <r>
          <rPr>
            <sz val="9"/>
            <color indexed="81"/>
            <rFont val="Tahoma"/>
            <family val="2"/>
          </rPr>
          <t xml:space="preserve"> </t>
        </r>
        <r>
          <rPr>
            <sz val="9"/>
            <color indexed="81"/>
            <rFont val="돋움"/>
            <family val="3"/>
            <charset val="129"/>
          </rPr>
          <t>적용한다</t>
        </r>
        <r>
          <rPr>
            <sz val="9"/>
            <color indexed="81"/>
            <rFont val="Tahoma"/>
            <family val="2"/>
          </rPr>
          <t xml:space="preserve">.(2014.01.01 </t>
        </r>
        <r>
          <rPr>
            <sz val="9"/>
            <color indexed="81"/>
            <rFont val="돋움"/>
            <family val="3"/>
            <charset val="129"/>
          </rPr>
          <t>신설</t>
        </r>
        <r>
          <rPr>
            <sz val="9"/>
            <color indexed="81"/>
            <rFont val="Tahoma"/>
            <family val="2"/>
          </rPr>
          <t xml:space="preserve">) 
</t>
        </r>
        <r>
          <rPr>
            <sz val="9"/>
            <color indexed="81"/>
            <rFont val="돋움"/>
            <family val="3"/>
            <charset val="129"/>
          </rPr>
          <t>⑦</t>
        </r>
        <r>
          <rPr>
            <sz val="9"/>
            <color indexed="81"/>
            <rFont val="Tahoma"/>
            <family val="2"/>
          </rPr>
          <t xml:space="preserve"> </t>
        </r>
        <r>
          <rPr>
            <sz val="9"/>
            <color indexed="81"/>
            <rFont val="돋움"/>
            <family val="3"/>
            <charset val="129"/>
          </rPr>
          <t>국세청장은</t>
        </r>
        <r>
          <rPr>
            <sz val="9"/>
            <color indexed="81"/>
            <rFont val="Tahoma"/>
            <family val="2"/>
          </rPr>
          <t xml:space="preserve"> </t>
        </r>
        <r>
          <rPr>
            <sz val="9"/>
            <color indexed="81"/>
            <rFont val="돋움"/>
            <family val="3"/>
            <charset val="129"/>
          </rPr>
          <t>제</t>
        </r>
        <r>
          <rPr>
            <sz val="9"/>
            <color indexed="81"/>
            <rFont val="Tahoma"/>
            <family val="2"/>
          </rPr>
          <t>3</t>
        </r>
        <r>
          <rPr>
            <sz val="9"/>
            <color indexed="81"/>
            <rFont val="돋움"/>
            <family val="3"/>
            <charset val="129"/>
          </rPr>
          <t>항</t>
        </r>
        <r>
          <rPr>
            <sz val="9"/>
            <color indexed="81"/>
            <rFont val="Tahoma"/>
            <family val="2"/>
          </rPr>
          <t xml:space="preserve"> </t>
        </r>
        <r>
          <rPr>
            <sz val="9"/>
            <color indexed="81"/>
            <rFont val="돋움"/>
            <family val="3"/>
            <charset val="129"/>
          </rPr>
          <t>제</t>
        </r>
        <r>
          <rPr>
            <sz val="9"/>
            <color indexed="81"/>
            <rFont val="Tahoma"/>
            <family val="2"/>
          </rPr>
          <t>2</t>
        </r>
        <r>
          <rPr>
            <sz val="9"/>
            <color indexed="81"/>
            <rFont val="돋움"/>
            <family val="3"/>
            <charset val="129"/>
          </rPr>
          <t>호</t>
        </r>
        <r>
          <rPr>
            <sz val="9"/>
            <color indexed="81"/>
            <rFont val="Tahoma"/>
            <family val="2"/>
          </rPr>
          <t xml:space="preserve"> </t>
        </r>
        <r>
          <rPr>
            <sz val="9"/>
            <color indexed="81"/>
            <rFont val="돋움"/>
            <family val="3"/>
            <charset val="129"/>
          </rPr>
          <t>라목에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교육비가</t>
        </r>
        <r>
          <rPr>
            <sz val="9"/>
            <color indexed="81"/>
            <rFont val="Tahoma"/>
            <family val="2"/>
          </rPr>
          <t xml:space="preserve"> </t>
        </r>
        <r>
          <rPr>
            <sz val="9"/>
            <color indexed="81"/>
            <rFont val="돋움"/>
            <family val="3"/>
            <charset val="129"/>
          </rPr>
          <t>세액공제</t>
        </r>
        <r>
          <rPr>
            <sz val="9"/>
            <color indexed="81"/>
            <rFont val="Tahoma"/>
            <family val="2"/>
          </rPr>
          <t xml:space="preserve"> </t>
        </r>
        <r>
          <rPr>
            <sz val="9"/>
            <color indexed="81"/>
            <rFont val="돋움"/>
            <family val="3"/>
            <charset val="129"/>
          </rPr>
          <t>대상에</t>
        </r>
        <r>
          <rPr>
            <sz val="9"/>
            <color indexed="81"/>
            <rFont val="Tahoma"/>
            <family val="2"/>
          </rPr>
          <t xml:space="preserve"> </t>
        </r>
        <r>
          <rPr>
            <sz val="9"/>
            <color indexed="81"/>
            <rFont val="돋움"/>
            <family val="3"/>
            <charset val="129"/>
          </rPr>
          <t>해당하는지</t>
        </r>
        <r>
          <rPr>
            <sz val="9"/>
            <color indexed="81"/>
            <rFont val="Tahoma"/>
            <family val="2"/>
          </rPr>
          <t xml:space="preserve"> </t>
        </r>
        <r>
          <rPr>
            <sz val="9"/>
            <color indexed="81"/>
            <rFont val="돋움"/>
            <family val="3"/>
            <charset val="129"/>
          </rPr>
          <t>여부를</t>
        </r>
        <r>
          <rPr>
            <sz val="9"/>
            <color indexed="81"/>
            <rFont val="Tahoma"/>
            <family val="2"/>
          </rPr>
          <t xml:space="preserve"> </t>
        </r>
        <r>
          <rPr>
            <sz val="9"/>
            <color indexed="81"/>
            <rFont val="돋움"/>
            <family val="3"/>
            <charset val="129"/>
          </rPr>
          <t>확인하기</t>
        </r>
        <r>
          <rPr>
            <sz val="9"/>
            <color indexed="81"/>
            <rFont val="Tahoma"/>
            <family val="2"/>
          </rPr>
          <t xml:space="preserve"> </t>
        </r>
        <r>
          <rPr>
            <sz val="9"/>
            <color indexed="81"/>
            <rFont val="돋움"/>
            <family val="3"/>
            <charset val="129"/>
          </rPr>
          <t>위하여</t>
        </r>
        <r>
          <rPr>
            <sz val="9"/>
            <color indexed="81"/>
            <rFont val="Tahoma"/>
            <family val="2"/>
          </rPr>
          <t xml:space="preserve"> </t>
        </r>
        <r>
          <rPr>
            <sz val="9"/>
            <color indexed="81"/>
            <rFont val="돋움"/>
            <family val="3"/>
            <charset val="129"/>
          </rPr>
          <t>「한국장학재단</t>
        </r>
        <r>
          <rPr>
            <sz val="9"/>
            <color indexed="81"/>
            <rFont val="Tahoma"/>
            <family val="2"/>
          </rPr>
          <t xml:space="preserve"> </t>
        </r>
        <r>
          <rPr>
            <sz val="9"/>
            <color indexed="81"/>
            <rFont val="돋움"/>
            <family val="3"/>
            <charset val="129"/>
          </rPr>
          <t>설립</t>
        </r>
        <r>
          <rPr>
            <sz val="9"/>
            <color indexed="81"/>
            <rFont val="Tahoma"/>
            <family val="2"/>
          </rPr>
          <t xml:space="preserve"> </t>
        </r>
        <r>
          <rPr>
            <sz val="9"/>
            <color indexed="81"/>
            <rFont val="돋움"/>
            <family val="3"/>
            <charset val="129"/>
          </rPr>
          <t>등에</t>
        </r>
        <r>
          <rPr>
            <sz val="9"/>
            <color indexed="81"/>
            <rFont val="Tahoma"/>
            <family val="2"/>
          </rPr>
          <t xml:space="preserve"> </t>
        </r>
        <r>
          <rPr>
            <sz val="9"/>
            <color indexed="81"/>
            <rFont val="돋움"/>
            <family val="3"/>
            <charset val="129"/>
          </rPr>
          <t>관한</t>
        </r>
        <r>
          <rPr>
            <sz val="9"/>
            <color indexed="81"/>
            <rFont val="Tahoma"/>
            <family val="2"/>
          </rPr>
          <t xml:space="preserve"> </t>
        </r>
        <r>
          <rPr>
            <sz val="9"/>
            <color indexed="81"/>
            <rFont val="돋움"/>
            <family val="3"/>
            <charset val="129"/>
          </rPr>
          <t>법률」</t>
        </r>
        <r>
          <rPr>
            <sz val="9"/>
            <color indexed="81"/>
            <rFont val="Tahoma"/>
            <family val="2"/>
          </rPr>
          <t xml:space="preserve"> </t>
        </r>
        <r>
          <rPr>
            <sz val="9"/>
            <color indexed="81"/>
            <rFont val="돋움"/>
            <family val="3"/>
            <charset val="129"/>
          </rPr>
          <t>제</t>
        </r>
        <r>
          <rPr>
            <sz val="9"/>
            <color indexed="81"/>
            <rFont val="Tahoma"/>
            <family val="2"/>
          </rPr>
          <t>6</t>
        </r>
        <r>
          <rPr>
            <sz val="9"/>
            <color indexed="81"/>
            <rFont val="돋움"/>
            <family val="3"/>
            <charset val="129"/>
          </rPr>
          <t>조에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한국장학재단</t>
        </r>
        <r>
          <rPr>
            <sz val="9"/>
            <color indexed="81"/>
            <rFont val="Tahoma"/>
            <family val="2"/>
          </rPr>
          <t xml:space="preserve"> </t>
        </r>
        <r>
          <rPr>
            <sz val="9"/>
            <color indexed="81"/>
            <rFont val="돋움"/>
            <family val="3"/>
            <charset val="129"/>
          </rPr>
          <t>등</t>
        </r>
        <r>
          <rPr>
            <sz val="9"/>
            <color indexed="81"/>
            <rFont val="Tahoma"/>
            <family val="2"/>
          </rPr>
          <t xml:space="preserve"> </t>
        </r>
        <r>
          <rPr>
            <sz val="9"/>
            <color indexed="81"/>
            <rFont val="돋움"/>
            <family val="3"/>
            <charset val="129"/>
          </rPr>
          <t>학자금</t>
        </r>
        <r>
          <rPr>
            <sz val="9"/>
            <color indexed="81"/>
            <rFont val="Tahoma"/>
            <family val="2"/>
          </rPr>
          <t xml:space="preserve"> </t>
        </r>
        <r>
          <rPr>
            <sz val="9"/>
            <color indexed="81"/>
            <rFont val="돋움"/>
            <family val="3"/>
            <charset val="129"/>
          </rPr>
          <t>대출ㆍ상환업무를</t>
        </r>
        <r>
          <rPr>
            <sz val="9"/>
            <color indexed="81"/>
            <rFont val="Tahoma"/>
            <family val="2"/>
          </rPr>
          <t xml:space="preserve"> </t>
        </r>
        <r>
          <rPr>
            <sz val="9"/>
            <color indexed="81"/>
            <rFont val="돋움"/>
            <family val="3"/>
            <charset val="129"/>
          </rPr>
          <t>수행하는</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기관</t>
        </r>
        <r>
          <rPr>
            <sz val="9"/>
            <color indexed="81"/>
            <rFont val="Tahoma"/>
            <family val="2"/>
          </rPr>
          <t>(</t>
        </r>
        <r>
          <rPr>
            <sz val="9"/>
            <color indexed="81"/>
            <rFont val="돋움"/>
            <family val="3"/>
            <charset val="129"/>
          </rPr>
          <t>이하</t>
        </r>
        <r>
          <rPr>
            <sz val="9"/>
            <color indexed="81"/>
            <rFont val="Tahoma"/>
            <family val="2"/>
          </rPr>
          <t xml:space="preserve"> </t>
        </r>
        <r>
          <rPr>
            <sz val="9"/>
            <color indexed="81"/>
            <rFont val="돋움"/>
            <family val="3"/>
            <charset val="129"/>
          </rPr>
          <t>이</t>
        </r>
        <r>
          <rPr>
            <sz val="9"/>
            <color indexed="81"/>
            <rFont val="Tahoma"/>
            <family val="2"/>
          </rPr>
          <t xml:space="preserve"> </t>
        </r>
        <r>
          <rPr>
            <sz val="9"/>
            <color indexed="81"/>
            <rFont val="돋움"/>
            <family val="3"/>
            <charset val="129"/>
          </rPr>
          <t>항에서</t>
        </r>
        <r>
          <rPr>
            <sz val="9"/>
            <color indexed="81"/>
            <rFont val="Tahoma"/>
            <family val="2"/>
          </rPr>
          <t xml:space="preserve"> "</t>
        </r>
        <r>
          <rPr>
            <sz val="9"/>
            <color indexed="81"/>
            <rFont val="돋움"/>
            <family val="3"/>
            <charset val="129"/>
          </rPr>
          <t>한국장학재단등</t>
        </r>
        <r>
          <rPr>
            <sz val="9"/>
            <color indexed="81"/>
            <rFont val="Tahoma"/>
            <family val="2"/>
          </rPr>
          <t>"</t>
        </r>
        <r>
          <rPr>
            <sz val="9"/>
            <color indexed="81"/>
            <rFont val="돋움"/>
            <family val="3"/>
            <charset val="129"/>
          </rPr>
          <t>이라</t>
        </r>
        <r>
          <rPr>
            <sz val="9"/>
            <color indexed="81"/>
            <rFont val="Tahoma"/>
            <family val="2"/>
          </rPr>
          <t xml:space="preserve"> </t>
        </r>
        <r>
          <rPr>
            <sz val="9"/>
            <color indexed="81"/>
            <rFont val="돋움"/>
            <family val="3"/>
            <charset val="129"/>
          </rPr>
          <t>한다</t>
        </r>
        <r>
          <rPr>
            <sz val="9"/>
            <color indexed="81"/>
            <rFont val="Tahoma"/>
            <family val="2"/>
          </rPr>
          <t>)</t>
        </r>
        <r>
          <rPr>
            <sz val="9"/>
            <color indexed="81"/>
            <rFont val="돋움"/>
            <family val="3"/>
            <charset val="129"/>
          </rPr>
          <t>에</t>
        </r>
        <r>
          <rPr>
            <sz val="9"/>
            <color indexed="81"/>
            <rFont val="Tahoma"/>
            <family val="2"/>
          </rPr>
          <t xml:space="preserve"> </t>
        </r>
        <r>
          <rPr>
            <sz val="9"/>
            <color indexed="81"/>
            <rFont val="돋움"/>
            <family val="3"/>
            <charset val="129"/>
          </rPr>
          <t>학자금대출</t>
        </r>
        <r>
          <rPr>
            <sz val="9"/>
            <color indexed="81"/>
            <rFont val="Tahoma"/>
            <family val="2"/>
          </rPr>
          <t xml:space="preserve"> </t>
        </r>
        <r>
          <rPr>
            <sz val="9"/>
            <color indexed="81"/>
            <rFont val="돋움"/>
            <family val="3"/>
            <charset val="129"/>
          </rPr>
          <t>및</t>
        </r>
        <r>
          <rPr>
            <sz val="9"/>
            <color indexed="81"/>
            <rFont val="Tahoma"/>
            <family val="2"/>
          </rPr>
          <t xml:space="preserve"> </t>
        </r>
        <r>
          <rPr>
            <sz val="9"/>
            <color indexed="81"/>
            <rFont val="돋움"/>
            <family val="3"/>
            <charset val="129"/>
          </rPr>
          <t>원리금</t>
        </r>
        <r>
          <rPr>
            <sz val="9"/>
            <color indexed="81"/>
            <rFont val="Tahoma"/>
            <family val="2"/>
          </rPr>
          <t xml:space="preserve"> </t>
        </r>
        <r>
          <rPr>
            <sz val="9"/>
            <color indexed="81"/>
            <rFont val="돋움"/>
            <family val="3"/>
            <charset val="129"/>
          </rPr>
          <t>상환내역</t>
        </r>
        <r>
          <rPr>
            <sz val="9"/>
            <color indexed="81"/>
            <rFont val="Tahoma"/>
            <family val="2"/>
          </rPr>
          <t xml:space="preserve"> </t>
        </r>
        <r>
          <rPr>
            <sz val="9"/>
            <color indexed="81"/>
            <rFont val="돋움"/>
            <family val="3"/>
            <charset val="129"/>
          </rPr>
          <t>등</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자료의</t>
        </r>
        <r>
          <rPr>
            <sz val="9"/>
            <color indexed="81"/>
            <rFont val="Tahoma"/>
            <family val="2"/>
          </rPr>
          <t xml:space="preserve"> </t>
        </r>
        <r>
          <rPr>
            <sz val="9"/>
            <color indexed="81"/>
            <rFont val="돋움"/>
            <family val="3"/>
            <charset val="129"/>
          </rPr>
          <t>제공을</t>
        </r>
        <r>
          <rPr>
            <sz val="9"/>
            <color indexed="81"/>
            <rFont val="Tahoma"/>
            <family val="2"/>
          </rPr>
          <t xml:space="preserve"> </t>
        </r>
        <r>
          <rPr>
            <sz val="9"/>
            <color indexed="81"/>
            <rFont val="돋움"/>
            <family val="3"/>
            <charset val="129"/>
          </rPr>
          <t>요청할</t>
        </r>
        <r>
          <rPr>
            <sz val="9"/>
            <color indexed="81"/>
            <rFont val="Tahoma"/>
            <family val="2"/>
          </rPr>
          <t xml:space="preserve"> </t>
        </r>
        <r>
          <rPr>
            <sz val="9"/>
            <color indexed="81"/>
            <rFont val="돋움"/>
            <family val="3"/>
            <charset val="129"/>
          </rPr>
          <t>수</t>
        </r>
        <r>
          <rPr>
            <sz val="9"/>
            <color indexed="81"/>
            <rFont val="Tahoma"/>
            <family val="2"/>
          </rPr>
          <t xml:space="preserve"> </t>
        </r>
        <r>
          <rPr>
            <sz val="9"/>
            <color indexed="81"/>
            <rFont val="돋움"/>
            <family val="3"/>
            <charset val="129"/>
          </rPr>
          <t>있다</t>
        </r>
        <r>
          <rPr>
            <sz val="9"/>
            <color indexed="81"/>
            <rFont val="Tahoma"/>
            <family val="2"/>
          </rPr>
          <t xml:space="preserve">. </t>
        </r>
        <r>
          <rPr>
            <sz val="9"/>
            <color indexed="81"/>
            <rFont val="돋움"/>
            <family val="3"/>
            <charset val="129"/>
          </rPr>
          <t>이</t>
        </r>
        <r>
          <rPr>
            <sz val="9"/>
            <color indexed="81"/>
            <rFont val="Tahoma"/>
            <family val="2"/>
          </rPr>
          <t xml:space="preserve"> </t>
        </r>
        <r>
          <rPr>
            <sz val="9"/>
            <color indexed="81"/>
            <rFont val="돋움"/>
            <family val="3"/>
            <charset val="129"/>
          </rPr>
          <t>경우</t>
        </r>
        <r>
          <rPr>
            <sz val="9"/>
            <color indexed="81"/>
            <rFont val="Tahoma"/>
            <family val="2"/>
          </rPr>
          <t xml:space="preserve"> </t>
        </r>
        <r>
          <rPr>
            <sz val="9"/>
            <color indexed="81"/>
            <rFont val="돋움"/>
            <family val="3"/>
            <charset val="129"/>
          </rPr>
          <t>요청을</t>
        </r>
        <r>
          <rPr>
            <sz val="9"/>
            <color indexed="81"/>
            <rFont val="Tahoma"/>
            <family val="2"/>
          </rPr>
          <t xml:space="preserve"> </t>
        </r>
        <r>
          <rPr>
            <sz val="9"/>
            <color indexed="81"/>
            <rFont val="돋움"/>
            <family val="3"/>
            <charset val="129"/>
          </rPr>
          <t>받은</t>
        </r>
        <r>
          <rPr>
            <sz val="9"/>
            <color indexed="81"/>
            <rFont val="Tahoma"/>
            <family val="2"/>
          </rPr>
          <t xml:space="preserve"> </t>
        </r>
        <r>
          <rPr>
            <sz val="9"/>
            <color indexed="81"/>
            <rFont val="돋움"/>
            <family val="3"/>
            <charset val="129"/>
          </rPr>
          <t>한국장학재단등은</t>
        </r>
        <r>
          <rPr>
            <sz val="9"/>
            <color indexed="81"/>
            <rFont val="Tahoma"/>
            <family val="2"/>
          </rPr>
          <t xml:space="preserve"> </t>
        </r>
        <r>
          <rPr>
            <sz val="9"/>
            <color indexed="81"/>
            <rFont val="돋움"/>
            <family val="3"/>
            <charset val="129"/>
          </rPr>
          <t>특별한</t>
        </r>
        <r>
          <rPr>
            <sz val="9"/>
            <color indexed="81"/>
            <rFont val="Tahoma"/>
            <family val="2"/>
          </rPr>
          <t xml:space="preserve"> </t>
        </r>
        <r>
          <rPr>
            <sz val="9"/>
            <color indexed="81"/>
            <rFont val="돋움"/>
            <family val="3"/>
            <charset val="129"/>
          </rPr>
          <t>사유가</t>
        </r>
        <r>
          <rPr>
            <sz val="9"/>
            <color indexed="81"/>
            <rFont val="Tahoma"/>
            <family val="2"/>
          </rPr>
          <t xml:space="preserve"> </t>
        </r>
        <r>
          <rPr>
            <sz val="9"/>
            <color indexed="81"/>
            <rFont val="돋움"/>
            <family val="3"/>
            <charset val="129"/>
          </rPr>
          <t>없으면</t>
        </r>
        <r>
          <rPr>
            <sz val="9"/>
            <color indexed="81"/>
            <rFont val="Tahoma"/>
            <family val="2"/>
          </rPr>
          <t xml:space="preserve"> </t>
        </r>
        <r>
          <rPr>
            <sz val="9"/>
            <color indexed="81"/>
            <rFont val="돋움"/>
            <family val="3"/>
            <charset val="129"/>
          </rPr>
          <t>그</t>
        </r>
        <r>
          <rPr>
            <sz val="9"/>
            <color indexed="81"/>
            <rFont val="Tahoma"/>
            <family val="2"/>
          </rPr>
          <t xml:space="preserve"> </t>
        </r>
        <r>
          <rPr>
            <sz val="9"/>
            <color indexed="81"/>
            <rFont val="돋움"/>
            <family val="3"/>
            <charset val="129"/>
          </rPr>
          <t>요청에</t>
        </r>
        <r>
          <rPr>
            <sz val="9"/>
            <color indexed="81"/>
            <rFont val="Tahoma"/>
            <family val="2"/>
          </rPr>
          <t xml:space="preserve"> </t>
        </r>
        <r>
          <rPr>
            <sz val="9"/>
            <color indexed="81"/>
            <rFont val="돋움"/>
            <family val="3"/>
            <charset val="129"/>
          </rPr>
          <t>따라야</t>
        </r>
        <r>
          <rPr>
            <sz val="9"/>
            <color indexed="81"/>
            <rFont val="Tahoma"/>
            <family val="2"/>
          </rPr>
          <t xml:space="preserve"> </t>
        </r>
        <r>
          <rPr>
            <sz val="9"/>
            <color indexed="81"/>
            <rFont val="돋움"/>
            <family val="3"/>
            <charset val="129"/>
          </rPr>
          <t>한다</t>
        </r>
        <r>
          <rPr>
            <sz val="9"/>
            <color indexed="81"/>
            <rFont val="Tahoma"/>
            <family val="2"/>
          </rPr>
          <t xml:space="preserve">.(2016.12.20 </t>
        </r>
        <r>
          <rPr>
            <sz val="9"/>
            <color indexed="81"/>
            <rFont val="돋움"/>
            <family val="3"/>
            <charset val="129"/>
          </rPr>
          <t>신설</t>
        </r>
        <r>
          <rPr>
            <sz val="9"/>
            <color indexed="81"/>
            <rFont val="Tahoma"/>
            <family val="2"/>
          </rPr>
          <t xml:space="preserve">)
</t>
        </r>
        <r>
          <rPr>
            <sz val="9"/>
            <color indexed="81"/>
            <rFont val="돋움"/>
            <family val="3"/>
            <charset val="129"/>
          </rPr>
          <t>⑧</t>
        </r>
        <r>
          <rPr>
            <sz val="9"/>
            <color indexed="81"/>
            <rFont val="Tahoma"/>
            <family val="2"/>
          </rPr>
          <t xml:space="preserve"> </t>
        </r>
        <r>
          <rPr>
            <sz val="9"/>
            <color indexed="81"/>
            <rFont val="돋움"/>
            <family val="3"/>
            <charset val="129"/>
          </rPr>
          <t>삭제</t>
        </r>
        <r>
          <rPr>
            <sz val="9"/>
            <color indexed="81"/>
            <rFont val="Tahoma"/>
            <family val="2"/>
          </rPr>
          <t xml:space="preserve">(2014.12.23)
</t>
        </r>
        <r>
          <rPr>
            <sz val="9"/>
            <color indexed="81"/>
            <rFont val="돋움"/>
            <family val="3"/>
            <charset val="129"/>
          </rPr>
          <t>⑨</t>
        </r>
        <r>
          <rPr>
            <sz val="9"/>
            <color indexed="81"/>
            <rFont val="Tahoma"/>
            <family val="2"/>
          </rPr>
          <t xml:space="preserve"> </t>
        </r>
        <r>
          <rPr>
            <sz val="9"/>
            <color indexed="81"/>
            <rFont val="돋움"/>
            <family val="3"/>
            <charset val="129"/>
          </rPr>
          <t>근로소득이</t>
        </r>
        <r>
          <rPr>
            <sz val="9"/>
            <color indexed="81"/>
            <rFont val="Tahoma"/>
            <family val="2"/>
          </rPr>
          <t xml:space="preserve"> </t>
        </r>
        <r>
          <rPr>
            <sz val="9"/>
            <color indexed="81"/>
            <rFont val="돋움"/>
            <family val="3"/>
            <charset val="129"/>
          </rPr>
          <t>있는</t>
        </r>
        <r>
          <rPr>
            <sz val="9"/>
            <color indexed="81"/>
            <rFont val="Tahoma"/>
            <family val="2"/>
          </rPr>
          <t xml:space="preserve"> </t>
        </r>
        <r>
          <rPr>
            <sz val="9"/>
            <color indexed="81"/>
            <rFont val="돋움"/>
            <family val="3"/>
            <charset val="129"/>
          </rPr>
          <t>거주자로서</t>
        </r>
        <r>
          <rPr>
            <sz val="9"/>
            <color indexed="81"/>
            <rFont val="Tahoma"/>
            <family val="2"/>
          </rPr>
          <t xml:space="preserve"> </t>
        </r>
        <r>
          <rPr>
            <sz val="9"/>
            <color indexed="81"/>
            <rFont val="돋움"/>
            <family val="3"/>
            <charset val="129"/>
          </rPr>
          <t>제</t>
        </r>
        <r>
          <rPr>
            <sz val="9"/>
            <color indexed="81"/>
            <rFont val="Tahoma"/>
            <family val="2"/>
          </rPr>
          <t>6</t>
        </r>
        <r>
          <rPr>
            <sz val="9"/>
            <color indexed="81"/>
            <rFont val="돋움"/>
            <family val="3"/>
            <charset val="129"/>
          </rPr>
          <t>항</t>
        </r>
        <r>
          <rPr>
            <sz val="9"/>
            <color indexed="81"/>
            <rFont val="Tahoma"/>
            <family val="2"/>
          </rPr>
          <t xml:space="preserve">, </t>
        </r>
        <r>
          <rPr>
            <sz val="9"/>
            <color indexed="81"/>
            <rFont val="돋움"/>
            <family val="3"/>
            <charset val="129"/>
          </rPr>
          <t>제</t>
        </r>
        <r>
          <rPr>
            <sz val="9"/>
            <color indexed="81"/>
            <rFont val="Tahoma"/>
            <family val="2"/>
          </rPr>
          <t>52</t>
        </r>
        <r>
          <rPr>
            <sz val="9"/>
            <color indexed="81"/>
            <rFont val="돋움"/>
            <family val="3"/>
            <charset val="129"/>
          </rPr>
          <t>조</t>
        </r>
        <r>
          <rPr>
            <sz val="9"/>
            <color indexed="81"/>
            <rFont val="Tahoma"/>
            <family val="2"/>
          </rPr>
          <t xml:space="preserve"> </t>
        </r>
        <r>
          <rPr>
            <sz val="9"/>
            <color indexed="81"/>
            <rFont val="돋움"/>
            <family val="3"/>
            <charset val="129"/>
          </rPr>
          <t>제</t>
        </r>
        <r>
          <rPr>
            <sz val="9"/>
            <color indexed="81"/>
            <rFont val="Tahoma"/>
            <family val="2"/>
          </rPr>
          <t>8</t>
        </r>
        <r>
          <rPr>
            <sz val="9"/>
            <color indexed="81"/>
            <rFont val="돋움"/>
            <family val="3"/>
            <charset val="129"/>
          </rPr>
          <t>항</t>
        </r>
        <r>
          <rPr>
            <sz val="9"/>
            <color indexed="81"/>
            <rFont val="Tahoma"/>
            <family val="2"/>
          </rPr>
          <t xml:space="preserve"> </t>
        </r>
        <r>
          <rPr>
            <sz val="9"/>
            <color indexed="81"/>
            <rFont val="돋움"/>
            <family val="3"/>
            <charset val="129"/>
          </rPr>
          <t>및</t>
        </r>
        <r>
          <rPr>
            <sz val="9"/>
            <color indexed="81"/>
            <rFont val="Tahoma"/>
            <family val="2"/>
          </rPr>
          <t xml:space="preserve"> </t>
        </r>
        <r>
          <rPr>
            <sz val="9"/>
            <color indexed="81"/>
            <rFont val="돋움"/>
            <family val="3"/>
            <charset val="129"/>
          </rPr>
          <t>「조세특례제한법」</t>
        </r>
        <r>
          <rPr>
            <sz val="9"/>
            <color indexed="81"/>
            <rFont val="Tahoma"/>
            <family val="2"/>
          </rPr>
          <t xml:space="preserve"> </t>
        </r>
        <r>
          <rPr>
            <sz val="9"/>
            <color indexed="81"/>
            <rFont val="돋움"/>
            <family val="3"/>
            <charset val="129"/>
          </rPr>
          <t>제</t>
        </r>
        <r>
          <rPr>
            <sz val="9"/>
            <color indexed="81"/>
            <rFont val="Tahoma"/>
            <family val="2"/>
          </rPr>
          <t>95</t>
        </r>
        <r>
          <rPr>
            <sz val="9"/>
            <color indexed="81"/>
            <rFont val="돋움"/>
            <family val="3"/>
            <charset val="129"/>
          </rPr>
          <t>조의</t>
        </r>
        <r>
          <rPr>
            <sz val="9"/>
            <color indexed="81"/>
            <rFont val="Tahoma"/>
            <family val="2"/>
          </rPr>
          <t xml:space="preserve">2 </t>
        </r>
        <r>
          <rPr>
            <sz val="9"/>
            <color indexed="81"/>
            <rFont val="돋움"/>
            <family val="3"/>
            <charset val="129"/>
          </rPr>
          <t>제</t>
        </r>
        <r>
          <rPr>
            <sz val="9"/>
            <color indexed="81"/>
            <rFont val="Tahoma"/>
            <family val="2"/>
          </rPr>
          <t>2</t>
        </r>
        <r>
          <rPr>
            <sz val="9"/>
            <color indexed="81"/>
            <rFont val="돋움"/>
            <family val="3"/>
            <charset val="129"/>
          </rPr>
          <t>항에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소득공제</t>
        </r>
        <r>
          <rPr>
            <sz val="9"/>
            <color indexed="81"/>
            <rFont val="Tahoma"/>
            <family val="2"/>
          </rPr>
          <t xml:space="preserve"> </t>
        </r>
        <r>
          <rPr>
            <sz val="9"/>
            <color indexed="81"/>
            <rFont val="돋움"/>
            <family val="3"/>
            <charset val="129"/>
          </rPr>
          <t>신청이나</t>
        </r>
        <r>
          <rPr>
            <sz val="9"/>
            <color indexed="81"/>
            <rFont val="Tahoma"/>
            <family val="2"/>
          </rPr>
          <t xml:space="preserve"> </t>
        </r>
        <r>
          <rPr>
            <sz val="9"/>
            <color indexed="81"/>
            <rFont val="돋움"/>
            <family val="3"/>
            <charset val="129"/>
          </rPr>
          <t>세액공제</t>
        </r>
        <r>
          <rPr>
            <sz val="9"/>
            <color indexed="81"/>
            <rFont val="Tahoma"/>
            <family val="2"/>
          </rPr>
          <t xml:space="preserve"> </t>
        </r>
        <r>
          <rPr>
            <sz val="9"/>
            <color indexed="81"/>
            <rFont val="돋움"/>
            <family val="3"/>
            <charset val="129"/>
          </rPr>
          <t>신청을</t>
        </r>
        <r>
          <rPr>
            <sz val="9"/>
            <color indexed="81"/>
            <rFont val="Tahoma"/>
            <family val="2"/>
          </rPr>
          <t xml:space="preserve"> </t>
        </r>
        <r>
          <rPr>
            <sz val="9"/>
            <color indexed="81"/>
            <rFont val="돋움"/>
            <family val="3"/>
            <charset val="129"/>
          </rPr>
          <t>하지</t>
        </r>
        <r>
          <rPr>
            <sz val="9"/>
            <color indexed="81"/>
            <rFont val="Tahoma"/>
            <family val="2"/>
          </rPr>
          <t xml:space="preserve"> </t>
        </r>
        <r>
          <rPr>
            <sz val="9"/>
            <color indexed="81"/>
            <rFont val="돋움"/>
            <family val="3"/>
            <charset val="129"/>
          </rPr>
          <t>아니한</t>
        </r>
        <r>
          <rPr>
            <sz val="9"/>
            <color indexed="81"/>
            <rFont val="Tahoma"/>
            <family val="2"/>
          </rPr>
          <t xml:space="preserve"> </t>
        </r>
        <r>
          <rPr>
            <sz val="9"/>
            <color indexed="81"/>
            <rFont val="돋움"/>
            <family val="3"/>
            <charset val="129"/>
          </rPr>
          <t>사람에</t>
        </r>
        <r>
          <rPr>
            <sz val="9"/>
            <color indexed="81"/>
            <rFont val="Tahoma"/>
            <family val="2"/>
          </rPr>
          <t xml:space="preserve"> </t>
        </r>
        <r>
          <rPr>
            <sz val="9"/>
            <color indexed="81"/>
            <rFont val="돋움"/>
            <family val="3"/>
            <charset val="129"/>
          </rPr>
          <t>대해서는</t>
        </r>
        <r>
          <rPr>
            <sz val="9"/>
            <color indexed="81"/>
            <rFont val="Tahoma"/>
            <family val="2"/>
          </rPr>
          <t xml:space="preserve"> </t>
        </r>
        <r>
          <rPr>
            <sz val="9"/>
            <color indexed="81"/>
            <rFont val="돋움"/>
            <family val="3"/>
            <charset val="129"/>
          </rPr>
          <t>연</t>
        </r>
        <r>
          <rPr>
            <sz val="9"/>
            <color indexed="81"/>
            <rFont val="Tahoma"/>
            <family val="2"/>
          </rPr>
          <t xml:space="preserve"> 13</t>
        </r>
        <r>
          <rPr>
            <sz val="9"/>
            <color indexed="81"/>
            <rFont val="돋움"/>
            <family val="3"/>
            <charset val="129"/>
          </rPr>
          <t>만원을</t>
        </r>
        <r>
          <rPr>
            <sz val="9"/>
            <color indexed="81"/>
            <rFont val="Tahoma"/>
            <family val="2"/>
          </rPr>
          <t xml:space="preserve"> </t>
        </r>
        <r>
          <rPr>
            <sz val="9"/>
            <color indexed="81"/>
            <rFont val="돋움"/>
            <family val="3"/>
            <charset val="129"/>
          </rPr>
          <t>종합소득산출세액에서</t>
        </r>
        <r>
          <rPr>
            <sz val="9"/>
            <color indexed="81"/>
            <rFont val="Tahoma"/>
            <family val="2"/>
          </rPr>
          <t xml:space="preserve"> </t>
        </r>
        <r>
          <rPr>
            <sz val="9"/>
            <color indexed="81"/>
            <rFont val="돋움"/>
            <family val="3"/>
            <charset val="129"/>
          </rPr>
          <t>공제하고</t>
        </r>
        <r>
          <rPr>
            <sz val="9"/>
            <color indexed="81"/>
            <rFont val="Tahoma"/>
            <family val="2"/>
          </rPr>
          <t xml:space="preserve">, </t>
        </r>
        <r>
          <rPr>
            <sz val="9"/>
            <color indexed="81"/>
            <rFont val="돋움"/>
            <family val="3"/>
            <charset val="129"/>
          </rPr>
          <t>제</t>
        </r>
        <r>
          <rPr>
            <sz val="9"/>
            <color indexed="81"/>
            <rFont val="Tahoma"/>
            <family val="2"/>
          </rPr>
          <t>160</t>
        </r>
        <r>
          <rPr>
            <sz val="9"/>
            <color indexed="81"/>
            <rFont val="돋움"/>
            <family val="3"/>
            <charset val="129"/>
          </rPr>
          <t>조의</t>
        </r>
        <r>
          <rPr>
            <sz val="9"/>
            <color indexed="81"/>
            <rFont val="Tahoma"/>
            <family val="2"/>
          </rPr>
          <t xml:space="preserve">5 </t>
        </r>
        <r>
          <rPr>
            <sz val="9"/>
            <color indexed="81"/>
            <rFont val="돋움"/>
            <family val="3"/>
            <charset val="129"/>
          </rPr>
          <t>제</t>
        </r>
        <r>
          <rPr>
            <sz val="9"/>
            <color indexed="81"/>
            <rFont val="Tahoma"/>
            <family val="2"/>
          </rPr>
          <t>3</t>
        </r>
        <r>
          <rPr>
            <sz val="9"/>
            <color indexed="81"/>
            <rFont val="돋움"/>
            <family val="3"/>
            <charset val="129"/>
          </rPr>
          <t>항에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사업용계좌의</t>
        </r>
        <r>
          <rPr>
            <sz val="9"/>
            <color indexed="81"/>
            <rFont val="Tahoma"/>
            <family val="2"/>
          </rPr>
          <t xml:space="preserve"> </t>
        </r>
        <r>
          <rPr>
            <sz val="9"/>
            <color indexed="81"/>
            <rFont val="돋움"/>
            <family val="3"/>
            <charset val="129"/>
          </rPr>
          <t>신고</t>
        </r>
        <r>
          <rPr>
            <sz val="9"/>
            <color indexed="81"/>
            <rFont val="Tahoma"/>
            <family val="2"/>
          </rPr>
          <t xml:space="preserve"> </t>
        </r>
        <r>
          <rPr>
            <sz val="9"/>
            <color indexed="81"/>
            <rFont val="돋움"/>
            <family val="3"/>
            <charset val="129"/>
          </rPr>
          <t>등</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요건에</t>
        </r>
        <r>
          <rPr>
            <sz val="9"/>
            <color indexed="81"/>
            <rFont val="Tahoma"/>
            <family val="2"/>
          </rPr>
          <t xml:space="preserve"> </t>
        </r>
        <r>
          <rPr>
            <sz val="9"/>
            <color indexed="81"/>
            <rFont val="돋움"/>
            <family val="3"/>
            <charset val="129"/>
          </rPr>
          <t>해당하는</t>
        </r>
        <r>
          <rPr>
            <sz val="9"/>
            <color indexed="81"/>
            <rFont val="Tahoma"/>
            <family val="2"/>
          </rPr>
          <t xml:space="preserve"> </t>
        </r>
        <r>
          <rPr>
            <sz val="9"/>
            <color indexed="81"/>
            <rFont val="돋움"/>
            <family val="3"/>
            <charset val="129"/>
          </rPr>
          <t>사업자</t>
        </r>
        <r>
          <rPr>
            <sz val="9"/>
            <color indexed="81"/>
            <rFont val="Tahoma"/>
            <family val="2"/>
          </rPr>
          <t>(</t>
        </r>
        <r>
          <rPr>
            <sz val="9"/>
            <color indexed="81"/>
            <rFont val="돋움"/>
            <family val="3"/>
            <charset val="129"/>
          </rPr>
          <t>이하</t>
        </r>
        <r>
          <rPr>
            <sz val="9"/>
            <color indexed="81"/>
            <rFont val="Tahoma"/>
            <family val="2"/>
          </rPr>
          <t xml:space="preserve"> "</t>
        </r>
        <r>
          <rPr>
            <sz val="9"/>
            <color indexed="81"/>
            <rFont val="돋움"/>
            <family val="3"/>
            <charset val="129"/>
          </rPr>
          <t>성실사업자</t>
        </r>
        <r>
          <rPr>
            <sz val="9"/>
            <color indexed="81"/>
            <rFont val="Tahoma"/>
            <family val="2"/>
          </rPr>
          <t>"</t>
        </r>
        <r>
          <rPr>
            <sz val="9"/>
            <color indexed="81"/>
            <rFont val="돋움"/>
            <family val="3"/>
            <charset val="129"/>
          </rPr>
          <t>라</t>
        </r>
        <r>
          <rPr>
            <sz val="9"/>
            <color indexed="81"/>
            <rFont val="Tahoma"/>
            <family val="2"/>
          </rPr>
          <t xml:space="preserve"> </t>
        </r>
        <r>
          <rPr>
            <sz val="9"/>
            <color indexed="81"/>
            <rFont val="돋움"/>
            <family val="3"/>
            <charset val="129"/>
          </rPr>
          <t>한다</t>
        </r>
        <r>
          <rPr>
            <sz val="9"/>
            <color indexed="81"/>
            <rFont val="Tahoma"/>
            <family val="2"/>
          </rPr>
          <t>)</t>
        </r>
        <r>
          <rPr>
            <sz val="9"/>
            <color indexed="81"/>
            <rFont val="돋움"/>
            <family val="3"/>
            <charset val="129"/>
          </rPr>
          <t>로서</t>
        </r>
        <r>
          <rPr>
            <sz val="9"/>
            <color indexed="81"/>
            <rFont val="Tahoma"/>
            <family val="2"/>
          </rPr>
          <t xml:space="preserve"> </t>
        </r>
        <r>
          <rPr>
            <sz val="9"/>
            <color indexed="81"/>
            <rFont val="돋움"/>
            <family val="3"/>
            <charset val="129"/>
          </rPr>
          <t>「조세특례제한법」</t>
        </r>
        <r>
          <rPr>
            <sz val="9"/>
            <color indexed="81"/>
            <rFont val="Tahoma"/>
            <family val="2"/>
          </rPr>
          <t xml:space="preserve"> </t>
        </r>
        <r>
          <rPr>
            <sz val="9"/>
            <color indexed="81"/>
            <rFont val="돋움"/>
            <family val="3"/>
            <charset val="129"/>
          </rPr>
          <t>제</t>
        </r>
        <r>
          <rPr>
            <sz val="9"/>
            <color indexed="81"/>
            <rFont val="Tahoma"/>
            <family val="2"/>
          </rPr>
          <t>122</t>
        </r>
        <r>
          <rPr>
            <sz val="9"/>
            <color indexed="81"/>
            <rFont val="돋움"/>
            <family val="3"/>
            <charset val="129"/>
          </rPr>
          <t>조의</t>
        </r>
        <r>
          <rPr>
            <sz val="9"/>
            <color indexed="81"/>
            <rFont val="Tahoma"/>
            <family val="2"/>
          </rPr>
          <t>3</t>
        </r>
        <r>
          <rPr>
            <sz val="9"/>
            <color indexed="81"/>
            <rFont val="돋움"/>
            <family val="3"/>
            <charset val="129"/>
          </rPr>
          <t>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세액공제</t>
        </r>
        <r>
          <rPr>
            <sz val="9"/>
            <color indexed="81"/>
            <rFont val="Tahoma"/>
            <family val="2"/>
          </rPr>
          <t xml:space="preserve"> </t>
        </r>
        <r>
          <rPr>
            <sz val="9"/>
            <color indexed="81"/>
            <rFont val="돋움"/>
            <family val="3"/>
            <charset val="129"/>
          </rPr>
          <t>신청을</t>
        </r>
        <r>
          <rPr>
            <sz val="9"/>
            <color indexed="81"/>
            <rFont val="Tahoma"/>
            <family val="2"/>
          </rPr>
          <t xml:space="preserve"> </t>
        </r>
        <r>
          <rPr>
            <sz val="9"/>
            <color indexed="81"/>
            <rFont val="돋움"/>
            <family val="3"/>
            <charset val="129"/>
          </rPr>
          <t>하지</t>
        </r>
        <r>
          <rPr>
            <sz val="9"/>
            <color indexed="81"/>
            <rFont val="Tahoma"/>
            <family val="2"/>
          </rPr>
          <t xml:space="preserve"> </t>
        </r>
        <r>
          <rPr>
            <sz val="9"/>
            <color indexed="81"/>
            <rFont val="돋움"/>
            <family val="3"/>
            <charset val="129"/>
          </rPr>
          <t>아니한</t>
        </r>
        <r>
          <rPr>
            <sz val="9"/>
            <color indexed="81"/>
            <rFont val="Tahoma"/>
            <family val="2"/>
          </rPr>
          <t xml:space="preserve"> </t>
        </r>
        <r>
          <rPr>
            <sz val="9"/>
            <color indexed="81"/>
            <rFont val="돋움"/>
            <family val="3"/>
            <charset val="129"/>
          </rPr>
          <t>사업자에</t>
        </r>
        <r>
          <rPr>
            <sz val="9"/>
            <color indexed="81"/>
            <rFont val="Tahoma"/>
            <family val="2"/>
          </rPr>
          <t xml:space="preserve"> </t>
        </r>
        <r>
          <rPr>
            <sz val="9"/>
            <color indexed="81"/>
            <rFont val="돋움"/>
            <family val="3"/>
            <charset val="129"/>
          </rPr>
          <t>대해서는</t>
        </r>
        <r>
          <rPr>
            <sz val="9"/>
            <color indexed="81"/>
            <rFont val="Tahoma"/>
            <family val="2"/>
          </rPr>
          <t xml:space="preserve"> </t>
        </r>
        <r>
          <rPr>
            <sz val="9"/>
            <color indexed="81"/>
            <rFont val="돋움"/>
            <family val="3"/>
            <charset val="129"/>
          </rPr>
          <t>연</t>
        </r>
        <r>
          <rPr>
            <sz val="9"/>
            <color indexed="81"/>
            <rFont val="Tahoma"/>
            <family val="2"/>
          </rPr>
          <t xml:space="preserve"> 12</t>
        </r>
        <r>
          <rPr>
            <sz val="9"/>
            <color indexed="81"/>
            <rFont val="돋움"/>
            <family val="3"/>
            <charset val="129"/>
          </rPr>
          <t>만원을</t>
        </r>
        <r>
          <rPr>
            <sz val="9"/>
            <color indexed="81"/>
            <rFont val="Tahoma"/>
            <family val="2"/>
          </rPr>
          <t xml:space="preserve"> </t>
        </r>
        <r>
          <rPr>
            <sz val="9"/>
            <color indexed="81"/>
            <rFont val="돋움"/>
            <family val="3"/>
            <charset val="129"/>
          </rPr>
          <t>종합소득산출세액에서</t>
        </r>
        <r>
          <rPr>
            <sz val="9"/>
            <color indexed="81"/>
            <rFont val="Tahoma"/>
            <family val="2"/>
          </rPr>
          <t xml:space="preserve"> </t>
        </r>
        <r>
          <rPr>
            <sz val="9"/>
            <color indexed="81"/>
            <rFont val="돋움"/>
            <family val="3"/>
            <charset val="129"/>
          </rPr>
          <t>공제하며</t>
        </r>
        <r>
          <rPr>
            <sz val="9"/>
            <color indexed="81"/>
            <rFont val="Tahoma"/>
            <family val="2"/>
          </rPr>
          <t xml:space="preserve">, </t>
        </r>
        <r>
          <rPr>
            <sz val="9"/>
            <color indexed="81"/>
            <rFont val="돋움"/>
            <family val="3"/>
            <charset val="129"/>
          </rPr>
          <t>근로소득이</t>
        </r>
        <r>
          <rPr>
            <sz val="9"/>
            <color indexed="81"/>
            <rFont val="Tahoma"/>
            <family val="2"/>
          </rPr>
          <t xml:space="preserve"> </t>
        </r>
        <r>
          <rPr>
            <sz val="9"/>
            <color indexed="81"/>
            <rFont val="돋움"/>
            <family val="3"/>
            <charset val="129"/>
          </rPr>
          <t>없는</t>
        </r>
        <r>
          <rPr>
            <sz val="9"/>
            <color indexed="81"/>
            <rFont val="Tahoma"/>
            <family val="2"/>
          </rPr>
          <t xml:space="preserve"> </t>
        </r>
        <r>
          <rPr>
            <sz val="9"/>
            <color indexed="81"/>
            <rFont val="돋움"/>
            <family val="3"/>
            <charset val="129"/>
          </rPr>
          <t>거주자로서</t>
        </r>
        <r>
          <rPr>
            <sz val="9"/>
            <color indexed="81"/>
            <rFont val="Tahoma"/>
            <family val="2"/>
          </rPr>
          <t xml:space="preserve"> </t>
        </r>
        <r>
          <rPr>
            <sz val="9"/>
            <color indexed="81"/>
            <rFont val="돋움"/>
            <family val="3"/>
            <charset val="129"/>
          </rPr>
          <t>종합소득이</t>
        </r>
        <r>
          <rPr>
            <sz val="9"/>
            <color indexed="81"/>
            <rFont val="Tahoma"/>
            <family val="2"/>
          </rPr>
          <t xml:space="preserve"> </t>
        </r>
        <r>
          <rPr>
            <sz val="9"/>
            <color indexed="81"/>
            <rFont val="돋움"/>
            <family val="3"/>
            <charset val="129"/>
          </rPr>
          <t>있는</t>
        </r>
        <r>
          <rPr>
            <sz val="9"/>
            <color indexed="81"/>
            <rFont val="Tahoma"/>
            <family val="2"/>
          </rPr>
          <t xml:space="preserve"> </t>
        </r>
        <r>
          <rPr>
            <sz val="9"/>
            <color indexed="81"/>
            <rFont val="돋움"/>
            <family val="3"/>
            <charset val="129"/>
          </rPr>
          <t>사람</t>
        </r>
        <r>
          <rPr>
            <sz val="9"/>
            <color indexed="81"/>
            <rFont val="Tahoma"/>
            <family val="2"/>
          </rPr>
          <t>(</t>
        </r>
        <r>
          <rPr>
            <sz val="9"/>
            <color indexed="81"/>
            <rFont val="돋움"/>
            <family val="3"/>
            <charset val="129"/>
          </rPr>
          <t>성실사업자는</t>
        </r>
        <r>
          <rPr>
            <sz val="9"/>
            <color indexed="81"/>
            <rFont val="Tahoma"/>
            <family val="2"/>
          </rPr>
          <t xml:space="preserve"> </t>
        </r>
        <r>
          <rPr>
            <sz val="9"/>
            <color indexed="81"/>
            <rFont val="돋움"/>
            <family val="3"/>
            <charset val="129"/>
          </rPr>
          <t>제외한다</t>
        </r>
        <r>
          <rPr>
            <sz val="9"/>
            <color indexed="81"/>
            <rFont val="Tahoma"/>
            <family val="2"/>
          </rPr>
          <t>)</t>
        </r>
        <r>
          <rPr>
            <sz val="9"/>
            <color indexed="81"/>
            <rFont val="돋움"/>
            <family val="3"/>
            <charset val="129"/>
          </rPr>
          <t>에</t>
        </r>
        <r>
          <rPr>
            <sz val="9"/>
            <color indexed="81"/>
            <rFont val="Tahoma"/>
            <family val="2"/>
          </rPr>
          <t xml:space="preserve"> </t>
        </r>
        <r>
          <rPr>
            <sz val="9"/>
            <color indexed="81"/>
            <rFont val="돋움"/>
            <family val="3"/>
            <charset val="129"/>
          </rPr>
          <t>대해서는</t>
        </r>
        <r>
          <rPr>
            <sz val="9"/>
            <color indexed="81"/>
            <rFont val="Tahoma"/>
            <family val="2"/>
          </rPr>
          <t xml:space="preserve"> </t>
        </r>
        <r>
          <rPr>
            <sz val="9"/>
            <color indexed="81"/>
            <rFont val="돋움"/>
            <family val="3"/>
            <charset val="129"/>
          </rPr>
          <t>연</t>
        </r>
        <r>
          <rPr>
            <sz val="9"/>
            <color indexed="81"/>
            <rFont val="Tahoma"/>
            <family val="2"/>
          </rPr>
          <t xml:space="preserve"> 7</t>
        </r>
        <r>
          <rPr>
            <sz val="9"/>
            <color indexed="81"/>
            <rFont val="돋움"/>
            <family val="3"/>
            <charset val="129"/>
          </rPr>
          <t>만원을</t>
        </r>
        <r>
          <rPr>
            <sz val="9"/>
            <color indexed="81"/>
            <rFont val="Tahoma"/>
            <family val="2"/>
          </rPr>
          <t xml:space="preserve"> </t>
        </r>
        <r>
          <rPr>
            <sz val="9"/>
            <color indexed="81"/>
            <rFont val="돋움"/>
            <family val="3"/>
            <charset val="129"/>
          </rPr>
          <t>종합소득산출세액에서</t>
        </r>
        <r>
          <rPr>
            <sz val="9"/>
            <color indexed="81"/>
            <rFont val="Tahoma"/>
            <family val="2"/>
          </rPr>
          <t xml:space="preserve"> </t>
        </r>
        <r>
          <rPr>
            <sz val="9"/>
            <color indexed="81"/>
            <rFont val="돋움"/>
            <family val="3"/>
            <charset val="129"/>
          </rPr>
          <t>공제</t>
        </r>
        <r>
          <rPr>
            <sz val="9"/>
            <color indexed="81"/>
            <rFont val="Tahoma"/>
            <family val="2"/>
          </rPr>
          <t>(</t>
        </r>
        <r>
          <rPr>
            <sz val="9"/>
            <color indexed="81"/>
            <rFont val="돋움"/>
            <family val="3"/>
            <charset val="129"/>
          </rPr>
          <t>이하</t>
        </r>
        <r>
          <rPr>
            <sz val="9"/>
            <color indexed="81"/>
            <rFont val="Tahoma"/>
            <family val="2"/>
          </rPr>
          <t xml:space="preserve"> "</t>
        </r>
        <r>
          <rPr>
            <sz val="9"/>
            <color indexed="81"/>
            <rFont val="돋움"/>
            <family val="3"/>
            <charset val="129"/>
          </rPr>
          <t>표준세액공제</t>
        </r>
        <r>
          <rPr>
            <sz val="9"/>
            <color indexed="81"/>
            <rFont val="Tahoma"/>
            <family val="2"/>
          </rPr>
          <t>"</t>
        </r>
        <r>
          <rPr>
            <sz val="9"/>
            <color indexed="81"/>
            <rFont val="돋움"/>
            <family val="3"/>
            <charset val="129"/>
          </rPr>
          <t>라</t>
        </r>
        <r>
          <rPr>
            <sz val="9"/>
            <color indexed="81"/>
            <rFont val="Tahoma"/>
            <family val="2"/>
          </rPr>
          <t xml:space="preserve"> </t>
        </r>
        <r>
          <rPr>
            <sz val="9"/>
            <color indexed="81"/>
            <rFont val="돋움"/>
            <family val="3"/>
            <charset val="129"/>
          </rPr>
          <t>한다</t>
        </r>
        <r>
          <rPr>
            <sz val="9"/>
            <color indexed="81"/>
            <rFont val="Tahoma"/>
            <family val="2"/>
          </rPr>
          <t>)</t>
        </r>
        <r>
          <rPr>
            <sz val="9"/>
            <color indexed="81"/>
            <rFont val="돋움"/>
            <family val="3"/>
            <charset val="129"/>
          </rPr>
          <t>한다</t>
        </r>
        <r>
          <rPr>
            <sz val="9"/>
            <color indexed="81"/>
            <rFont val="Tahoma"/>
            <family val="2"/>
          </rPr>
          <t xml:space="preserve">.(2015.05.13 </t>
        </r>
        <r>
          <rPr>
            <sz val="9"/>
            <color indexed="81"/>
            <rFont val="돋움"/>
            <family val="3"/>
            <charset val="129"/>
          </rPr>
          <t>개정</t>
        </r>
        <r>
          <rPr>
            <sz val="9"/>
            <color indexed="81"/>
            <rFont val="Tahoma"/>
            <family val="2"/>
          </rPr>
          <t xml:space="preserve">)
</t>
        </r>
        <r>
          <rPr>
            <sz val="9"/>
            <color indexed="81"/>
            <rFont val="돋움"/>
            <family val="3"/>
            <charset val="129"/>
          </rPr>
          <t>⑩</t>
        </r>
        <r>
          <rPr>
            <sz val="9"/>
            <color indexed="81"/>
            <rFont val="Tahoma"/>
            <family val="2"/>
          </rPr>
          <t xml:space="preserve"> </t>
        </r>
        <r>
          <rPr>
            <sz val="9"/>
            <color indexed="81"/>
            <rFont val="돋움"/>
            <family val="3"/>
            <charset val="129"/>
          </rPr>
          <t>제</t>
        </r>
        <r>
          <rPr>
            <sz val="9"/>
            <color indexed="81"/>
            <rFont val="Tahoma"/>
            <family val="2"/>
          </rPr>
          <t>1</t>
        </r>
        <r>
          <rPr>
            <sz val="9"/>
            <color indexed="81"/>
            <rFont val="돋움"/>
            <family val="3"/>
            <charset val="129"/>
          </rPr>
          <t>항부터</t>
        </r>
        <r>
          <rPr>
            <sz val="9"/>
            <color indexed="81"/>
            <rFont val="Tahoma"/>
            <family val="2"/>
          </rPr>
          <t xml:space="preserve"> </t>
        </r>
        <r>
          <rPr>
            <sz val="9"/>
            <color indexed="81"/>
            <rFont val="돋움"/>
            <family val="3"/>
            <charset val="129"/>
          </rPr>
          <t>제</t>
        </r>
        <r>
          <rPr>
            <sz val="9"/>
            <color indexed="81"/>
            <rFont val="Tahoma"/>
            <family val="2"/>
          </rPr>
          <t>9</t>
        </r>
        <r>
          <rPr>
            <sz val="9"/>
            <color indexed="81"/>
            <rFont val="돋움"/>
            <family val="3"/>
            <charset val="129"/>
          </rPr>
          <t>항까지의</t>
        </r>
        <r>
          <rPr>
            <sz val="9"/>
            <color indexed="81"/>
            <rFont val="Tahoma"/>
            <family val="2"/>
          </rPr>
          <t xml:space="preserve"> </t>
        </r>
        <r>
          <rPr>
            <sz val="9"/>
            <color indexed="81"/>
            <rFont val="돋움"/>
            <family val="3"/>
            <charset val="129"/>
          </rPr>
          <t>규정에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공제를</t>
        </r>
        <r>
          <rPr>
            <sz val="9"/>
            <color indexed="81"/>
            <rFont val="Tahoma"/>
            <family val="2"/>
          </rPr>
          <t xml:space="preserve"> "</t>
        </r>
        <r>
          <rPr>
            <sz val="9"/>
            <color indexed="81"/>
            <rFont val="돋움"/>
            <family val="3"/>
            <charset val="129"/>
          </rPr>
          <t>특별세액공제</t>
        </r>
        <r>
          <rPr>
            <sz val="9"/>
            <color indexed="81"/>
            <rFont val="Tahoma"/>
            <family val="2"/>
          </rPr>
          <t>"</t>
        </r>
        <r>
          <rPr>
            <sz val="9"/>
            <color indexed="81"/>
            <rFont val="돋움"/>
            <family val="3"/>
            <charset val="129"/>
          </rPr>
          <t>라</t>
        </r>
        <r>
          <rPr>
            <sz val="9"/>
            <color indexed="81"/>
            <rFont val="Tahoma"/>
            <family val="2"/>
          </rPr>
          <t xml:space="preserve"> </t>
        </r>
        <r>
          <rPr>
            <sz val="9"/>
            <color indexed="81"/>
            <rFont val="돋움"/>
            <family val="3"/>
            <charset val="129"/>
          </rPr>
          <t>한다</t>
        </r>
        <r>
          <rPr>
            <sz val="9"/>
            <color indexed="81"/>
            <rFont val="Tahoma"/>
            <family val="2"/>
          </rPr>
          <t xml:space="preserve">.(2014.01.01 </t>
        </r>
        <r>
          <rPr>
            <sz val="9"/>
            <color indexed="81"/>
            <rFont val="돋움"/>
            <family val="3"/>
            <charset val="129"/>
          </rPr>
          <t>신설</t>
        </r>
        <r>
          <rPr>
            <sz val="9"/>
            <color indexed="81"/>
            <rFont val="Tahoma"/>
            <family val="2"/>
          </rPr>
          <t xml:space="preserve">) 
</t>
        </r>
        <r>
          <rPr>
            <sz val="9"/>
            <color indexed="81"/>
            <rFont val="돋움"/>
            <family val="3"/>
            <charset val="129"/>
          </rPr>
          <t>⑪</t>
        </r>
        <r>
          <rPr>
            <sz val="9"/>
            <color indexed="81"/>
            <rFont val="Tahoma"/>
            <family val="2"/>
          </rPr>
          <t xml:space="preserve"> </t>
        </r>
        <r>
          <rPr>
            <sz val="9"/>
            <color indexed="81"/>
            <rFont val="돋움"/>
            <family val="3"/>
            <charset val="129"/>
          </rPr>
          <t>특별세액공제에</t>
        </r>
        <r>
          <rPr>
            <sz val="9"/>
            <color indexed="81"/>
            <rFont val="Tahoma"/>
            <family val="2"/>
          </rPr>
          <t xml:space="preserve"> </t>
        </r>
        <r>
          <rPr>
            <sz val="9"/>
            <color indexed="81"/>
            <rFont val="돋움"/>
            <family val="3"/>
            <charset val="129"/>
          </rPr>
          <t>관하여</t>
        </r>
        <r>
          <rPr>
            <sz val="9"/>
            <color indexed="81"/>
            <rFont val="Tahoma"/>
            <family val="2"/>
          </rPr>
          <t xml:space="preserve"> </t>
        </r>
        <r>
          <rPr>
            <sz val="9"/>
            <color indexed="81"/>
            <rFont val="돋움"/>
            <family val="3"/>
            <charset val="129"/>
          </rPr>
          <t>그밖에</t>
        </r>
        <r>
          <rPr>
            <sz val="9"/>
            <color indexed="81"/>
            <rFont val="Tahoma"/>
            <family val="2"/>
          </rPr>
          <t xml:space="preserve"> </t>
        </r>
        <r>
          <rPr>
            <sz val="9"/>
            <color indexed="81"/>
            <rFont val="돋움"/>
            <family val="3"/>
            <charset val="129"/>
          </rPr>
          <t>필요한</t>
        </r>
        <r>
          <rPr>
            <sz val="9"/>
            <color indexed="81"/>
            <rFont val="Tahoma"/>
            <family val="2"/>
          </rPr>
          <t xml:space="preserve"> </t>
        </r>
        <r>
          <rPr>
            <sz val="9"/>
            <color indexed="81"/>
            <rFont val="돋움"/>
            <family val="3"/>
            <charset val="129"/>
          </rPr>
          <t>사항은</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정한다</t>
        </r>
        <r>
          <rPr>
            <sz val="9"/>
            <color indexed="81"/>
            <rFont val="Tahoma"/>
            <family val="2"/>
          </rPr>
          <t xml:space="preserve">.(2014.01.01 </t>
        </r>
        <r>
          <rPr>
            <sz val="9"/>
            <color indexed="81"/>
            <rFont val="돋움"/>
            <family val="3"/>
            <charset val="129"/>
          </rPr>
          <t>신설</t>
        </r>
        <r>
          <rPr>
            <sz val="9"/>
            <color indexed="81"/>
            <rFont val="Tahoma"/>
            <family val="2"/>
          </rPr>
          <t xml:space="preserve">) </t>
        </r>
      </text>
    </comment>
    <comment ref="W111" authorId="1" shapeId="0" xr:uid="{E735EA80-337A-4798-B74F-61F066DC8A24}">
      <text>
        <r>
          <rPr>
            <b/>
            <sz val="9"/>
            <color indexed="81"/>
            <rFont val="돋움"/>
            <family val="3"/>
            <charset val="129"/>
          </rPr>
          <t>보장성보험료 / 장애인 보장성보험료
공제금액 한도 :
보험료 납입액 (연 각각 100만원 한도) × 12%
보장성보험료 : 근로자가 기본공제대상자를 피보험자로
지출한 보장성보험의 보험료
장애인보장성보험료 : 근로자가 기본공제대상자 중 장애인을 피보험자 또는 수익자로 지출하는 장애인 전용보험에 지출한 보험료</t>
        </r>
      </text>
    </comment>
    <comment ref="X111" authorId="1" shapeId="0" xr:uid="{E8C3011C-84A0-42E4-9DE3-923F66E090A7}">
      <text>
        <r>
          <rPr>
            <b/>
            <sz val="9"/>
            <color indexed="81"/>
            <rFont val="돋움"/>
            <family val="3"/>
            <charset val="129"/>
          </rPr>
          <t xml:space="preserve">※ 작성방법 및 한도
보장성보험 , 장애인전용보장성 보험 : 납입한 금액의 100만원 한도
세액공제액 = 공제대상금액 X 12%
기본공제대상자(나이요건과 소득요건 충족필요)피보험자
1. 세액공제대상금액 : 근로자 본인 및 연간소득금액 합계액이 100만원 이하인 부양가족
                              (나이요건 제한 있음)을 피보험자로 하는 보장성 보험료의 보험료.
2. 세액공제대상금액 한도 : 보장성 보험료 (연 100만원) , 장애인전용 보장성 보험료(연 100만원)
① 근로소득이 있는 거주자(일용근로자는 제외한다. 이하 이 조에서 같다)가 해당 과세기간에 만기에 환급되는 금액이 납입보험료를 초과하지 아니하는 보험의 보험계약에 따라 지급하는 다음 각 호의 보험료를 지급한 경우 그 금액의 100분의 12에 해당하는 금액을 해당 과세기간의 종합소득산출세액에서 공제한다. 다만, 다음 각 호의 보험료별로 그 합계액이 각각 연 100만원을 초과하는 경우 그 초과하는 금액은 각각 없는 것으로 한다.(2014.01.01 신설) [ 부칙 ] 
1. 기본공제대상자 중 장애인을 피보험자 또는 수익자로 하는 장애인전용보험으로서 대통령령으로 정하는 장애인전용보장성보험료(2014.01.01 신설) [ 부칙 ] 
2. 기본공제대상자를 피보험자로 하는 대통령령으로 정하는 보험료(제1호에 따른 장애인전용보장성보험료는 제외한다)(2014.01.01 신설) [ 부칙 ] </t>
        </r>
      </text>
    </comment>
    <comment ref="G113" authorId="1" shapeId="0" xr:uid="{E0493DBA-844C-445E-8F52-BE43CEBAA3E7}">
      <text>
        <r>
          <rPr>
            <b/>
            <sz val="9"/>
            <color indexed="81"/>
            <rFont val="돋움"/>
            <family val="3"/>
            <charset val="129"/>
          </rPr>
          <t>근로자</t>
        </r>
        <r>
          <rPr>
            <b/>
            <sz val="9"/>
            <color indexed="81"/>
            <rFont val="Tahoma"/>
            <family val="2"/>
          </rPr>
          <t xml:space="preserve"> </t>
        </r>
        <r>
          <rPr>
            <b/>
            <sz val="9"/>
            <color indexed="81"/>
            <rFont val="돋움"/>
            <family val="3"/>
            <charset val="129"/>
          </rPr>
          <t>본인</t>
        </r>
        <r>
          <rPr>
            <b/>
            <sz val="9"/>
            <color indexed="81"/>
            <rFont val="Tahoma"/>
            <family val="2"/>
          </rPr>
          <t xml:space="preserve"> </t>
        </r>
        <r>
          <rPr>
            <b/>
            <sz val="9"/>
            <color indexed="81"/>
            <rFont val="돋움"/>
            <family val="3"/>
            <charset val="129"/>
          </rPr>
          <t>명의의</t>
        </r>
        <r>
          <rPr>
            <b/>
            <sz val="9"/>
            <color indexed="81"/>
            <rFont val="Tahoma"/>
            <family val="2"/>
          </rPr>
          <t xml:space="preserve"> </t>
        </r>
        <r>
          <rPr>
            <b/>
            <sz val="9"/>
            <color indexed="81"/>
            <rFont val="돋움"/>
            <family val="3"/>
            <charset val="129"/>
          </rPr>
          <t>고용보험료</t>
        </r>
        <r>
          <rPr>
            <b/>
            <sz val="9"/>
            <color indexed="81"/>
            <rFont val="Tahoma"/>
            <family val="2"/>
          </rPr>
          <t>(</t>
        </r>
        <r>
          <rPr>
            <b/>
            <sz val="9"/>
            <color indexed="81"/>
            <rFont val="돋움"/>
            <family val="3"/>
            <charset val="129"/>
          </rPr>
          <t>본인부담분</t>
        </r>
        <r>
          <rPr>
            <b/>
            <sz val="9"/>
            <color indexed="81"/>
            <rFont val="Tahoma"/>
            <family val="2"/>
          </rPr>
          <t>)</t>
        </r>
      </text>
    </comment>
    <comment ref="AG114" authorId="1" shapeId="0" xr:uid="{A79CCC32-D967-40D4-8990-226D3E38CB61}">
      <text>
        <r>
          <rPr>
            <b/>
            <sz val="9"/>
            <color indexed="81"/>
            <rFont val="Tahoma"/>
            <family val="2"/>
          </rPr>
          <t xml:space="preserve">  - 12% </t>
        </r>
        <r>
          <rPr>
            <b/>
            <sz val="9"/>
            <color indexed="81"/>
            <rFont val="돋움"/>
            <family val="3"/>
            <charset val="129"/>
          </rPr>
          <t>적용대상</t>
        </r>
        <r>
          <rPr>
            <b/>
            <sz val="9"/>
            <color indexed="81"/>
            <rFont val="Tahoma"/>
            <family val="2"/>
          </rPr>
          <t xml:space="preserve"> </t>
        </r>
        <r>
          <rPr>
            <b/>
            <sz val="9"/>
            <color indexed="81"/>
            <rFont val="돋움"/>
            <family val="3"/>
            <charset val="129"/>
          </rPr>
          <t>세액공제</t>
        </r>
        <r>
          <rPr>
            <b/>
            <sz val="9"/>
            <color indexed="81"/>
            <rFont val="Tahoma"/>
            <family val="2"/>
          </rPr>
          <t xml:space="preserve">: </t>
        </r>
        <r>
          <rPr>
            <b/>
            <sz val="9"/>
            <color indexed="81"/>
            <rFont val="돋움"/>
            <family val="3"/>
            <charset val="129"/>
          </rPr>
          <t>연금계좌</t>
        </r>
        <r>
          <rPr>
            <b/>
            <sz val="9"/>
            <color indexed="81"/>
            <rFont val="Tahoma"/>
            <family val="2"/>
          </rPr>
          <t xml:space="preserve">, </t>
        </r>
        <r>
          <rPr>
            <b/>
            <sz val="9"/>
            <color indexed="81"/>
            <rFont val="돋움"/>
            <family val="3"/>
            <charset val="129"/>
          </rPr>
          <t>보장성보험료</t>
        </r>
      </text>
    </comment>
    <comment ref="D115" authorId="1" shapeId="0" xr:uid="{6AFA4FD3-49A4-4FF7-A40B-1952E46BF8AF}">
      <text>
        <r>
          <rPr>
            <b/>
            <sz val="9"/>
            <color indexed="81"/>
            <rFont val="돋움"/>
            <family val="3"/>
            <charset val="129"/>
          </rPr>
          <t xml:space="preserve">◐ 주택자금공제
   ① 주택임차(전세금 또는 보증금) 차입금 원리금상환액 공제(연 300만원 한도)
       무주택 세대의 세대주(세대주가 공제받지 않는 경우 세대원 포함)인
       근로자가 국민주택규모의 주택(오피스텔 포함 : '2013.8.13. 이후)을 임차하기 위해 금융회사 등으로부터
       차입한 차입금의 원리금상환액의 40% 공제
   ② 주택마련저축공제(연 300만원 한도)
       청약저축, 주택청약저축 등 납입액의 40% 공제
        · 장기주택마련저축은 소득공제 적용기한 (2012.12.31.) 종료되었으므로 2013년 부터 소득공제 대상 아님
       ※ 연 300만원 한도( ① + ② )
   ③ 장기주택저당차입금 이자상환액공제 : 연500만원(고정금리방식 · 비거치식원리금 분할상환방식 연 1,500만원)한도
       로 이자상환액 공제
        · 2003.12.31.이전 차입분 : 연   600만원  (상환기간 15년 이상 1,000만원) 한도
        · 2011.12.31.이전 차입분 : 연 1,000만원 (상환기간 30년 이상 1,500만원) 한도     
       ※ 연 500만원(600만원, 1,000만원, 1,500만원) 한도 ( ① + ② + ③ )
          - 장기주택저당차입금 이자상환액공제 적용 한도가 주택자금공제 종합한도임
  </t>
        </r>
      </text>
    </comment>
    <comment ref="E115" authorId="1" shapeId="0" xr:uid="{717EB8F2-1090-4C50-BA4F-9C4F01C5F027}">
      <text>
        <r>
          <rPr>
            <b/>
            <sz val="9"/>
            <color indexed="81"/>
            <rFont val="돋움"/>
            <family val="3"/>
            <charset val="129"/>
          </rPr>
          <t>◦</t>
        </r>
        <r>
          <rPr>
            <b/>
            <sz val="9"/>
            <color indexed="81"/>
            <rFont val="Tahoma"/>
            <family val="2"/>
          </rPr>
          <t xml:space="preserve"> </t>
        </r>
        <r>
          <rPr>
            <b/>
            <sz val="9"/>
            <color indexed="81"/>
            <rFont val="돋움"/>
            <family val="3"/>
            <charset val="129"/>
          </rPr>
          <t>공제가능</t>
        </r>
        <r>
          <rPr>
            <b/>
            <sz val="9"/>
            <color indexed="81"/>
            <rFont val="Tahoma"/>
            <family val="2"/>
          </rPr>
          <t xml:space="preserve"> </t>
        </r>
        <r>
          <rPr>
            <b/>
            <sz val="9"/>
            <color indexed="81"/>
            <rFont val="돋움"/>
            <family val="3"/>
            <charset val="129"/>
          </rPr>
          <t>차입금</t>
        </r>
        <r>
          <rPr>
            <b/>
            <sz val="9"/>
            <color indexed="81"/>
            <rFont val="Tahoma"/>
            <family val="2"/>
          </rPr>
          <t xml:space="preserve"> </t>
        </r>
        <r>
          <rPr>
            <b/>
            <sz val="9"/>
            <color indexed="81"/>
            <rFont val="돋움"/>
            <family val="3"/>
            <charset val="129"/>
          </rPr>
          <t xml:space="preserve">확대
</t>
        </r>
        <r>
          <rPr>
            <b/>
            <sz val="9"/>
            <color indexed="81"/>
            <rFont val="Tahoma"/>
            <family val="2"/>
          </rPr>
          <t xml:space="preserve">  - (</t>
        </r>
        <r>
          <rPr>
            <b/>
            <sz val="9"/>
            <color indexed="81"/>
            <rFont val="돋움"/>
            <family val="3"/>
            <charset val="129"/>
          </rPr>
          <t>좌동</t>
        </r>
        <r>
          <rPr>
            <b/>
            <sz val="9"/>
            <color indexed="81"/>
            <rFont val="Tahoma"/>
            <family val="2"/>
          </rPr>
          <t xml:space="preserve">)
  - </t>
        </r>
        <r>
          <rPr>
            <b/>
            <sz val="9"/>
            <color indexed="81"/>
            <rFont val="돋움"/>
            <family val="3"/>
            <charset val="129"/>
          </rPr>
          <t>전세계약을</t>
        </r>
        <r>
          <rPr>
            <b/>
            <sz val="9"/>
            <color indexed="81"/>
            <rFont val="Tahoma"/>
            <family val="2"/>
          </rPr>
          <t xml:space="preserve"> </t>
        </r>
        <r>
          <rPr>
            <b/>
            <sz val="9"/>
            <color indexed="81"/>
            <rFont val="돋움"/>
            <family val="3"/>
            <charset val="129"/>
          </rPr>
          <t>연장</t>
        </r>
        <r>
          <rPr>
            <b/>
            <sz val="9"/>
            <color indexed="81"/>
            <rFont val="Tahoma"/>
            <family val="2"/>
          </rPr>
          <t>(</t>
        </r>
        <r>
          <rPr>
            <b/>
            <sz val="9"/>
            <color indexed="81"/>
            <rFont val="돋움"/>
            <family val="3"/>
            <charset val="129"/>
          </rPr>
          <t>갱신</t>
        </r>
        <r>
          <rPr>
            <b/>
            <sz val="9"/>
            <color indexed="81"/>
            <rFont val="Tahoma"/>
            <family val="2"/>
          </rPr>
          <t>)</t>
        </r>
        <r>
          <rPr>
            <b/>
            <sz val="9"/>
            <color indexed="81"/>
            <rFont val="돋움"/>
            <family val="3"/>
            <charset val="129"/>
          </rPr>
          <t>하면서</t>
        </r>
        <r>
          <rPr>
            <b/>
            <sz val="9"/>
            <color indexed="81"/>
            <rFont val="Tahoma"/>
            <family val="2"/>
          </rPr>
          <t xml:space="preserve"> </t>
        </r>
        <r>
          <rPr>
            <b/>
            <sz val="9"/>
            <color indexed="81"/>
            <rFont val="돋움"/>
            <family val="3"/>
            <charset val="129"/>
          </rPr>
          <t>전세자금을</t>
        </r>
        <r>
          <rPr>
            <b/>
            <sz val="9"/>
            <color indexed="81"/>
            <rFont val="Tahoma"/>
            <family val="2"/>
          </rPr>
          <t xml:space="preserve"> </t>
        </r>
        <r>
          <rPr>
            <b/>
            <sz val="9"/>
            <color indexed="81"/>
            <rFont val="돋움"/>
            <family val="3"/>
            <charset val="129"/>
          </rPr>
          <t>차입하는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연장일부터</t>
        </r>
        <r>
          <rPr>
            <b/>
            <sz val="9"/>
            <color indexed="81"/>
            <rFont val="Tahoma"/>
            <family val="2"/>
          </rPr>
          <t xml:space="preserve"> </t>
        </r>
        <r>
          <rPr>
            <b/>
            <sz val="9"/>
            <color indexed="81"/>
            <rFont val="돋움"/>
            <family val="3"/>
            <charset val="129"/>
          </rPr>
          <t>전ㆍ후</t>
        </r>
        <r>
          <rPr>
            <b/>
            <sz val="9"/>
            <color indexed="81"/>
            <rFont val="Tahoma"/>
            <family val="2"/>
          </rPr>
          <t xml:space="preserve"> 3</t>
        </r>
        <r>
          <rPr>
            <b/>
            <sz val="9"/>
            <color indexed="81"/>
            <rFont val="돋움"/>
            <family val="3"/>
            <charset val="129"/>
          </rPr>
          <t>개월</t>
        </r>
        <r>
          <rPr>
            <b/>
            <sz val="9"/>
            <color indexed="81"/>
            <rFont val="Tahoma"/>
            <family val="2"/>
          </rPr>
          <t xml:space="preserve"> </t>
        </r>
        <r>
          <rPr>
            <b/>
            <sz val="9"/>
            <color indexed="81"/>
            <rFont val="돋움"/>
            <family val="3"/>
            <charset val="129"/>
          </rPr>
          <t>이내</t>
        </r>
        <r>
          <rPr>
            <b/>
            <sz val="9"/>
            <color indexed="81"/>
            <rFont val="Tahoma"/>
            <family val="2"/>
          </rPr>
          <t xml:space="preserve"> </t>
        </r>
        <r>
          <rPr>
            <b/>
            <sz val="9"/>
            <color indexed="81"/>
            <rFont val="돋움"/>
            <family val="3"/>
            <charset val="129"/>
          </rPr>
          <t>차입한</t>
        </r>
        <r>
          <rPr>
            <b/>
            <sz val="9"/>
            <color indexed="81"/>
            <rFont val="Tahoma"/>
            <family val="2"/>
          </rPr>
          <t xml:space="preserve"> </t>
        </r>
        <r>
          <rPr>
            <b/>
            <sz val="9"/>
            <color indexed="81"/>
            <rFont val="돋움"/>
            <family val="3"/>
            <charset val="129"/>
          </rPr>
          <t>자금</t>
        </r>
        <r>
          <rPr>
            <b/>
            <sz val="9"/>
            <color indexed="81"/>
            <rFont val="Tahoma"/>
            <family val="2"/>
          </rPr>
          <t xml:space="preserve"> </t>
        </r>
        <r>
          <rPr>
            <b/>
            <sz val="9"/>
            <color indexed="81"/>
            <rFont val="돋움"/>
            <family val="3"/>
            <charset val="129"/>
          </rPr>
          <t xml:space="preserve">포함
</t>
        </r>
        <r>
          <rPr>
            <b/>
            <sz val="9"/>
            <color indexed="81"/>
            <rFont val="Tahoma"/>
            <family val="2"/>
          </rPr>
          <t xml:space="preserve">  - </t>
        </r>
        <r>
          <rPr>
            <b/>
            <sz val="9"/>
            <color indexed="81"/>
            <rFont val="돋움"/>
            <family val="3"/>
            <charset val="129"/>
          </rPr>
          <t>공제대상</t>
        </r>
        <r>
          <rPr>
            <b/>
            <sz val="9"/>
            <color indexed="81"/>
            <rFont val="Tahoma"/>
            <family val="2"/>
          </rPr>
          <t xml:space="preserve"> </t>
        </r>
        <r>
          <rPr>
            <b/>
            <sz val="9"/>
            <color indexed="81"/>
            <rFont val="돋움"/>
            <family val="3"/>
            <charset val="129"/>
          </rPr>
          <t>차입금으로</t>
        </r>
        <r>
          <rPr>
            <b/>
            <sz val="9"/>
            <color indexed="81"/>
            <rFont val="Tahoma"/>
            <family val="2"/>
          </rPr>
          <t xml:space="preserve"> </t>
        </r>
        <r>
          <rPr>
            <b/>
            <sz val="9"/>
            <color indexed="81"/>
            <rFont val="돋움"/>
            <family val="3"/>
            <charset val="129"/>
          </rPr>
          <t>다른</t>
        </r>
        <r>
          <rPr>
            <b/>
            <sz val="9"/>
            <color indexed="81"/>
            <rFont val="Tahoma"/>
            <family val="2"/>
          </rPr>
          <t xml:space="preserve"> </t>
        </r>
        <r>
          <rPr>
            <b/>
            <sz val="9"/>
            <color indexed="81"/>
            <rFont val="돋움"/>
            <family val="3"/>
            <charset val="129"/>
          </rPr>
          <t>전세주택으로</t>
        </r>
        <r>
          <rPr>
            <b/>
            <sz val="9"/>
            <color indexed="81"/>
            <rFont val="Tahoma"/>
            <family val="2"/>
          </rPr>
          <t xml:space="preserve"> </t>
        </r>
        <r>
          <rPr>
            <b/>
            <sz val="9"/>
            <color indexed="81"/>
            <rFont val="돋움"/>
            <family val="3"/>
            <charset val="129"/>
          </rPr>
          <t>이주하는</t>
        </r>
        <r>
          <rPr>
            <b/>
            <sz val="9"/>
            <color indexed="81"/>
            <rFont val="Tahoma"/>
            <family val="2"/>
          </rPr>
          <t xml:space="preserve"> </t>
        </r>
        <r>
          <rPr>
            <b/>
            <sz val="9"/>
            <color indexed="81"/>
            <rFont val="돋움"/>
            <family val="3"/>
            <charset val="129"/>
          </rPr>
          <t>경우에도</t>
        </r>
        <r>
          <rPr>
            <b/>
            <sz val="9"/>
            <color indexed="81"/>
            <rFont val="Tahoma"/>
            <family val="2"/>
          </rPr>
          <t xml:space="preserve"> </t>
        </r>
        <r>
          <rPr>
            <b/>
            <sz val="9"/>
            <color indexed="81"/>
            <rFont val="돋움"/>
            <family val="3"/>
            <charset val="129"/>
          </rPr>
          <t>공제가능</t>
        </r>
        <r>
          <rPr>
            <b/>
            <sz val="9"/>
            <color indexed="81"/>
            <rFont val="Tahoma"/>
            <family val="2"/>
          </rPr>
          <t xml:space="preserve"> </t>
        </r>
        <r>
          <rPr>
            <b/>
            <sz val="9"/>
            <color indexed="81"/>
            <rFont val="돋움"/>
            <family val="3"/>
            <charset val="129"/>
          </rPr>
          <t>차입금으로</t>
        </r>
        <r>
          <rPr>
            <b/>
            <sz val="9"/>
            <color indexed="81"/>
            <rFont val="Tahoma"/>
            <family val="2"/>
          </rPr>
          <t xml:space="preserve"> </t>
        </r>
        <r>
          <rPr>
            <b/>
            <sz val="9"/>
            <color indexed="81"/>
            <rFont val="돋움"/>
            <family val="3"/>
            <charset val="129"/>
          </rPr>
          <t>봄
①</t>
        </r>
        <r>
          <rPr>
            <b/>
            <sz val="9"/>
            <color indexed="81"/>
            <rFont val="Tahoma"/>
            <family val="2"/>
          </rPr>
          <t xml:space="preserve"> </t>
        </r>
        <r>
          <rPr>
            <b/>
            <sz val="9"/>
            <color indexed="81"/>
            <rFont val="돋움"/>
            <family val="3"/>
            <charset val="129"/>
          </rPr>
          <t>주택임차</t>
        </r>
        <r>
          <rPr>
            <b/>
            <sz val="9"/>
            <color indexed="81"/>
            <rFont val="Tahoma"/>
            <family val="2"/>
          </rPr>
          <t xml:space="preserve"> </t>
        </r>
        <r>
          <rPr>
            <b/>
            <sz val="9"/>
            <color indexed="81"/>
            <rFont val="돋움"/>
            <family val="3"/>
            <charset val="129"/>
          </rPr>
          <t>차입금원리금</t>
        </r>
        <r>
          <rPr>
            <b/>
            <sz val="9"/>
            <color indexed="81"/>
            <rFont val="Tahoma"/>
            <family val="2"/>
          </rPr>
          <t xml:space="preserve"> </t>
        </r>
        <r>
          <rPr>
            <b/>
            <sz val="9"/>
            <color indexed="81"/>
            <rFont val="돋움"/>
            <family val="3"/>
            <charset val="129"/>
          </rPr>
          <t>상환액</t>
        </r>
        <r>
          <rPr>
            <b/>
            <sz val="9"/>
            <color indexed="81"/>
            <rFont val="Tahoma"/>
            <family val="2"/>
          </rPr>
          <t xml:space="preserve"> </t>
        </r>
        <r>
          <rPr>
            <b/>
            <sz val="9"/>
            <color indexed="81"/>
            <rFont val="돋움"/>
            <family val="3"/>
            <charset val="129"/>
          </rPr>
          <t>등
공제금액ㆍ한도
원리금</t>
        </r>
        <r>
          <rPr>
            <b/>
            <sz val="9"/>
            <color indexed="81"/>
            <rFont val="Tahoma"/>
            <family val="2"/>
          </rPr>
          <t xml:space="preserve"> </t>
        </r>
        <r>
          <rPr>
            <b/>
            <sz val="9"/>
            <color indexed="81"/>
            <rFont val="돋움"/>
            <family val="3"/>
            <charset val="129"/>
          </rPr>
          <t>상환액의</t>
        </r>
        <r>
          <rPr>
            <b/>
            <sz val="9"/>
            <color indexed="81"/>
            <rFont val="Tahoma"/>
            <family val="2"/>
          </rPr>
          <t xml:space="preserve"> 40% (</t>
        </r>
        <r>
          <rPr>
            <b/>
            <sz val="9"/>
            <color indexed="81"/>
            <rFont val="돋움"/>
            <family val="3"/>
            <charset val="129"/>
          </rPr>
          <t>연</t>
        </r>
        <r>
          <rPr>
            <b/>
            <sz val="9"/>
            <color indexed="81"/>
            <rFont val="Tahoma"/>
            <family val="2"/>
          </rPr>
          <t xml:space="preserve"> 300</t>
        </r>
        <r>
          <rPr>
            <b/>
            <sz val="9"/>
            <color indexed="81"/>
            <rFont val="돋움"/>
            <family val="3"/>
            <charset val="129"/>
          </rPr>
          <t>만원한도</t>
        </r>
        <r>
          <rPr>
            <b/>
            <sz val="9"/>
            <color indexed="81"/>
            <rFont val="Tahoma"/>
            <family val="2"/>
          </rPr>
          <t xml:space="preserve">)
</t>
        </r>
        <r>
          <rPr>
            <b/>
            <sz val="9"/>
            <color indexed="81"/>
            <rFont val="돋움"/>
            <family val="3"/>
            <charset val="129"/>
          </rPr>
          <t>공</t>
        </r>
        <r>
          <rPr>
            <b/>
            <sz val="9"/>
            <color indexed="81"/>
            <rFont val="Tahoma"/>
            <family val="2"/>
          </rPr>
          <t xml:space="preserve"> </t>
        </r>
        <r>
          <rPr>
            <b/>
            <sz val="9"/>
            <color indexed="81"/>
            <rFont val="돋움"/>
            <family val="3"/>
            <charset val="129"/>
          </rPr>
          <t>제</t>
        </r>
        <r>
          <rPr>
            <b/>
            <sz val="9"/>
            <color indexed="81"/>
            <rFont val="Tahoma"/>
            <family val="2"/>
          </rPr>
          <t xml:space="preserve"> </t>
        </r>
        <r>
          <rPr>
            <b/>
            <sz val="9"/>
            <color indexed="81"/>
            <rFont val="돋움"/>
            <family val="3"/>
            <charset val="129"/>
          </rPr>
          <t>요</t>
        </r>
        <r>
          <rPr>
            <b/>
            <sz val="9"/>
            <color indexed="81"/>
            <rFont val="Tahoma"/>
            <family val="2"/>
          </rPr>
          <t xml:space="preserve"> </t>
        </r>
        <r>
          <rPr>
            <b/>
            <sz val="9"/>
            <color indexed="81"/>
            <rFont val="돋움"/>
            <family val="3"/>
            <charset val="129"/>
          </rPr>
          <t>건
무주택</t>
        </r>
        <r>
          <rPr>
            <b/>
            <sz val="9"/>
            <color indexed="81"/>
            <rFont val="Tahoma"/>
            <family val="2"/>
          </rPr>
          <t xml:space="preserve"> </t>
        </r>
        <r>
          <rPr>
            <b/>
            <sz val="9"/>
            <color indexed="81"/>
            <rFont val="돋움"/>
            <family val="3"/>
            <charset val="129"/>
          </rPr>
          <t>세대의</t>
        </r>
        <r>
          <rPr>
            <b/>
            <sz val="9"/>
            <color indexed="81"/>
            <rFont val="Tahoma"/>
            <family val="2"/>
          </rPr>
          <t xml:space="preserve"> </t>
        </r>
        <r>
          <rPr>
            <b/>
            <sz val="9"/>
            <color indexed="81"/>
            <rFont val="돋움"/>
            <family val="3"/>
            <charset val="129"/>
          </rPr>
          <t>세대주</t>
        </r>
        <r>
          <rPr>
            <b/>
            <sz val="9"/>
            <color indexed="81"/>
            <rFont val="Tahoma"/>
            <family val="2"/>
          </rPr>
          <t>(</t>
        </r>
        <r>
          <rPr>
            <b/>
            <sz val="9"/>
            <color indexed="81"/>
            <rFont val="돋움"/>
            <family val="3"/>
            <charset val="129"/>
          </rPr>
          <t>세대주가</t>
        </r>
        <r>
          <rPr>
            <b/>
            <sz val="9"/>
            <color indexed="81"/>
            <rFont val="Tahoma"/>
            <family val="2"/>
          </rPr>
          <t xml:space="preserve"> </t>
        </r>
        <r>
          <rPr>
            <b/>
            <sz val="9"/>
            <color indexed="81"/>
            <rFont val="돋움"/>
            <family val="3"/>
            <charset val="129"/>
          </rPr>
          <t>주택</t>
        </r>
        <r>
          <rPr>
            <b/>
            <sz val="9"/>
            <color indexed="81"/>
            <rFont val="Tahoma"/>
            <family val="2"/>
          </rPr>
          <t xml:space="preserve"> </t>
        </r>
        <r>
          <rPr>
            <b/>
            <sz val="9"/>
            <color indexed="81"/>
            <rFont val="돋움"/>
            <family val="3"/>
            <charset val="129"/>
          </rPr>
          <t>관련</t>
        </r>
        <r>
          <rPr>
            <b/>
            <sz val="9"/>
            <color indexed="81"/>
            <rFont val="Tahoma"/>
            <family val="2"/>
          </rPr>
          <t xml:space="preserve"> </t>
        </r>
        <r>
          <rPr>
            <b/>
            <sz val="9"/>
            <color indexed="81"/>
            <rFont val="돋움"/>
            <family val="3"/>
            <charset val="129"/>
          </rPr>
          <t>공제를</t>
        </r>
        <r>
          <rPr>
            <b/>
            <sz val="9"/>
            <color indexed="81"/>
            <rFont val="Tahoma"/>
            <family val="2"/>
          </rPr>
          <t xml:space="preserve"> </t>
        </r>
        <r>
          <rPr>
            <b/>
            <sz val="9"/>
            <color indexed="81"/>
            <rFont val="돋움"/>
            <family val="3"/>
            <charset val="129"/>
          </rPr>
          <t>받지</t>
        </r>
        <r>
          <rPr>
            <b/>
            <sz val="9"/>
            <color indexed="81"/>
            <rFont val="Tahoma"/>
            <family val="2"/>
          </rPr>
          <t xml:space="preserve"> </t>
        </r>
        <r>
          <rPr>
            <b/>
            <sz val="9"/>
            <color indexed="81"/>
            <rFont val="돋움"/>
            <family val="3"/>
            <charset val="129"/>
          </rPr>
          <t>않은</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세대원도</t>
        </r>
        <r>
          <rPr>
            <b/>
            <sz val="9"/>
            <color indexed="81"/>
            <rFont val="Tahoma"/>
            <family val="2"/>
          </rPr>
          <t xml:space="preserve"> </t>
        </r>
        <r>
          <rPr>
            <b/>
            <sz val="9"/>
            <color indexed="81"/>
            <rFont val="돋움"/>
            <family val="3"/>
            <charset val="129"/>
          </rPr>
          <t>가능</t>
        </r>
        <r>
          <rPr>
            <b/>
            <sz val="9"/>
            <color indexed="81"/>
            <rFont val="Tahoma"/>
            <family val="2"/>
          </rPr>
          <t>)</t>
        </r>
        <r>
          <rPr>
            <b/>
            <sz val="9"/>
            <color indexed="81"/>
            <rFont val="돋움"/>
            <family val="3"/>
            <charset val="129"/>
          </rPr>
          <t>인</t>
        </r>
        <r>
          <rPr>
            <b/>
            <sz val="9"/>
            <color indexed="81"/>
            <rFont val="Tahoma"/>
            <family val="2"/>
          </rPr>
          <t xml:space="preserve"> </t>
        </r>
        <r>
          <rPr>
            <b/>
            <sz val="9"/>
            <color indexed="81"/>
            <rFont val="돋움"/>
            <family val="3"/>
            <charset val="129"/>
          </rPr>
          <t>근로자가</t>
        </r>
        <r>
          <rPr>
            <b/>
            <sz val="9"/>
            <color indexed="81"/>
            <rFont val="Tahoma"/>
            <family val="2"/>
          </rPr>
          <t xml:space="preserve"> </t>
        </r>
        <r>
          <rPr>
            <b/>
            <sz val="9"/>
            <color indexed="81"/>
            <rFont val="돋움"/>
            <family val="3"/>
            <charset val="129"/>
          </rPr>
          <t>국민주택규모의</t>
        </r>
        <r>
          <rPr>
            <b/>
            <sz val="9"/>
            <color indexed="81"/>
            <rFont val="Tahoma"/>
            <family val="2"/>
          </rPr>
          <t xml:space="preserve"> </t>
        </r>
        <r>
          <rPr>
            <b/>
            <sz val="9"/>
            <color indexed="81"/>
            <rFont val="돋움"/>
            <family val="3"/>
            <charset val="129"/>
          </rPr>
          <t>주택</t>
        </r>
        <r>
          <rPr>
            <b/>
            <sz val="9"/>
            <color indexed="81"/>
            <rFont val="Tahoma"/>
            <family val="2"/>
          </rPr>
          <t>(</t>
        </r>
        <r>
          <rPr>
            <b/>
            <sz val="9"/>
            <color indexed="81"/>
            <rFont val="돋움"/>
            <family val="3"/>
            <charset val="129"/>
          </rPr>
          <t>오피스텔</t>
        </r>
        <r>
          <rPr>
            <b/>
            <sz val="9"/>
            <color indexed="81"/>
            <rFont val="Tahoma"/>
            <family val="2"/>
          </rPr>
          <t xml:space="preserve"> </t>
        </r>
        <r>
          <rPr>
            <b/>
            <sz val="9"/>
            <color indexed="81"/>
            <rFont val="돋움"/>
            <family val="3"/>
            <charset val="129"/>
          </rPr>
          <t>포함</t>
        </r>
        <r>
          <rPr>
            <b/>
            <sz val="9"/>
            <color indexed="81"/>
            <rFont val="Tahoma"/>
            <family val="2"/>
          </rPr>
          <t>)</t>
        </r>
        <r>
          <rPr>
            <b/>
            <sz val="9"/>
            <color indexed="81"/>
            <rFont val="돋움"/>
            <family val="3"/>
            <charset val="129"/>
          </rPr>
          <t>을</t>
        </r>
        <r>
          <rPr>
            <b/>
            <sz val="9"/>
            <color indexed="81"/>
            <rFont val="Tahoma"/>
            <family val="2"/>
          </rPr>
          <t xml:space="preserve"> </t>
        </r>
        <r>
          <rPr>
            <b/>
            <sz val="9"/>
            <color indexed="81"/>
            <rFont val="돋움"/>
            <family val="3"/>
            <charset val="129"/>
          </rPr>
          <t>임차하기</t>
        </r>
        <r>
          <rPr>
            <b/>
            <sz val="9"/>
            <color indexed="81"/>
            <rFont val="Tahoma"/>
            <family val="2"/>
          </rPr>
          <t xml:space="preserve"> </t>
        </r>
        <r>
          <rPr>
            <b/>
            <sz val="9"/>
            <color indexed="81"/>
            <rFont val="돋움"/>
            <family val="3"/>
            <charset val="129"/>
          </rPr>
          <t>위하여</t>
        </r>
        <r>
          <rPr>
            <b/>
            <sz val="9"/>
            <color indexed="81"/>
            <rFont val="Tahoma"/>
            <family val="2"/>
          </rPr>
          <t xml:space="preserve"> </t>
        </r>
        <r>
          <rPr>
            <b/>
            <sz val="9"/>
            <color indexed="81"/>
            <rFont val="돋움"/>
            <family val="3"/>
            <charset val="129"/>
          </rPr>
          <t>금융회사</t>
        </r>
        <r>
          <rPr>
            <b/>
            <sz val="9"/>
            <color indexed="81"/>
            <rFont val="Tahoma"/>
            <family val="2"/>
          </rPr>
          <t xml:space="preserve"> </t>
        </r>
        <r>
          <rPr>
            <b/>
            <sz val="9"/>
            <color indexed="81"/>
            <rFont val="돋움"/>
            <family val="3"/>
            <charset val="129"/>
          </rPr>
          <t>등으로부터</t>
        </r>
        <r>
          <rPr>
            <b/>
            <sz val="9"/>
            <color indexed="81"/>
            <rFont val="Tahoma"/>
            <family val="2"/>
          </rPr>
          <t xml:space="preserve"> </t>
        </r>
        <r>
          <rPr>
            <b/>
            <sz val="9"/>
            <color indexed="81"/>
            <rFont val="돋움"/>
            <family val="3"/>
            <charset val="129"/>
          </rPr>
          <t>차입한</t>
        </r>
        <r>
          <rPr>
            <b/>
            <sz val="9"/>
            <color indexed="81"/>
            <rFont val="Tahoma"/>
            <family val="2"/>
          </rPr>
          <t xml:space="preserve"> </t>
        </r>
        <r>
          <rPr>
            <b/>
            <sz val="9"/>
            <color indexed="81"/>
            <rFont val="돋움"/>
            <family val="3"/>
            <charset val="129"/>
          </rPr>
          <t>차입금의</t>
        </r>
        <r>
          <rPr>
            <b/>
            <sz val="9"/>
            <color indexed="81"/>
            <rFont val="Tahoma"/>
            <family val="2"/>
          </rPr>
          <t xml:space="preserve"> </t>
        </r>
        <r>
          <rPr>
            <b/>
            <sz val="9"/>
            <color indexed="81"/>
            <rFont val="돋움"/>
            <family val="3"/>
            <charset val="129"/>
          </rPr>
          <t xml:space="preserve">원리금상환액
</t>
        </r>
        <r>
          <rPr>
            <b/>
            <sz val="9"/>
            <color indexed="81"/>
            <rFont val="Tahoma"/>
            <family val="2"/>
          </rPr>
          <t xml:space="preserve">==========================================================
</t>
        </r>
        <r>
          <rPr>
            <b/>
            <sz val="9"/>
            <color indexed="81"/>
            <rFont val="돋움"/>
            <family val="3"/>
            <charset val="129"/>
          </rPr>
          <t>무주택</t>
        </r>
        <r>
          <rPr>
            <b/>
            <sz val="9"/>
            <color indexed="81"/>
            <rFont val="Tahoma"/>
            <family val="2"/>
          </rPr>
          <t xml:space="preserve"> </t>
        </r>
        <r>
          <rPr>
            <b/>
            <sz val="9"/>
            <color indexed="81"/>
            <rFont val="돋움"/>
            <family val="3"/>
            <charset val="129"/>
          </rPr>
          <t>세대의</t>
        </r>
        <r>
          <rPr>
            <b/>
            <sz val="9"/>
            <color indexed="81"/>
            <rFont val="Tahoma"/>
            <family val="2"/>
          </rPr>
          <t xml:space="preserve"> </t>
        </r>
        <r>
          <rPr>
            <b/>
            <sz val="9"/>
            <color indexed="81"/>
            <rFont val="돋움"/>
            <family val="3"/>
            <charset val="129"/>
          </rPr>
          <t>세대주</t>
        </r>
        <r>
          <rPr>
            <b/>
            <sz val="9"/>
            <color indexed="81"/>
            <rFont val="Tahoma"/>
            <family val="2"/>
          </rPr>
          <t>(</t>
        </r>
        <r>
          <rPr>
            <b/>
            <sz val="9"/>
            <color indexed="81"/>
            <rFont val="돋움"/>
            <family val="3"/>
            <charset val="129"/>
          </rPr>
          <t>세대주가</t>
        </r>
        <r>
          <rPr>
            <b/>
            <sz val="9"/>
            <color indexed="81"/>
            <rFont val="Tahoma"/>
            <family val="2"/>
          </rPr>
          <t xml:space="preserve"> </t>
        </r>
        <r>
          <rPr>
            <b/>
            <sz val="9"/>
            <color indexed="81"/>
            <rFont val="돋움"/>
            <family val="3"/>
            <charset val="129"/>
          </rPr>
          <t>주택</t>
        </r>
        <r>
          <rPr>
            <b/>
            <sz val="9"/>
            <color indexed="81"/>
            <rFont val="Tahoma"/>
            <family val="2"/>
          </rPr>
          <t xml:space="preserve"> </t>
        </r>
        <r>
          <rPr>
            <b/>
            <sz val="9"/>
            <color indexed="81"/>
            <rFont val="돋움"/>
            <family val="3"/>
            <charset val="129"/>
          </rPr>
          <t>관련</t>
        </r>
        <r>
          <rPr>
            <b/>
            <sz val="9"/>
            <color indexed="81"/>
            <rFont val="Tahoma"/>
            <family val="2"/>
          </rPr>
          <t xml:space="preserve"> </t>
        </r>
        <r>
          <rPr>
            <b/>
            <sz val="9"/>
            <color indexed="81"/>
            <rFont val="돋움"/>
            <family val="3"/>
            <charset val="129"/>
          </rPr>
          <t>공제를</t>
        </r>
        <r>
          <rPr>
            <b/>
            <sz val="9"/>
            <color indexed="81"/>
            <rFont val="Tahoma"/>
            <family val="2"/>
          </rPr>
          <t xml:space="preserve"> </t>
        </r>
        <r>
          <rPr>
            <b/>
            <sz val="9"/>
            <color indexed="81"/>
            <rFont val="돋움"/>
            <family val="3"/>
            <charset val="129"/>
          </rPr>
          <t>받지</t>
        </r>
        <r>
          <rPr>
            <b/>
            <sz val="9"/>
            <color indexed="81"/>
            <rFont val="Tahoma"/>
            <family val="2"/>
          </rPr>
          <t xml:space="preserve"> </t>
        </r>
        <r>
          <rPr>
            <b/>
            <sz val="9"/>
            <color indexed="81"/>
            <rFont val="돋움"/>
            <family val="3"/>
            <charset val="129"/>
          </rPr>
          <t>않은</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세대원도</t>
        </r>
        <r>
          <rPr>
            <b/>
            <sz val="9"/>
            <color indexed="81"/>
            <rFont val="Tahoma"/>
            <family val="2"/>
          </rPr>
          <t xml:space="preserve"> </t>
        </r>
        <r>
          <rPr>
            <b/>
            <sz val="9"/>
            <color indexed="81"/>
            <rFont val="돋움"/>
            <family val="3"/>
            <charset val="129"/>
          </rPr>
          <t>가능</t>
        </r>
        <r>
          <rPr>
            <b/>
            <sz val="9"/>
            <color indexed="81"/>
            <rFont val="Tahoma"/>
            <family val="2"/>
          </rPr>
          <t>)</t>
        </r>
        <r>
          <rPr>
            <b/>
            <sz val="9"/>
            <color indexed="81"/>
            <rFont val="돋움"/>
            <family val="3"/>
            <charset val="129"/>
          </rPr>
          <t>로서</t>
        </r>
        <r>
          <rPr>
            <b/>
            <sz val="9"/>
            <color indexed="81"/>
            <rFont val="Tahoma"/>
            <family val="2"/>
          </rPr>
          <t xml:space="preserve"> </t>
        </r>
        <r>
          <rPr>
            <b/>
            <sz val="9"/>
            <color indexed="81"/>
            <rFont val="돋움"/>
            <family val="3"/>
            <charset val="129"/>
          </rPr>
          <t>총급여</t>
        </r>
        <r>
          <rPr>
            <b/>
            <sz val="9"/>
            <color indexed="81"/>
            <rFont val="Tahoma"/>
            <family val="2"/>
          </rPr>
          <t xml:space="preserve"> 5</t>
        </r>
        <r>
          <rPr>
            <b/>
            <sz val="9"/>
            <color indexed="81"/>
            <rFont val="돋움"/>
            <family val="3"/>
            <charset val="129"/>
          </rPr>
          <t>천만원</t>
        </r>
        <r>
          <rPr>
            <b/>
            <sz val="9"/>
            <color indexed="81"/>
            <rFont val="Tahoma"/>
            <family val="2"/>
          </rPr>
          <t xml:space="preserve"> </t>
        </r>
        <r>
          <rPr>
            <b/>
            <sz val="9"/>
            <color indexed="81"/>
            <rFont val="돋움"/>
            <family val="3"/>
            <charset val="129"/>
          </rPr>
          <t>이하인</t>
        </r>
        <r>
          <rPr>
            <b/>
            <sz val="9"/>
            <color indexed="81"/>
            <rFont val="Tahoma"/>
            <family val="2"/>
          </rPr>
          <t xml:space="preserve"> </t>
        </r>
        <r>
          <rPr>
            <b/>
            <sz val="9"/>
            <color indexed="81"/>
            <rFont val="돋움"/>
            <family val="3"/>
            <charset val="129"/>
          </rPr>
          <t>근로소득자가</t>
        </r>
        <r>
          <rPr>
            <b/>
            <sz val="9"/>
            <color indexed="81"/>
            <rFont val="Tahoma"/>
            <family val="2"/>
          </rPr>
          <t xml:space="preserve"> </t>
        </r>
        <r>
          <rPr>
            <b/>
            <sz val="9"/>
            <color indexed="81"/>
            <rFont val="돋움"/>
            <family val="3"/>
            <charset val="129"/>
          </rPr>
          <t>국민주택규모의</t>
        </r>
        <r>
          <rPr>
            <b/>
            <sz val="9"/>
            <color indexed="81"/>
            <rFont val="Tahoma"/>
            <family val="2"/>
          </rPr>
          <t xml:space="preserve"> </t>
        </r>
        <r>
          <rPr>
            <b/>
            <sz val="9"/>
            <color indexed="81"/>
            <rFont val="돋움"/>
            <family val="3"/>
            <charset val="129"/>
          </rPr>
          <t>주택</t>
        </r>
        <r>
          <rPr>
            <b/>
            <sz val="9"/>
            <color indexed="81"/>
            <rFont val="Tahoma"/>
            <family val="2"/>
          </rPr>
          <t>(</t>
        </r>
        <r>
          <rPr>
            <b/>
            <sz val="9"/>
            <color indexed="81"/>
            <rFont val="돋움"/>
            <family val="3"/>
            <charset val="129"/>
          </rPr>
          <t>오피스텔</t>
        </r>
        <r>
          <rPr>
            <b/>
            <sz val="9"/>
            <color indexed="81"/>
            <rFont val="Tahoma"/>
            <family val="2"/>
          </rPr>
          <t xml:space="preserve"> </t>
        </r>
        <r>
          <rPr>
            <b/>
            <sz val="9"/>
            <color indexed="81"/>
            <rFont val="돋움"/>
            <family val="3"/>
            <charset val="129"/>
          </rPr>
          <t>포함</t>
        </r>
        <r>
          <rPr>
            <b/>
            <sz val="9"/>
            <color indexed="81"/>
            <rFont val="Tahoma"/>
            <family val="2"/>
          </rPr>
          <t>)</t>
        </r>
        <r>
          <rPr>
            <b/>
            <sz val="9"/>
            <color indexed="81"/>
            <rFont val="돋움"/>
            <family val="3"/>
            <charset val="129"/>
          </rPr>
          <t>을</t>
        </r>
        <r>
          <rPr>
            <b/>
            <sz val="9"/>
            <color indexed="81"/>
            <rFont val="Tahoma"/>
            <family val="2"/>
          </rPr>
          <t xml:space="preserve"> </t>
        </r>
        <r>
          <rPr>
            <b/>
            <sz val="9"/>
            <color indexed="81"/>
            <rFont val="돋움"/>
            <family val="3"/>
            <charset val="129"/>
          </rPr>
          <t>임차하기</t>
        </r>
        <r>
          <rPr>
            <b/>
            <sz val="9"/>
            <color indexed="81"/>
            <rFont val="Tahoma"/>
            <family val="2"/>
          </rPr>
          <t xml:space="preserve"> </t>
        </r>
        <r>
          <rPr>
            <b/>
            <sz val="9"/>
            <color indexed="81"/>
            <rFont val="돋움"/>
            <family val="3"/>
            <charset val="129"/>
          </rPr>
          <t>위하여</t>
        </r>
        <r>
          <rPr>
            <b/>
            <sz val="9"/>
            <color indexed="81"/>
            <rFont val="Tahoma"/>
            <family val="2"/>
          </rPr>
          <t xml:space="preserve"> </t>
        </r>
        <r>
          <rPr>
            <b/>
            <sz val="9"/>
            <color indexed="81"/>
            <rFont val="돋움"/>
            <family val="3"/>
            <charset val="129"/>
          </rPr>
          <t>대부업을</t>
        </r>
        <r>
          <rPr>
            <b/>
            <sz val="9"/>
            <color indexed="81"/>
            <rFont val="Tahoma"/>
            <family val="2"/>
          </rPr>
          <t xml:space="preserve"> </t>
        </r>
        <r>
          <rPr>
            <b/>
            <sz val="9"/>
            <color indexed="81"/>
            <rFont val="돋움"/>
            <family val="3"/>
            <charset val="129"/>
          </rPr>
          <t>경영하지</t>
        </r>
        <r>
          <rPr>
            <b/>
            <sz val="9"/>
            <color indexed="81"/>
            <rFont val="Tahoma"/>
            <family val="2"/>
          </rPr>
          <t xml:space="preserve"> </t>
        </r>
        <r>
          <rPr>
            <b/>
            <sz val="9"/>
            <color indexed="81"/>
            <rFont val="돋움"/>
            <family val="3"/>
            <charset val="129"/>
          </rPr>
          <t>아니하는</t>
        </r>
        <r>
          <rPr>
            <b/>
            <sz val="9"/>
            <color indexed="81"/>
            <rFont val="Tahoma"/>
            <family val="2"/>
          </rPr>
          <t xml:space="preserve"> </t>
        </r>
        <r>
          <rPr>
            <b/>
            <sz val="9"/>
            <color indexed="81"/>
            <rFont val="돋움"/>
            <family val="3"/>
            <charset val="129"/>
          </rPr>
          <t>개인으로부터</t>
        </r>
        <r>
          <rPr>
            <b/>
            <sz val="9"/>
            <color indexed="81"/>
            <rFont val="Tahoma"/>
            <family val="2"/>
          </rPr>
          <t xml:space="preserve"> </t>
        </r>
        <r>
          <rPr>
            <b/>
            <sz val="9"/>
            <color indexed="81"/>
            <rFont val="돋움"/>
            <family val="3"/>
            <charset val="129"/>
          </rPr>
          <t>연</t>
        </r>
        <r>
          <rPr>
            <b/>
            <sz val="9"/>
            <color indexed="81"/>
            <rFont val="Tahoma"/>
            <family val="2"/>
          </rPr>
          <t xml:space="preserve"> 1,000</t>
        </r>
        <r>
          <rPr>
            <b/>
            <sz val="9"/>
            <color indexed="81"/>
            <rFont val="돋움"/>
            <family val="3"/>
            <charset val="129"/>
          </rPr>
          <t>분의</t>
        </r>
        <r>
          <rPr>
            <b/>
            <sz val="9"/>
            <color indexed="81"/>
            <rFont val="Tahoma"/>
            <family val="2"/>
          </rPr>
          <t xml:space="preserve"> 29</t>
        </r>
        <r>
          <rPr>
            <b/>
            <sz val="9"/>
            <color indexed="81"/>
            <rFont val="돋움"/>
            <family val="3"/>
            <charset val="129"/>
          </rPr>
          <t>보다</t>
        </r>
        <r>
          <rPr>
            <b/>
            <sz val="9"/>
            <color indexed="81"/>
            <rFont val="Tahoma"/>
            <family val="2"/>
          </rPr>
          <t xml:space="preserve"> </t>
        </r>
        <r>
          <rPr>
            <b/>
            <sz val="9"/>
            <color indexed="81"/>
            <rFont val="돋움"/>
            <family val="3"/>
            <charset val="129"/>
          </rPr>
          <t>낮은</t>
        </r>
        <r>
          <rPr>
            <b/>
            <sz val="9"/>
            <color indexed="81"/>
            <rFont val="Tahoma"/>
            <family val="2"/>
          </rPr>
          <t xml:space="preserve"> </t>
        </r>
        <r>
          <rPr>
            <b/>
            <sz val="9"/>
            <color indexed="81"/>
            <rFont val="돋움"/>
            <family val="3"/>
            <charset val="129"/>
          </rPr>
          <t>이자율로</t>
        </r>
        <r>
          <rPr>
            <b/>
            <sz val="9"/>
            <color indexed="81"/>
            <rFont val="Tahoma"/>
            <family val="2"/>
          </rPr>
          <t xml:space="preserve"> </t>
        </r>
        <r>
          <rPr>
            <b/>
            <sz val="9"/>
            <color indexed="81"/>
            <rFont val="돋움"/>
            <family val="3"/>
            <charset val="129"/>
          </rPr>
          <t>차입한</t>
        </r>
        <r>
          <rPr>
            <b/>
            <sz val="9"/>
            <color indexed="81"/>
            <rFont val="Tahoma"/>
            <family val="2"/>
          </rPr>
          <t xml:space="preserve"> </t>
        </r>
        <r>
          <rPr>
            <b/>
            <sz val="9"/>
            <color indexed="81"/>
            <rFont val="돋움"/>
            <family val="3"/>
            <charset val="129"/>
          </rPr>
          <t>자금이</t>
        </r>
        <r>
          <rPr>
            <b/>
            <sz val="9"/>
            <color indexed="81"/>
            <rFont val="Tahoma"/>
            <family val="2"/>
          </rPr>
          <t xml:space="preserve"> </t>
        </r>
        <r>
          <rPr>
            <b/>
            <sz val="9"/>
            <color indexed="81"/>
            <rFont val="돋움"/>
            <family val="3"/>
            <charset val="129"/>
          </rPr>
          <t>아닌</t>
        </r>
        <r>
          <rPr>
            <b/>
            <sz val="9"/>
            <color indexed="81"/>
            <rFont val="Tahoma"/>
            <family val="2"/>
          </rPr>
          <t xml:space="preserve"> </t>
        </r>
        <r>
          <rPr>
            <b/>
            <sz val="9"/>
            <color indexed="81"/>
            <rFont val="돋움"/>
            <family val="3"/>
            <charset val="129"/>
          </rPr>
          <t>차입금의</t>
        </r>
        <r>
          <rPr>
            <b/>
            <sz val="9"/>
            <color indexed="81"/>
            <rFont val="Tahoma"/>
            <family val="2"/>
          </rPr>
          <t xml:space="preserve"> </t>
        </r>
        <r>
          <rPr>
            <b/>
            <sz val="9"/>
            <color indexed="81"/>
            <rFont val="돋움"/>
            <family val="3"/>
            <charset val="129"/>
          </rPr>
          <t>원리금상환액</t>
        </r>
        <r>
          <rPr>
            <b/>
            <sz val="9"/>
            <color indexed="81"/>
            <rFont val="Tahoma"/>
            <family val="2"/>
          </rPr>
          <t xml:space="preserve"> 
- </t>
        </r>
        <r>
          <rPr>
            <b/>
            <sz val="9"/>
            <color indexed="81"/>
            <rFont val="돋움"/>
            <family val="3"/>
            <charset val="129"/>
          </rPr>
          <t>연</t>
        </r>
        <r>
          <rPr>
            <b/>
            <sz val="9"/>
            <color indexed="81"/>
            <rFont val="Tahoma"/>
            <family val="2"/>
          </rPr>
          <t xml:space="preserve"> 500</t>
        </r>
        <r>
          <rPr>
            <b/>
            <sz val="9"/>
            <color indexed="81"/>
            <rFont val="돋움"/>
            <family val="3"/>
            <charset val="129"/>
          </rPr>
          <t>만원</t>
        </r>
        <r>
          <rPr>
            <b/>
            <sz val="9"/>
            <color indexed="81"/>
            <rFont val="Tahoma"/>
            <family val="2"/>
          </rPr>
          <t xml:space="preserve"> </t>
        </r>
        <r>
          <rPr>
            <b/>
            <sz val="9"/>
            <color indexed="81"/>
            <rFont val="돋움"/>
            <family val="3"/>
            <charset val="129"/>
          </rPr>
          <t>한도</t>
        </r>
        <r>
          <rPr>
            <b/>
            <sz val="9"/>
            <color indexed="81"/>
            <rFont val="Tahoma"/>
            <family val="2"/>
          </rPr>
          <t xml:space="preserve"> : </t>
        </r>
        <r>
          <rPr>
            <b/>
            <sz val="9"/>
            <color indexed="81"/>
            <rFont val="돋움"/>
            <family val="3"/>
            <charset val="129"/>
          </rPr>
          <t>①</t>
        </r>
        <r>
          <rPr>
            <b/>
            <sz val="9"/>
            <color indexed="81"/>
            <rFont val="Tahoma"/>
            <family val="2"/>
          </rPr>
          <t>+</t>
        </r>
        <r>
          <rPr>
            <b/>
            <sz val="9"/>
            <color indexed="81"/>
            <rFont val="돋움"/>
            <family val="3"/>
            <charset val="129"/>
          </rPr>
          <t>②</t>
        </r>
        <r>
          <rPr>
            <b/>
            <sz val="9"/>
            <color indexed="81"/>
            <rFont val="Tahoma"/>
            <family val="2"/>
          </rPr>
          <t>+</t>
        </r>
        <r>
          <rPr>
            <b/>
            <sz val="9"/>
            <color indexed="81"/>
            <rFont val="돋움"/>
            <family val="3"/>
            <charset val="129"/>
          </rPr>
          <t>주택마련저축공제</t>
        </r>
      </text>
    </comment>
    <comment ref="W115" authorId="1" shapeId="0" xr:uid="{E713F74B-7FEB-43D3-A360-8AA16D3AD152}">
      <text>
        <r>
          <rPr>
            <b/>
            <sz val="9"/>
            <color indexed="81"/>
            <rFont val="돋움"/>
            <family val="3"/>
            <charset val="129"/>
          </rPr>
          <t>의료비
㉮ 본인 ㉯ 65세 이상 ㉰ 장애인 ㉱ 그 외  부양가족
공제금액 한도
의료비 공제대상금액*× 15%
* 의료비 공제대상금액
ㆍ본인, 65세이상, 장애인  : 한도 없음
ㆍ그 외 부양가족  : 연 700만원  
총급여 3%를 초과하는 경우 공제 가능
- 공제 가능 의료비
 ㆍ진찰, 치료 등을 위한 의료기관 지출 비용
   (미용ㆍ성형수술비용 제외)
 ㆍ치료요양을 위한 의약품(한약 포함) 구입비용(건강증진을 위한 의약품 제외)
 ㆍ장애인보장구 구입ㆍ임차비용
 ㆍ시력교정용안경(콘택트렌즈) 구입비용
   (1인당 연 50만원 이내 금액)
 ㆍ보청기 구입비용
 ㆍ장기요양급여비 중 본인 일부 부담금
- 의료비 공제대상금액 계산
구  분                           의료비 공제금액
㉱ &lt; 총급여액 3%            (㉮+㉯+㉰) - (총급여액 3% - ㉱)
㉱ &gt;= 총급여액 3%          (㉮+㉯+㉰) + 적은금액[(㉱-총급여액 3%), 700만원]
※㉯, ㉰, ㉱ : 나이ㆍ소득금액 제한 없으나 생계를 같이하는 부양가족에 해당되어야 함</t>
        </r>
      </text>
    </comment>
    <comment ref="X115" authorId="1" shapeId="0" xr:uid="{E6D6F6BE-6AB5-48F8-A6CA-E5F543CECEE9}">
      <text>
        <r>
          <rPr>
            <b/>
            <sz val="9"/>
            <color indexed="81"/>
            <rFont val="돋움"/>
            <family val="3"/>
            <charset val="129"/>
          </rPr>
          <t xml:space="preserve">※ 작성방법 및 한도
나이·소득금액 제한 없으나 생계를 같이하는 부양가족 
1. 세액공제대상금액 : 근로자 본인 및 부양가족을 위해 지출한 의료비 중 근로자 총급여액의 3%를 
                               초과한 금액
※ 사내근로복지기금, 보험회사로부터 수령한 보험금,국민건강보험공단의 지원금 등으로 지출한 의료비,치료목적이 아닌 미용·성형수술 및 
    건강증진을 위한 의약품(보약포함)구입 비용은 세액공제대상 의료비에 해당되지 않음
2. 세액공제대상금액한도 : 본인·장애인·만65세 이상(한도없음), 그 외 부양가족(700만원)
                                     시력보정용 안경 또는 콘텍트렌즈 구입비는 기본공제대상자 1인당 연
                                      50만원 이내
본인·경로자·장애인 의료비 : 지출액 전액공제
단, 그밖의 공제대상자 의료비가 (총급여 x 3%) 에 미달하는 경우 미달하는 금액 차감
그 밖의 공제대상자 의료비 : 의료비지출액 - (총급여 X 3%) 이며 연 700만원 한도
세액공제액 = 공제대상금액 X 15%
② 근로소득이 있는 거주자가 기본공제대상자(나이 및 소득의 제한을 받지 아니한다)를 위하여 해당 과세기간에 대통령령으로 정하는 의료비를 
    지급한 경우 다음 각 호의 금액의 100분의 15에 해당하는 금액을 해당 과세기간의 종합소득산출세액에서 공제한다.(2014.01.01 신설) [ 부칙 ] 
1. 제2호의 대상자를 제외한 기본공제대상자를 위하여 지급한 의료비로서 총급여액에 100분의 3을 곱하여 계산한 금액을 초과하는 금액. 
    다만, 그 금액이 연 700만원을 초과하는 경우에는 연 700만원으로 한다.(2014.01.01 신설) [ 부칙 ] 
2. 해당 거주자, 과세기간 종료일 현재 65세 이상인 사람과 장애인을 위하여 지급한 의료비. 다만, 제1호의 의료비가 총급여액에 100분의 3을 
    곱하여 계산한 금액에 미달하는 경우에는 그 미달하는 금액을 뺀다.(2014.01.01 신설) [ 부칙 ] </t>
        </r>
      </text>
    </comment>
    <comment ref="AG116" authorId="1" shapeId="0" xr:uid="{C396F05B-393B-45A1-B95E-8E51C52E01B8}">
      <text>
        <r>
          <rPr>
            <b/>
            <sz val="9"/>
            <color indexed="81"/>
            <rFont val="Tahoma"/>
            <family val="2"/>
          </rPr>
          <t xml:space="preserve">  - 12% </t>
        </r>
        <r>
          <rPr>
            <b/>
            <sz val="9"/>
            <color indexed="81"/>
            <rFont val="돋움"/>
            <family val="3"/>
            <charset val="129"/>
          </rPr>
          <t>적용대상</t>
        </r>
        <r>
          <rPr>
            <b/>
            <sz val="9"/>
            <color indexed="81"/>
            <rFont val="Tahoma"/>
            <family val="2"/>
          </rPr>
          <t xml:space="preserve"> </t>
        </r>
        <r>
          <rPr>
            <b/>
            <sz val="9"/>
            <color indexed="81"/>
            <rFont val="돋움"/>
            <family val="3"/>
            <charset val="129"/>
          </rPr>
          <t>세액공제</t>
        </r>
        <r>
          <rPr>
            <b/>
            <sz val="9"/>
            <color indexed="81"/>
            <rFont val="Tahoma"/>
            <family val="2"/>
          </rPr>
          <t xml:space="preserve">: </t>
        </r>
        <r>
          <rPr>
            <b/>
            <sz val="9"/>
            <color indexed="81"/>
            <rFont val="돋움"/>
            <family val="3"/>
            <charset val="129"/>
          </rPr>
          <t>연금계좌</t>
        </r>
        <r>
          <rPr>
            <b/>
            <sz val="9"/>
            <color indexed="81"/>
            <rFont val="Tahoma"/>
            <family val="2"/>
          </rPr>
          <t xml:space="preserve">, </t>
        </r>
        <r>
          <rPr>
            <b/>
            <sz val="9"/>
            <color indexed="81"/>
            <rFont val="돋움"/>
            <family val="3"/>
            <charset val="129"/>
          </rPr>
          <t>보장성보험료</t>
        </r>
      </text>
    </comment>
    <comment ref="W117" authorId="1" shapeId="0" xr:uid="{2E974D33-6A65-47EB-BBD3-F3CF5C57C5E4}">
      <text>
        <r>
          <rPr>
            <b/>
            <sz val="9"/>
            <color indexed="81"/>
            <rFont val="돋움"/>
            <family val="3"/>
            <charset val="129"/>
          </rPr>
          <t>교육비
ⓐ  취학전 아동 ⓑ 초등학생 중ㆍ고등학생
ⓒ 대학생  ⓓ 근로자 본인  ⓔ 장애인 특수교육비
공제금액 한도 :
교육비 공제대상금액* × 15%
* 교육비 공제대상금액
ㆍ취학전아동, 초ㆍ중ㆍ고생  : 1명당 300만원 한도
ㆍ대학생  : 1명당 900만원 한도
ㆍ본인, 장애인  : 한도 없음 
취학전아동 ~ 대학생 : 나이제한을 받지 않음 (직계존속은 공제대상 아님)
취학전 아동 : 
보육료, 학원비ㆍ체육시설
수강료, 유치원비, 방과후수업료
(특별활동비․도서구입비 포함, 재료비 제외), 급식비
초.중.고등학생 : 
교육비, 학교급식비, 교과서대,
방과후학교 수강료(도서구입비 포함, 재료비 제외), 국외교육비(고등학생 국외유학요건 폐지),교복구입비(중ㆍ고생 50만원 이내)
대학생 :
교육비, 국외교육비 (국외유학요건 폐지)
근로자본인 :
교육기관 교육비, 대학․대학원 1학기 이상의 교육과정과 시간제 과정 교육비, 직업능력개발훈련 수강료
장애인특수교육비 :
사회복지시설 등에 기본공제대상자인 장애인*의 재활교육을 위해 지급하는 비용
* 이 경우 소득금액 제한 없으며, 직계존속도 공제 가능</t>
        </r>
      </text>
    </comment>
    <comment ref="X117" authorId="1" shapeId="0" xr:uid="{DFBE162A-8CAB-4A60-9F8B-C45A23F2DD12}">
      <text>
        <r>
          <rPr>
            <b/>
            <sz val="9"/>
            <color indexed="81"/>
            <rFont val="돋움"/>
            <family val="3"/>
            <charset val="129"/>
          </rPr>
          <t xml:space="preserve">※ 작성방법 및 한도
소득자 본인 : 지출액 전액 공제
취학전 아동 : 1인당 지출한 금액에 300만원까지 공제
초.중.고등학교 : 1인당 지출한 금액에 300만원까지 공제
대학생(대학원불포함) : 1인당 지출한 금액에 900만원까지 공제
장애인 : 지출액 전액 공제
세액공제액 = 공제대상금액 x 15%
③ 근로소득이 있는 거주자가 그 거주자와 기본공제대상자(나이의 제한을 받지 아니하되, 제3호나목의 기관에 대해서는 과세기간 종료일 현재 18세 미만인 사람만 해당한다)를 위하여 해당 과세기간에 대통령령으로 정하는 교육비를 지급한 경우 다음 각 호의 금액의 100분의 15에 해당하는 금액을 해당 과세기간의 종합소득 산출세액에서 공제한다. 다만, 소득세 또는 증여세가 비과세되는 대통령령으로 정하는 교육비는 공제하지 아니한다.(2014.01.01 신설) [ 부칙 ] 
1. 기본공제대상자인 배우자ㆍ직계비속ㆍ형제자매ㆍ입양자 및 위탁아동을 위하여 지급한 다음 각 목의 교육비를 합산한 금액. 다만, 대학원에 지급하는 교육비는 제외하며, 대학생인 경우에는 1명당 연 900만원, 초등학교 취학 전 아동과 초ㆍ중ㆍ고등학생인 경우에는 1명당 연 300만원을 한도로 한다.(2014.01.01 신설) [ 부칙 ] 
가. 「유아교육법」, 「초ㆍ중등교육법」, 「고등교육법」 및 특별법에 따른 학교에 지급한 교육비(2014.01.01 신설) [ 부칙 ] 
나. 「평생교육법」에 따른 전공대학의 명칭을 사용할 수 있는 평생교육시설(이하 "전공대학"이라 한다) 및 원격대학 형태의 평생교육시설(이하 "원격대학"이라 한다), 「학점인정 등에 관한 법률」 및 「독학에 의한 학위취득에 관한 법률」에 따른 교육과정 중 대통령령으로 정하는 교육과정(이하 이 항에서 "학위취득과정"이라 한다)을 위하여 지급한 교육비(2014.01.01 신설) [ 부칙 ] 
다. 대통령령으로 정하는 국외교육기관(국외교육기관의 학생을 위하여 교육비를 지급하는 거주자가 국내에서 근무하는 경우에는 대통령령으로 정하는 학생만 해당한다)에 지급한 교육비(2014.01.01 신설) [ 부칙 ] 
라. 초등학교 취학 전 아동을 위하여 「영유아보육법」에 따른 어린이집, 「학원의 설립ㆍ운영 및 과외교습에 관한 법률」에 따른 학원 또는 대통령령으로 정하는 체육시설에 지급한 교육비(학원 및 체육시설에 지급하는 비용의 경우에는 대통령령으로 정하는 금액만 해당한다)(2014.01.01 신설) [ 부칙 ] 
2. 해당 거주자를 위하여 지급한 다음 각 목의 교육비를 합산한 금액(2014.01.01 신설) [ 부칙 ] 
가. 제1호 가목부터 다목까지의 규정에 해당하는 교육비(2014.01.01 신설) [ 부칙 ] 
나. 대학(전공대학, 원격대학 및 학위취득과정을 포함한다) 또는 대학원의 1학기 이상에 해당하는 교육과정과 「고등교육법」 제36조에 따른 시간제 과정에 지급하는 교육비(2014.01.01 신설) [ 부칙 ] 
다. 「근로자직업능력 개발법」 제2조에 따른 직업능력개발훈련시설에서 실시하는 직업능력개발훈련을 위하여 지급한 수강료. 다만, 대통령령으로 정하는 지원금 등을 받는 경우에는 이를 뺀 금액으로 한다.(2014.01.01 신설) [ 부칙 ] 
3. 기본공제대상자인 장애인(소득의 제한을 받지 아니한다)을 위하여 다음 각 목의 어느 하나에 해당하는 자에게 지급하는 대통령령으로 정하는 특수교육비(2014.01.01 신설) [ 부칙 ] 
가. 대통령령으로 정하는 사회복지시설 및 비영리법인(2014.01.01 신설) [ 부칙 ] 
나. 장애인의 기능향상과 행동발달을 위한 발달재활서비스를 제공하는 대통령령으로 정하는 기관(2014.01.01 신설) [ 부칙 ] 
다. 가목의 시설 또는 법인과 유사한 것으로서 외국에 있는 시설 또는 법인(2014.01.01 신설) [ 부칙 ] </t>
        </r>
      </text>
    </comment>
    <comment ref="AG117" authorId="1" shapeId="0" xr:uid="{13F4B77D-8C1D-4170-83F0-5B916E6FD7FF}">
      <text>
        <r>
          <rPr>
            <b/>
            <sz val="9"/>
            <color indexed="81"/>
            <rFont val="돋움"/>
            <family val="3"/>
            <charset val="129"/>
          </rPr>
          <t>◦</t>
        </r>
        <r>
          <rPr>
            <b/>
            <sz val="9"/>
            <color indexed="81"/>
            <rFont val="Tahoma"/>
            <family val="2"/>
          </rPr>
          <t xml:space="preserve"> </t>
        </r>
        <r>
          <rPr>
            <b/>
            <sz val="9"/>
            <color indexed="81"/>
            <rFont val="돋움"/>
            <family val="3"/>
            <charset val="129"/>
          </rPr>
          <t>교육비</t>
        </r>
        <r>
          <rPr>
            <b/>
            <sz val="9"/>
            <color indexed="81"/>
            <rFont val="Tahoma"/>
            <family val="2"/>
          </rPr>
          <t xml:space="preserve"> </t>
        </r>
        <r>
          <rPr>
            <b/>
            <sz val="9"/>
            <color indexed="81"/>
            <rFont val="돋움"/>
            <family val="3"/>
            <charset val="129"/>
          </rPr>
          <t>공제대상</t>
        </r>
        <r>
          <rPr>
            <b/>
            <sz val="9"/>
            <color indexed="81"/>
            <rFont val="Tahoma"/>
            <family val="2"/>
          </rPr>
          <t xml:space="preserve"> </t>
        </r>
        <r>
          <rPr>
            <b/>
            <sz val="9"/>
            <color indexed="81"/>
            <rFont val="돋움"/>
            <family val="3"/>
            <charset val="129"/>
          </rPr>
          <t>방과후수업</t>
        </r>
        <r>
          <rPr>
            <b/>
            <sz val="9"/>
            <color indexed="81"/>
            <rFont val="Tahoma"/>
            <family val="2"/>
          </rPr>
          <t xml:space="preserve"> </t>
        </r>
        <r>
          <rPr>
            <b/>
            <sz val="9"/>
            <color indexed="81"/>
            <rFont val="돋움"/>
            <family val="3"/>
            <charset val="129"/>
          </rPr>
          <t xml:space="preserve">교재비
</t>
        </r>
        <r>
          <rPr>
            <b/>
            <sz val="9"/>
            <color indexed="81"/>
            <rFont val="Tahoma"/>
            <family val="2"/>
          </rPr>
          <t xml:space="preserve"> - (</t>
        </r>
        <r>
          <rPr>
            <b/>
            <sz val="9"/>
            <color indexed="81"/>
            <rFont val="돋움"/>
            <family val="3"/>
            <charset val="129"/>
          </rPr>
          <t>학교등</t>
        </r>
        <r>
          <rPr>
            <b/>
            <sz val="9"/>
            <color indexed="81"/>
            <rFont val="Tahoma"/>
            <family val="2"/>
          </rPr>
          <t xml:space="preserve"> </t>
        </r>
        <r>
          <rPr>
            <b/>
            <sz val="9"/>
            <color indexed="81"/>
            <rFont val="돋움"/>
            <family val="3"/>
            <charset val="129"/>
          </rPr>
          <t>구입</t>
        </r>
        <r>
          <rPr>
            <b/>
            <sz val="9"/>
            <color indexed="81"/>
            <rFont val="Tahoma"/>
            <family val="2"/>
          </rPr>
          <t xml:space="preserve">) </t>
        </r>
        <r>
          <rPr>
            <b/>
            <sz val="9"/>
            <color indexed="81"/>
            <rFont val="돋움"/>
            <family val="3"/>
            <charset val="129"/>
          </rPr>
          <t xml:space="preserve">도서구입비
</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‘재료비’</t>
        </r>
        <r>
          <rPr>
            <b/>
            <sz val="9"/>
            <color indexed="81"/>
            <rFont val="Tahoma"/>
            <family val="2"/>
          </rPr>
          <t xml:space="preserve"> </t>
        </r>
        <r>
          <rPr>
            <b/>
            <sz val="9"/>
            <color indexed="81"/>
            <rFont val="돋움"/>
            <family val="3"/>
            <charset val="129"/>
          </rPr>
          <t xml:space="preserve">제외
</t>
        </r>
        <r>
          <rPr>
            <b/>
            <sz val="9"/>
            <color indexed="81"/>
            <rFont val="Tahoma"/>
            <family val="2"/>
          </rPr>
          <t xml:space="preserve"> - (</t>
        </r>
        <r>
          <rPr>
            <b/>
            <sz val="9"/>
            <color indexed="81"/>
            <rFont val="돋움"/>
            <family val="3"/>
            <charset val="129"/>
          </rPr>
          <t>학교외</t>
        </r>
        <r>
          <rPr>
            <b/>
            <sz val="9"/>
            <color indexed="81"/>
            <rFont val="Tahoma"/>
            <family val="2"/>
          </rPr>
          <t xml:space="preserve"> </t>
        </r>
        <r>
          <rPr>
            <b/>
            <sz val="9"/>
            <color indexed="81"/>
            <rFont val="돋움"/>
            <family val="3"/>
            <charset val="129"/>
          </rPr>
          <t>구입</t>
        </r>
        <r>
          <rPr>
            <b/>
            <sz val="9"/>
            <color indexed="81"/>
            <rFont val="Tahoma"/>
            <family val="2"/>
          </rPr>
          <t xml:space="preserve">) </t>
        </r>
        <r>
          <rPr>
            <b/>
            <sz val="9"/>
            <color indexed="81"/>
            <rFont val="돋움"/>
            <family val="3"/>
            <charset val="129"/>
          </rPr>
          <t>초ㆍ중ㆍ고등학교의</t>
        </r>
        <r>
          <rPr>
            <b/>
            <sz val="9"/>
            <color indexed="81"/>
            <rFont val="Tahoma"/>
            <family val="2"/>
          </rPr>
          <t xml:space="preserve"> </t>
        </r>
        <r>
          <rPr>
            <b/>
            <sz val="9"/>
            <color indexed="81"/>
            <rFont val="돋움"/>
            <family val="3"/>
            <charset val="129"/>
          </rPr>
          <t>방과후학교</t>
        </r>
        <r>
          <rPr>
            <b/>
            <sz val="9"/>
            <color indexed="81"/>
            <rFont val="Tahoma"/>
            <family val="2"/>
          </rPr>
          <t xml:space="preserve"> </t>
        </r>
        <r>
          <rPr>
            <b/>
            <sz val="9"/>
            <color indexed="81"/>
            <rFont val="돋움"/>
            <family val="3"/>
            <charset val="129"/>
          </rPr>
          <t>수업용</t>
        </r>
        <r>
          <rPr>
            <b/>
            <sz val="9"/>
            <color indexed="81"/>
            <rFont val="Tahoma"/>
            <family val="2"/>
          </rPr>
          <t xml:space="preserve"> </t>
        </r>
        <r>
          <rPr>
            <b/>
            <sz val="9"/>
            <color indexed="81"/>
            <rFont val="돋움"/>
            <family val="3"/>
            <charset val="129"/>
          </rPr>
          <t xml:space="preserve">도서구입비
</t>
        </r>
      </text>
    </comment>
    <comment ref="AG118" authorId="1" shapeId="0" xr:uid="{9978AC66-435E-417F-BF8A-1191A70A4A75}">
      <text>
        <r>
          <rPr>
            <b/>
            <sz val="9"/>
            <color indexed="81"/>
            <rFont val="Tahoma"/>
            <family val="2"/>
          </rPr>
          <t xml:space="preserve">  - 15% </t>
        </r>
        <r>
          <rPr>
            <b/>
            <sz val="9"/>
            <color indexed="81"/>
            <rFont val="돋움"/>
            <family val="3"/>
            <charset val="129"/>
          </rPr>
          <t>적용대상</t>
        </r>
        <r>
          <rPr>
            <b/>
            <sz val="9"/>
            <color indexed="81"/>
            <rFont val="Tahoma"/>
            <family val="2"/>
          </rPr>
          <t xml:space="preserve"> </t>
        </r>
        <r>
          <rPr>
            <b/>
            <sz val="9"/>
            <color indexed="81"/>
            <rFont val="돋움"/>
            <family val="3"/>
            <charset val="129"/>
          </rPr>
          <t>세액공제</t>
        </r>
        <r>
          <rPr>
            <b/>
            <sz val="9"/>
            <color indexed="81"/>
            <rFont val="Tahoma"/>
            <family val="2"/>
          </rPr>
          <t xml:space="preserve">   : </t>
        </r>
        <r>
          <rPr>
            <b/>
            <sz val="9"/>
            <color indexed="81"/>
            <rFont val="돋움"/>
            <family val="3"/>
            <charset val="129"/>
          </rPr>
          <t>의료비</t>
        </r>
        <r>
          <rPr>
            <b/>
            <sz val="9"/>
            <color indexed="81"/>
            <rFont val="Tahoma"/>
            <family val="2"/>
          </rPr>
          <t xml:space="preserve">, </t>
        </r>
        <r>
          <rPr>
            <b/>
            <sz val="9"/>
            <color indexed="81"/>
            <rFont val="돋움"/>
            <family val="3"/>
            <charset val="129"/>
          </rPr>
          <t>교육비</t>
        </r>
        <r>
          <rPr>
            <b/>
            <sz val="9"/>
            <color indexed="81"/>
            <rFont val="Tahoma"/>
            <family val="2"/>
          </rPr>
          <t xml:space="preserve">, </t>
        </r>
        <r>
          <rPr>
            <b/>
            <sz val="9"/>
            <color indexed="81"/>
            <rFont val="돋움"/>
            <family val="3"/>
            <charset val="129"/>
          </rPr>
          <t>기부금</t>
        </r>
        <r>
          <rPr>
            <b/>
            <sz val="9"/>
            <color indexed="81"/>
            <rFont val="Tahoma"/>
            <family val="2"/>
          </rPr>
          <t>(3</t>
        </r>
        <r>
          <rPr>
            <b/>
            <sz val="9"/>
            <color indexed="81"/>
            <rFont val="돋움"/>
            <family val="3"/>
            <charset val="129"/>
          </rPr>
          <t>천만원</t>
        </r>
        <r>
          <rPr>
            <b/>
            <sz val="9"/>
            <color indexed="81"/>
            <rFont val="Tahoma"/>
            <family val="2"/>
          </rPr>
          <t xml:space="preserve"> </t>
        </r>
        <r>
          <rPr>
            <b/>
            <sz val="9"/>
            <color indexed="81"/>
            <rFont val="돋움"/>
            <family val="3"/>
            <charset val="129"/>
          </rPr>
          <t>초과</t>
        </r>
        <r>
          <rPr>
            <b/>
            <sz val="9"/>
            <color indexed="81"/>
            <rFont val="Tahoma"/>
            <family val="2"/>
          </rPr>
          <t xml:space="preserve"> : 25% </t>
        </r>
        <r>
          <rPr>
            <b/>
            <sz val="9"/>
            <color indexed="81"/>
            <rFont val="돋움"/>
            <family val="3"/>
            <charset val="129"/>
          </rPr>
          <t>적용</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정치자금기부금</t>
        </r>
        <r>
          <rPr>
            <b/>
            <sz val="9"/>
            <color indexed="81"/>
            <rFont val="Tahoma"/>
            <family val="2"/>
          </rPr>
          <t xml:space="preserve"> </t>
        </r>
        <r>
          <rPr>
            <b/>
            <sz val="9"/>
            <color indexed="81"/>
            <rFont val="돋움"/>
            <family val="3"/>
            <charset val="129"/>
          </rPr>
          <t>공제의</t>
        </r>
        <r>
          <rPr>
            <b/>
            <sz val="9"/>
            <color indexed="81"/>
            <rFont val="Tahoma"/>
            <family val="2"/>
          </rPr>
          <t xml:space="preserve"> </t>
        </r>
        <r>
          <rPr>
            <b/>
            <sz val="9"/>
            <color indexed="81"/>
            <rFont val="돋움"/>
            <family val="3"/>
            <charset val="129"/>
          </rPr>
          <t>경우에도</t>
        </r>
        <r>
          <rPr>
            <b/>
            <sz val="9"/>
            <color indexed="81"/>
            <rFont val="Tahoma"/>
            <family val="2"/>
          </rPr>
          <t xml:space="preserve"> </t>
        </r>
        <r>
          <rPr>
            <b/>
            <sz val="9"/>
            <color indexed="81"/>
            <rFont val="돋움"/>
            <family val="3"/>
            <charset val="129"/>
          </rPr>
          <t>동일</t>
        </r>
        <r>
          <rPr>
            <b/>
            <sz val="9"/>
            <color indexed="81"/>
            <rFont val="Tahoma"/>
            <family val="2"/>
          </rPr>
          <t>(</t>
        </r>
        <r>
          <rPr>
            <b/>
            <sz val="9"/>
            <color indexed="81"/>
            <rFont val="돋움"/>
            <family val="3"/>
            <charset val="129"/>
          </rPr>
          <t>조특법</t>
        </r>
        <r>
          <rPr>
            <b/>
            <sz val="9"/>
            <color indexed="81"/>
            <rFont val="Tahoma"/>
            <family val="2"/>
          </rPr>
          <t xml:space="preserve"> </t>
        </r>
        <r>
          <rPr>
            <b/>
            <sz val="9"/>
            <color indexed="81"/>
            <rFont val="돋움"/>
            <family val="3"/>
            <charset val="129"/>
          </rPr>
          <t>§</t>
        </r>
        <r>
          <rPr>
            <b/>
            <sz val="9"/>
            <color indexed="81"/>
            <rFont val="Tahoma"/>
            <family val="2"/>
          </rPr>
          <t>76</t>
        </r>
        <r>
          <rPr>
            <b/>
            <sz val="9"/>
            <color indexed="81"/>
            <rFont val="돋움"/>
            <family val="3"/>
            <charset val="129"/>
          </rPr>
          <t>①</t>
        </r>
        <r>
          <rPr>
            <b/>
            <sz val="9"/>
            <color indexed="81"/>
            <rFont val="Tahoma"/>
            <family val="2"/>
          </rPr>
          <t>)</t>
        </r>
      </text>
    </comment>
    <comment ref="E119" authorId="1" shapeId="0" xr:uid="{BEDE605F-5BCA-4728-8E4C-C0524268729F}">
      <text>
        <r>
          <rPr>
            <b/>
            <sz val="9"/>
            <color indexed="81"/>
            <rFont val="돋움"/>
            <family val="3"/>
            <charset val="129"/>
          </rPr>
          <t>◦</t>
        </r>
        <r>
          <rPr>
            <b/>
            <sz val="9"/>
            <color indexed="81"/>
            <rFont val="Tahoma"/>
            <family val="2"/>
          </rPr>
          <t xml:space="preserve"> </t>
        </r>
        <r>
          <rPr>
            <b/>
            <sz val="9"/>
            <color indexed="81"/>
            <rFont val="돋움"/>
            <family val="3"/>
            <charset val="129"/>
          </rPr>
          <t>소득공제</t>
        </r>
        <r>
          <rPr>
            <b/>
            <sz val="9"/>
            <color indexed="81"/>
            <rFont val="Tahoma"/>
            <family val="2"/>
          </rPr>
          <t xml:space="preserve"> </t>
        </r>
        <r>
          <rPr>
            <b/>
            <sz val="9"/>
            <color indexed="81"/>
            <rFont val="돋움"/>
            <family val="3"/>
            <charset val="129"/>
          </rPr>
          <t xml:space="preserve">대상자
</t>
        </r>
        <r>
          <rPr>
            <b/>
            <sz val="9"/>
            <color indexed="81"/>
            <rFont val="Tahoma"/>
            <family val="2"/>
          </rPr>
          <t xml:space="preserve">  - </t>
        </r>
        <r>
          <rPr>
            <b/>
            <sz val="9"/>
            <color indexed="81"/>
            <rFont val="돋움"/>
            <family val="3"/>
            <charset val="129"/>
          </rPr>
          <t>무주택</t>
        </r>
        <r>
          <rPr>
            <b/>
            <sz val="9"/>
            <color indexed="81"/>
            <rFont val="Tahoma"/>
            <family val="2"/>
          </rPr>
          <t xml:space="preserve"> </t>
        </r>
        <r>
          <rPr>
            <b/>
            <sz val="9"/>
            <color indexed="81"/>
            <rFont val="돋움"/>
            <family val="3"/>
            <charset val="129"/>
          </rPr>
          <t xml:space="preserve">세대주
</t>
        </r>
        <r>
          <rPr>
            <b/>
            <sz val="9"/>
            <color indexed="81"/>
            <rFont val="Tahoma"/>
            <family val="2"/>
          </rPr>
          <t xml:space="preserve">  - 1</t>
        </r>
        <r>
          <rPr>
            <b/>
            <sz val="9"/>
            <color indexed="81"/>
            <rFont val="돋움"/>
            <family val="3"/>
            <charset val="129"/>
          </rPr>
          <t>주택을</t>
        </r>
        <r>
          <rPr>
            <b/>
            <sz val="9"/>
            <color indexed="81"/>
            <rFont val="Tahoma"/>
            <family val="2"/>
          </rPr>
          <t xml:space="preserve"> </t>
        </r>
        <r>
          <rPr>
            <b/>
            <sz val="9"/>
            <color indexed="81"/>
            <rFont val="돋움"/>
            <family val="3"/>
            <charset val="129"/>
          </rPr>
          <t>보유한</t>
        </r>
        <r>
          <rPr>
            <b/>
            <sz val="9"/>
            <color indexed="81"/>
            <rFont val="Tahoma"/>
            <family val="2"/>
          </rPr>
          <t xml:space="preserve"> </t>
        </r>
        <r>
          <rPr>
            <b/>
            <sz val="9"/>
            <color indexed="81"/>
            <rFont val="돋움"/>
            <family val="3"/>
            <charset val="129"/>
          </rPr>
          <t>세대의</t>
        </r>
        <r>
          <rPr>
            <b/>
            <sz val="9"/>
            <color indexed="81"/>
            <rFont val="Tahoma"/>
            <family val="2"/>
          </rPr>
          <t xml:space="preserve"> </t>
        </r>
        <r>
          <rPr>
            <b/>
            <sz val="9"/>
            <color indexed="81"/>
            <rFont val="돋움"/>
            <family val="3"/>
            <charset val="129"/>
          </rPr>
          <t>세대주로서</t>
        </r>
        <r>
          <rPr>
            <b/>
            <sz val="9"/>
            <color indexed="81"/>
            <rFont val="Tahoma"/>
            <family val="2"/>
          </rPr>
          <t xml:space="preserve"> </t>
        </r>
        <r>
          <rPr>
            <b/>
            <sz val="9"/>
            <color indexed="81"/>
            <rFont val="돋움"/>
            <family val="3"/>
            <charset val="129"/>
          </rPr>
          <t>대체주택</t>
        </r>
        <r>
          <rPr>
            <b/>
            <sz val="9"/>
            <color indexed="81"/>
            <rFont val="Tahoma"/>
            <family val="2"/>
          </rPr>
          <t xml:space="preserve"> </t>
        </r>
        <r>
          <rPr>
            <b/>
            <sz val="9"/>
            <color indexed="81"/>
            <rFont val="돋움"/>
            <family val="3"/>
            <charset val="129"/>
          </rPr>
          <t>취득자</t>
        </r>
        <r>
          <rPr>
            <b/>
            <sz val="9"/>
            <color indexed="81"/>
            <rFont val="Tahoma"/>
            <family val="2"/>
          </rPr>
          <t>(</t>
        </r>
        <r>
          <rPr>
            <b/>
            <sz val="9"/>
            <color indexed="81"/>
            <rFont val="돋움"/>
            <family val="3"/>
            <charset val="129"/>
          </rPr>
          <t>단</t>
        </r>
        <r>
          <rPr>
            <b/>
            <sz val="9"/>
            <color indexed="81"/>
            <rFont val="Tahoma"/>
            <family val="2"/>
          </rPr>
          <t xml:space="preserve">, 12.31. </t>
        </r>
        <r>
          <rPr>
            <b/>
            <sz val="9"/>
            <color indexed="81"/>
            <rFont val="돋움"/>
            <family val="3"/>
            <charset val="129"/>
          </rPr>
          <t>기준</t>
        </r>
        <r>
          <rPr>
            <b/>
            <sz val="9"/>
            <color indexed="81"/>
            <rFont val="Tahoma"/>
            <family val="2"/>
          </rPr>
          <t xml:space="preserve"> 1</t>
        </r>
        <r>
          <rPr>
            <b/>
            <sz val="9"/>
            <color indexed="81"/>
            <rFont val="돋움"/>
            <family val="3"/>
            <charset val="129"/>
          </rPr>
          <t>주택자</t>
        </r>
        <r>
          <rPr>
            <b/>
            <sz val="9"/>
            <color indexed="81"/>
            <rFont val="Tahoma"/>
            <family val="2"/>
          </rPr>
          <t xml:space="preserve">)
  - </t>
        </r>
        <r>
          <rPr>
            <b/>
            <sz val="9"/>
            <color indexed="81"/>
            <rFont val="돋움"/>
            <family val="3"/>
            <charset val="129"/>
          </rPr>
          <t>세대주가</t>
        </r>
        <r>
          <rPr>
            <b/>
            <sz val="9"/>
            <color indexed="81"/>
            <rFont val="Tahoma"/>
            <family val="2"/>
          </rPr>
          <t xml:space="preserve"> </t>
        </r>
        <r>
          <rPr>
            <b/>
            <sz val="9"/>
            <color indexed="81"/>
            <rFont val="돋움"/>
            <family val="3"/>
            <charset val="129"/>
          </rPr>
          <t>주택관련</t>
        </r>
        <r>
          <rPr>
            <b/>
            <sz val="9"/>
            <color indexed="81"/>
            <rFont val="Tahoma"/>
            <family val="2"/>
          </rPr>
          <t xml:space="preserve"> </t>
        </r>
        <r>
          <rPr>
            <b/>
            <sz val="9"/>
            <color indexed="81"/>
            <rFont val="돋움"/>
            <family val="3"/>
            <charset val="129"/>
          </rPr>
          <t>공제를</t>
        </r>
        <r>
          <rPr>
            <b/>
            <sz val="9"/>
            <color indexed="81"/>
            <rFont val="Tahoma"/>
            <family val="2"/>
          </rPr>
          <t xml:space="preserve"> </t>
        </r>
        <r>
          <rPr>
            <b/>
            <sz val="9"/>
            <color indexed="81"/>
            <rFont val="돋움"/>
            <family val="3"/>
            <charset val="129"/>
          </rPr>
          <t>받지</t>
        </r>
        <r>
          <rPr>
            <b/>
            <sz val="9"/>
            <color indexed="81"/>
            <rFont val="Tahoma"/>
            <family val="2"/>
          </rPr>
          <t xml:space="preserve"> </t>
        </r>
        <r>
          <rPr>
            <b/>
            <sz val="9"/>
            <color indexed="81"/>
            <rFont val="돋움"/>
            <family val="3"/>
            <charset val="129"/>
          </rPr>
          <t>않은</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세대의</t>
        </r>
        <r>
          <rPr>
            <b/>
            <sz val="9"/>
            <color indexed="81"/>
            <rFont val="Tahoma"/>
            <family val="2"/>
          </rPr>
          <t xml:space="preserve"> </t>
        </r>
        <r>
          <rPr>
            <b/>
            <sz val="9"/>
            <color indexed="81"/>
            <rFont val="돋움"/>
            <family val="3"/>
            <charset val="129"/>
          </rPr>
          <t>구성원</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근로소득자
◦</t>
        </r>
        <r>
          <rPr>
            <b/>
            <sz val="9"/>
            <color indexed="81"/>
            <rFont val="Tahoma"/>
            <family val="2"/>
          </rPr>
          <t xml:space="preserve"> </t>
        </r>
        <r>
          <rPr>
            <b/>
            <sz val="9"/>
            <color indexed="81"/>
            <rFont val="돋움"/>
            <family val="3"/>
            <charset val="129"/>
          </rPr>
          <t>주택규모</t>
        </r>
        <r>
          <rPr>
            <b/>
            <sz val="9"/>
            <color indexed="81"/>
            <rFont val="Tahoma"/>
            <family val="2"/>
          </rPr>
          <t xml:space="preserve"> </t>
        </r>
        <r>
          <rPr>
            <b/>
            <sz val="9"/>
            <color indexed="81"/>
            <rFont val="돋움"/>
            <family val="3"/>
            <charset val="129"/>
          </rPr>
          <t>기준</t>
        </r>
        <r>
          <rPr>
            <b/>
            <sz val="9"/>
            <color indexed="81"/>
            <rFont val="Tahoma"/>
            <family val="2"/>
          </rPr>
          <t xml:space="preserve"> : </t>
        </r>
        <r>
          <rPr>
            <b/>
            <sz val="9"/>
            <color indexed="81"/>
            <rFont val="돋움"/>
            <family val="3"/>
            <charset val="129"/>
          </rPr>
          <t>국민주택규모의</t>
        </r>
        <r>
          <rPr>
            <b/>
            <sz val="9"/>
            <color indexed="81"/>
            <rFont val="Tahoma"/>
            <family val="2"/>
          </rPr>
          <t xml:space="preserve"> </t>
        </r>
        <r>
          <rPr>
            <b/>
            <sz val="9"/>
            <color indexed="81"/>
            <rFont val="돋움"/>
            <family val="3"/>
            <charset val="129"/>
          </rPr>
          <t>주택</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주택규모</t>
        </r>
        <r>
          <rPr>
            <b/>
            <sz val="9"/>
            <color indexed="81"/>
            <rFont val="Tahoma"/>
            <family val="2"/>
          </rPr>
          <t xml:space="preserve"> </t>
        </r>
        <r>
          <rPr>
            <b/>
            <sz val="9"/>
            <color indexed="81"/>
            <rFont val="돋움"/>
            <family val="3"/>
            <charset val="129"/>
          </rPr>
          <t>기준</t>
        </r>
        <r>
          <rPr>
            <b/>
            <sz val="9"/>
            <color indexed="81"/>
            <rFont val="Tahoma"/>
            <family val="2"/>
          </rPr>
          <t xml:space="preserve"> : &lt;</t>
        </r>
        <r>
          <rPr>
            <b/>
            <sz val="9"/>
            <color indexed="81"/>
            <rFont val="돋움"/>
            <family val="3"/>
            <charset val="129"/>
          </rPr>
          <t>삭</t>
        </r>
        <r>
          <rPr>
            <b/>
            <sz val="9"/>
            <color indexed="81"/>
            <rFont val="Tahoma"/>
            <family val="2"/>
          </rPr>
          <t xml:space="preserve"> </t>
        </r>
        <r>
          <rPr>
            <b/>
            <sz val="9"/>
            <color indexed="81"/>
            <rFont val="돋움"/>
            <family val="3"/>
            <charset val="129"/>
          </rPr>
          <t>제</t>
        </r>
        <r>
          <rPr>
            <b/>
            <sz val="9"/>
            <color indexed="81"/>
            <rFont val="Tahoma"/>
            <family val="2"/>
          </rPr>
          <t xml:space="preserve">&gt; 
</t>
        </r>
        <r>
          <rPr>
            <b/>
            <sz val="9"/>
            <color indexed="81"/>
            <rFont val="돋움"/>
            <family val="3"/>
            <charset val="129"/>
          </rPr>
          <t>◦</t>
        </r>
        <r>
          <rPr>
            <b/>
            <sz val="9"/>
            <color indexed="81"/>
            <rFont val="Tahoma"/>
            <family val="2"/>
          </rPr>
          <t xml:space="preserve"> </t>
        </r>
        <r>
          <rPr>
            <b/>
            <sz val="9"/>
            <color indexed="81"/>
            <rFont val="돋움"/>
            <family val="3"/>
            <charset val="129"/>
          </rPr>
          <t>기준시가</t>
        </r>
        <r>
          <rPr>
            <b/>
            <sz val="9"/>
            <color indexed="81"/>
            <rFont val="Tahoma"/>
            <family val="2"/>
          </rPr>
          <t xml:space="preserve"> </t>
        </r>
        <r>
          <rPr>
            <b/>
            <sz val="9"/>
            <color indexed="81"/>
            <rFont val="돋움"/>
            <family val="3"/>
            <charset val="129"/>
          </rPr>
          <t>기준</t>
        </r>
        <r>
          <rPr>
            <b/>
            <sz val="9"/>
            <color indexed="81"/>
            <rFont val="Tahoma"/>
            <family val="2"/>
          </rPr>
          <t xml:space="preserve"> : </t>
        </r>
        <r>
          <rPr>
            <b/>
            <sz val="9"/>
            <color indexed="81"/>
            <rFont val="돋움"/>
            <family val="3"/>
            <charset val="129"/>
          </rPr>
          <t>취득시</t>
        </r>
        <r>
          <rPr>
            <b/>
            <sz val="9"/>
            <color indexed="81"/>
            <rFont val="Tahoma"/>
            <family val="2"/>
          </rPr>
          <t xml:space="preserve"> </t>
        </r>
        <r>
          <rPr>
            <b/>
            <sz val="9"/>
            <color indexed="81"/>
            <rFont val="돋움"/>
            <family val="3"/>
            <charset val="129"/>
          </rPr>
          <t>기준시가</t>
        </r>
        <r>
          <rPr>
            <b/>
            <sz val="9"/>
            <color indexed="81"/>
            <rFont val="Tahoma"/>
            <family val="2"/>
          </rPr>
          <t xml:space="preserve"> 4</t>
        </r>
        <r>
          <rPr>
            <b/>
            <sz val="9"/>
            <color indexed="81"/>
            <rFont val="돋움"/>
            <family val="3"/>
            <charset val="129"/>
          </rPr>
          <t>억원</t>
        </r>
        <r>
          <rPr>
            <b/>
            <sz val="9"/>
            <color indexed="81"/>
            <rFont val="Tahoma"/>
            <family val="2"/>
          </rPr>
          <t xml:space="preserve"> </t>
        </r>
        <r>
          <rPr>
            <b/>
            <sz val="9"/>
            <color indexed="81"/>
            <rFont val="돋움"/>
            <family val="3"/>
            <charset val="129"/>
          </rPr>
          <t>이하
◦</t>
        </r>
        <r>
          <rPr>
            <b/>
            <sz val="9"/>
            <color indexed="81"/>
            <rFont val="Tahoma"/>
            <family val="2"/>
          </rPr>
          <t xml:space="preserve"> </t>
        </r>
        <r>
          <rPr>
            <b/>
            <sz val="9"/>
            <color indexed="81"/>
            <rFont val="돋움"/>
            <family val="3"/>
            <charset val="129"/>
          </rPr>
          <t xml:space="preserve">공제배제
</t>
        </r>
        <r>
          <rPr>
            <b/>
            <sz val="9"/>
            <color indexed="81"/>
            <rFont val="Tahoma"/>
            <family val="2"/>
          </rPr>
          <t xml:space="preserve">  - </t>
        </r>
        <r>
          <rPr>
            <b/>
            <sz val="9"/>
            <color indexed="81"/>
            <rFont val="돋움"/>
            <family val="3"/>
            <charset val="129"/>
          </rPr>
          <t>해당</t>
        </r>
        <r>
          <rPr>
            <b/>
            <sz val="9"/>
            <color indexed="81"/>
            <rFont val="Tahoma"/>
            <family val="2"/>
          </rPr>
          <t xml:space="preserve"> </t>
        </r>
        <r>
          <rPr>
            <b/>
            <sz val="9"/>
            <color indexed="81"/>
            <rFont val="돋움"/>
            <family val="3"/>
            <charset val="129"/>
          </rPr>
          <t>과세기간</t>
        </r>
        <r>
          <rPr>
            <b/>
            <sz val="9"/>
            <color indexed="81"/>
            <rFont val="Tahoma"/>
            <family val="2"/>
          </rPr>
          <t xml:space="preserve"> </t>
        </r>
        <r>
          <rPr>
            <b/>
            <sz val="9"/>
            <color indexed="81"/>
            <rFont val="돋움"/>
            <family val="3"/>
            <charset val="129"/>
          </rPr>
          <t>종료일</t>
        </r>
        <r>
          <rPr>
            <b/>
            <sz val="9"/>
            <color indexed="81"/>
            <rFont val="Tahoma"/>
            <family val="2"/>
          </rPr>
          <t xml:space="preserve"> </t>
        </r>
        <r>
          <rPr>
            <b/>
            <sz val="9"/>
            <color indexed="81"/>
            <rFont val="돋움"/>
            <family val="3"/>
            <charset val="129"/>
          </rPr>
          <t>현재</t>
        </r>
        <r>
          <rPr>
            <b/>
            <sz val="9"/>
            <color indexed="81"/>
            <rFont val="Tahoma"/>
            <family val="2"/>
          </rPr>
          <t xml:space="preserve"> 2</t>
        </r>
        <r>
          <rPr>
            <b/>
            <sz val="9"/>
            <color indexed="81"/>
            <rFont val="돋움"/>
            <family val="3"/>
            <charset val="129"/>
          </rPr>
          <t>주택</t>
        </r>
        <r>
          <rPr>
            <b/>
            <sz val="9"/>
            <color indexed="81"/>
            <rFont val="Tahoma"/>
            <family val="2"/>
          </rPr>
          <t xml:space="preserve"> </t>
        </r>
        <r>
          <rPr>
            <b/>
            <sz val="9"/>
            <color indexed="81"/>
            <rFont val="돋움"/>
            <family val="3"/>
            <charset val="129"/>
          </rPr>
          <t>이상
③</t>
        </r>
        <r>
          <rPr>
            <b/>
            <sz val="9"/>
            <color indexed="81"/>
            <rFont val="Tahoma"/>
            <family val="2"/>
          </rPr>
          <t xml:space="preserve"> </t>
        </r>
        <r>
          <rPr>
            <b/>
            <sz val="9"/>
            <color indexed="81"/>
            <rFont val="돋움"/>
            <family val="3"/>
            <charset val="129"/>
          </rPr>
          <t>장기주택</t>
        </r>
        <r>
          <rPr>
            <b/>
            <sz val="9"/>
            <color indexed="81"/>
            <rFont val="Tahoma"/>
            <family val="2"/>
          </rPr>
          <t xml:space="preserve"> </t>
        </r>
        <r>
          <rPr>
            <b/>
            <sz val="9"/>
            <color indexed="81"/>
            <rFont val="돋움"/>
            <family val="3"/>
            <charset val="129"/>
          </rPr>
          <t>저당차입금</t>
        </r>
        <r>
          <rPr>
            <b/>
            <sz val="9"/>
            <color indexed="81"/>
            <rFont val="Tahoma"/>
            <family val="2"/>
          </rPr>
          <t xml:space="preserve"> </t>
        </r>
        <r>
          <rPr>
            <b/>
            <sz val="9"/>
            <color indexed="81"/>
            <rFont val="돋움"/>
            <family val="3"/>
            <charset val="129"/>
          </rPr>
          <t>이자상환액공제
공제금액ㆍ한도
이자상환액</t>
        </r>
        <r>
          <rPr>
            <b/>
            <sz val="9"/>
            <color indexed="81"/>
            <rFont val="Tahoma"/>
            <family val="2"/>
          </rPr>
          <t xml:space="preserve"> (500</t>
        </r>
        <r>
          <rPr>
            <b/>
            <sz val="9"/>
            <color indexed="81"/>
            <rFont val="돋움"/>
            <family val="3"/>
            <charset val="129"/>
          </rPr>
          <t>만원</t>
        </r>
        <r>
          <rPr>
            <b/>
            <sz val="9"/>
            <color indexed="81"/>
            <rFont val="Tahoma"/>
            <family val="2"/>
          </rPr>
          <t>, 1,500</t>
        </r>
        <r>
          <rPr>
            <b/>
            <sz val="9"/>
            <color indexed="81"/>
            <rFont val="돋움"/>
            <family val="3"/>
            <charset val="129"/>
          </rPr>
          <t>만원</t>
        </r>
        <r>
          <rPr>
            <b/>
            <sz val="9"/>
            <color indexed="81"/>
            <rFont val="Tahoma"/>
            <family val="2"/>
          </rPr>
          <t xml:space="preserve"> </t>
        </r>
        <r>
          <rPr>
            <b/>
            <sz val="9"/>
            <color indexed="81"/>
            <rFont val="돋움"/>
            <family val="3"/>
            <charset val="129"/>
          </rPr>
          <t>한도</t>
        </r>
        <r>
          <rPr>
            <b/>
            <sz val="9"/>
            <color indexed="81"/>
            <rFont val="Tahoma"/>
            <family val="2"/>
          </rPr>
          <t xml:space="preserve">)
</t>
        </r>
        <r>
          <rPr>
            <b/>
            <sz val="9"/>
            <color indexed="81"/>
            <rFont val="돋움"/>
            <family val="3"/>
            <charset val="129"/>
          </rPr>
          <t>무주택</t>
        </r>
        <r>
          <rPr>
            <b/>
            <sz val="9"/>
            <color indexed="81"/>
            <rFont val="Tahoma"/>
            <family val="2"/>
          </rPr>
          <t xml:space="preserve"> </t>
        </r>
        <r>
          <rPr>
            <b/>
            <sz val="9"/>
            <color indexed="81"/>
            <rFont val="돋움"/>
            <family val="3"/>
            <charset val="129"/>
          </rPr>
          <t>세대의</t>
        </r>
        <r>
          <rPr>
            <b/>
            <sz val="9"/>
            <color indexed="81"/>
            <rFont val="Tahoma"/>
            <family val="2"/>
          </rPr>
          <t xml:space="preserve"> </t>
        </r>
        <r>
          <rPr>
            <b/>
            <sz val="9"/>
            <color indexed="81"/>
            <rFont val="돋움"/>
            <family val="3"/>
            <charset val="129"/>
          </rPr>
          <t>세대주가</t>
        </r>
        <r>
          <rPr>
            <b/>
            <sz val="9"/>
            <color indexed="81"/>
            <rFont val="Tahoma"/>
            <family val="2"/>
          </rPr>
          <t>(</t>
        </r>
        <r>
          <rPr>
            <b/>
            <sz val="9"/>
            <color indexed="81"/>
            <rFont val="돋움"/>
            <family val="3"/>
            <charset val="129"/>
          </rPr>
          <t>세대주가</t>
        </r>
        <r>
          <rPr>
            <b/>
            <sz val="9"/>
            <color indexed="81"/>
            <rFont val="Tahoma"/>
            <family val="2"/>
          </rPr>
          <t xml:space="preserve"> </t>
        </r>
        <r>
          <rPr>
            <b/>
            <sz val="9"/>
            <color indexed="81"/>
            <rFont val="돋움"/>
            <family val="3"/>
            <charset val="129"/>
          </rPr>
          <t>주택</t>
        </r>
        <r>
          <rPr>
            <b/>
            <sz val="9"/>
            <color indexed="81"/>
            <rFont val="Tahoma"/>
            <family val="2"/>
          </rPr>
          <t xml:space="preserve"> </t>
        </r>
        <r>
          <rPr>
            <b/>
            <sz val="9"/>
            <color indexed="81"/>
            <rFont val="돋움"/>
            <family val="3"/>
            <charset val="129"/>
          </rPr>
          <t>관련</t>
        </r>
        <r>
          <rPr>
            <b/>
            <sz val="9"/>
            <color indexed="81"/>
            <rFont val="Tahoma"/>
            <family val="2"/>
          </rPr>
          <t xml:space="preserve"> </t>
        </r>
        <r>
          <rPr>
            <b/>
            <sz val="9"/>
            <color indexed="81"/>
            <rFont val="돋움"/>
            <family val="3"/>
            <charset val="129"/>
          </rPr>
          <t>공제를</t>
        </r>
        <r>
          <rPr>
            <b/>
            <sz val="9"/>
            <color indexed="81"/>
            <rFont val="Tahoma"/>
            <family val="2"/>
          </rPr>
          <t xml:space="preserve"> </t>
        </r>
        <r>
          <rPr>
            <b/>
            <sz val="9"/>
            <color indexed="81"/>
            <rFont val="돋움"/>
            <family val="3"/>
            <charset val="129"/>
          </rPr>
          <t>받지</t>
        </r>
        <r>
          <rPr>
            <b/>
            <sz val="9"/>
            <color indexed="81"/>
            <rFont val="Tahoma"/>
            <family val="2"/>
          </rPr>
          <t xml:space="preserve"> </t>
        </r>
        <r>
          <rPr>
            <b/>
            <sz val="9"/>
            <color indexed="81"/>
            <rFont val="돋움"/>
            <family val="3"/>
            <charset val="129"/>
          </rPr>
          <t>않은</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세대원도</t>
        </r>
        <r>
          <rPr>
            <b/>
            <sz val="9"/>
            <color indexed="81"/>
            <rFont val="Tahoma"/>
            <family val="2"/>
          </rPr>
          <t xml:space="preserve"> </t>
        </r>
        <r>
          <rPr>
            <b/>
            <sz val="9"/>
            <color indexed="81"/>
            <rFont val="돋움"/>
            <family val="3"/>
            <charset val="129"/>
          </rPr>
          <t>가능</t>
        </r>
        <r>
          <rPr>
            <b/>
            <sz val="9"/>
            <color indexed="81"/>
            <rFont val="Tahoma"/>
            <family val="2"/>
          </rPr>
          <t xml:space="preserve">) </t>
        </r>
        <r>
          <rPr>
            <b/>
            <sz val="9"/>
            <color indexed="81"/>
            <rFont val="돋움"/>
            <family val="3"/>
            <charset val="129"/>
          </rPr>
          <t>주택</t>
        </r>
        <r>
          <rPr>
            <b/>
            <sz val="9"/>
            <color indexed="81"/>
            <rFont val="Tahoma"/>
            <family val="2"/>
          </rPr>
          <t>*(</t>
        </r>
        <r>
          <rPr>
            <b/>
            <sz val="9"/>
            <color indexed="81"/>
            <rFont val="돋움"/>
            <family val="3"/>
            <charset val="129"/>
          </rPr>
          <t>취득당시</t>
        </r>
        <r>
          <rPr>
            <b/>
            <sz val="9"/>
            <color indexed="81"/>
            <rFont val="Tahoma"/>
            <family val="2"/>
          </rPr>
          <t xml:space="preserve"> </t>
        </r>
        <r>
          <rPr>
            <b/>
            <sz val="9"/>
            <color indexed="81"/>
            <rFont val="돋움"/>
            <family val="3"/>
            <charset val="129"/>
          </rPr>
          <t>기준시가</t>
        </r>
        <r>
          <rPr>
            <b/>
            <sz val="9"/>
            <color indexed="81"/>
            <rFont val="Tahoma"/>
            <family val="2"/>
          </rPr>
          <t xml:space="preserve"> 4</t>
        </r>
        <r>
          <rPr>
            <b/>
            <sz val="9"/>
            <color indexed="81"/>
            <rFont val="돋움"/>
            <family val="3"/>
            <charset val="129"/>
          </rPr>
          <t>억원</t>
        </r>
        <r>
          <rPr>
            <b/>
            <sz val="9"/>
            <color indexed="81"/>
            <rFont val="Tahoma"/>
            <family val="2"/>
          </rPr>
          <t xml:space="preserve"> </t>
        </r>
        <r>
          <rPr>
            <b/>
            <sz val="9"/>
            <color indexed="81"/>
            <rFont val="돋움"/>
            <family val="3"/>
            <charset val="129"/>
          </rPr>
          <t>이하</t>
        </r>
        <r>
          <rPr>
            <b/>
            <sz val="9"/>
            <color indexed="81"/>
            <rFont val="Tahoma"/>
            <family val="2"/>
          </rPr>
          <t>)</t>
        </r>
        <r>
          <rPr>
            <b/>
            <sz val="9"/>
            <color indexed="81"/>
            <rFont val="돋움"/>
            <family val="3"/>
            <charset val="129"/>
          </rPr>
          <t>을</t>
        </r>
        <r>
          <rPr>
            <b/>
            <sz val="9"/>
            <color indexed="81"/>
            <rFont val="Tahoma"/>
            <family val="2"/>
          </rPr>
          <t xml:space="preserve"> </t>
        </r>
        <r>
          <rPr>
            <b/>
            <sz val="9"/>
            <color indexed="81"/>
            <rFont val="돋움"/>
            <family val="3"/>
            <charset val="129"/>
          </rPr>
          <t>취득하기</t>
        </r>
        <r>
          <rPr>
            <b/>
            <sz val="9"/>
            <color indexed="81"/>
            <rFont val="Tahoma"/>
            <family val="2"/>
          </rPr>
          <t xml:space="preserve"> </t>
        </r>
        <r>
          <rPr>
            <b/>
            <sz val="9"/>
            <color indexed="81"/>
            <rFont val="돋움"/>
            <family val="3"/>
            <charset val="129"/>
          </rPr>
          <t>위하여</t>
        </r>
        <r>
          <rPr>
            <b/>
            <sz val="9"/>
            <color indexed="81"/>
            <rFont val="Tahoma"/>
            <family val="2"/>
          </rPr>
          <t xml:space="preserve"> </t>
        </r>
        <r>
          <rPr>
            <b/>
            <sz val="9"/>
            <color indexed="81"/>
            <rFont val="돋움"/>
            <family val="3"/>
            <charset val="129"/>
          </rPr>
          <t>당해</t>
        </r>
        <r>
          <rPr>
            <b/>
            <sz val="9"/>
            <color indexed="81"/>
            <rFont val="Tahoma"/>
            <family val="2"/>
          </rPr>
          <t xml:space="preserve"> </t>
        </r>
        <r>
          <rPr>
            <b/>
            <sz val="9"/>
            <color indexed="81"/>
            <rFont val="돋움"/>
            <family val="3"/>
            <charset val="129"/>
          </rPr>
          <t>주택에</t>
        </r>
        <r>
          <rPr>
            <b/>
            <sz val="9"/>
            <color indexed="81"/>
            <rFont val="Tahoma"/>
            <family val="2"/>
          </rPr>
          <t xml:space="preserve"> </t>
        </r>
        <r>
          <rPr>
            <b/>
            <sz val="9"/>
            <color indexed="81"/>
            <rFont val="돋움"/>
            <family val="3"/>
            <charset val="129"/>
          </rPr>
          <t>저당권을</t>
        </r>
        <r>
          <rPr>
            <b/>
            <sz val="9"/>
            <color indexed="81"/>
            <rFont val="Tahoma"/>
            <family val="2"/>
          </rPr>
          <t xml:space="preserve"> </t>
        </r>
        <r>
          <rPr>
            <b/>
            <sz val="9"/>
            <color indexed="81"/>
            <rFont val="돋움"/>
            <family val="3"/>
            <charset val="129"/>
          </rPr>
          <t>설정하고</t>
        </r>
        <r>
          <rPr>
            <b/>
            <sz val="9"/>
            <color indexed="81"/>
            <rFont val="Tahoma"/>
            <family val="2"/>
          </rPr>
          <t xml:space="preserve"> </t>
        </r>
        <r>
          <rPr>
            <b/>
            <sz val="9"/>
            <color indexed="81"/>
            <rFont val="돋움"/>
            <family val="3"/>
            <charset val="129"/>
          </rPr>
          <t>금융기관</t>
        </r>
        <r>
          <rPr>
            <b/>
            <sz val="9"/>
            <color indexed="81"/>
            <rFont val="Tahoma"/>
            <family val="2"/>
          </rPr>
          <t xml:space="preserve"> </t>
        </r>
        <r>
          <rPr>
            <b/>
            <sz val="9"/>
            <color indexed="81"/>
            <rFont val="돋움"/>
            <family val="3"/>
            <charset val="129"/>
          </rPr>
          <t>등으로부터</t>
        </r>
        <r>
          <rPr>
            <b/>
            <sz val="9"/>
            <color indexed="81"/>
            <rFont val="Tahoma"/>
            <family val="2"/>
          </rPr>
          <t xml:space="preserve"> </t>
        </r>
        <r>
          <rPr>
            <b/>
            <sz val="9"/>
            <color indexed="81"/>
            <rFont val="돋움"/>
            <family val="3"/>
            <charset val="129"/>
          </rPr>
          <t>차입한</t>
        </r>
        <r>
          <rPr>
            <b/>
            <sz val="9"/>
            <color indexed="81"/>
            <rFont val="Tahoma"/>
            <family val="2"/>
          </rPr>
          <t xml:space="preserve">  </t>
        </r>
        <r>
          <rPr>
            <b/>
            <sz val="9"/>
            <color indexed="81"/>
            <rFont val="돋움"/>
            <family val="3"/>
            <charset val="129"/>
          </rPr>
          <t>장기주택저당차입금의</t>
        </r>
        <r>
          <rPr>
            <b/>
            <sz val="9"/>
            <color indexed="81"/>
            <rFont val="Tahoma"/>
            <family val="2"/>
          </rPr>
          <t xml:space="preserve"> </t>
        </r>
        <r>
          <rPr>
            <b/>
            <sz val="9"/>
            <color indexed="81"/>
            <rFont val="돋움"/>
            <family val="3"/>
            <charset val="129"/>
          </rPr>
          <t xml:space="preserve">이자상환액
</t>
        </r>
        <r>
          <rPr>
            <b/>
            <sz val="9"/>
            <color indexed="81"/>
            <rFont val="Tahoma"/>
            <family val="2"/>
          </rPr>
          <t xml:space="preserve"> * ’14</t>
        </r>
        <r>
          <rPr>
            <b/>
            <sz val="9"/>
            <color indexed="81"/>
            <rFont val="돋움"/>
            <family val="3"/>
            <charset val="129"/>
          </rPr>
          <t>년</t>
        </r>
        <r>
          <rPr>
            <b/>
            <sz val="9"/>
            <color indexed="81"/>
            <rFont val="Tahoma"/>
            <family val="2"/>
          </rPr>
          <t xml:space="preserve"> </t>
        </r>
        <r>
          <rPr>
            <b/>
            <sz val="9"/>
            <color indexed="81"/>
            <rFont val="돋움"/>
            <family val="3"/>
            <charset val="129"/>
          </rPr>
          <t>이후</t>
        </r>
        <r>
          <rPr>
            <b/>
            <sz val="9"/>
            <color indexed="81"/>
            <rFont val="Tahoma"/>
            <family val="2"/>
          </rPr>
          <t xml:space="preserve"> </t>
        </r>
        <r>
          <rPr>
            <b/>
            <sz val="9"/>
            <color indexed="81"/>
            <rFont val="돋움"/>
            <family val="3"/>
            <charset val="129"/>
          </rPr>
          <t>차입금부터</t>
        </r>
        <r>
          <rPr>
            <b/>
            <sz val="9"/>
            <color indexed="81"/>
            <rFont val="Tahoma"/>
            <family val="2"/>
          </rPr>
          <t xml:space="preserve"> ‘</t>
        </r>
        <r>
          <rPr>
            <b/>
            <sz val="9"/>
            <color indexed="81"/>
            <rFont val="돋움"/>
            <family val="3"/>
            <charset val="129"/>
          </rPr>
          <t>국민주택규모</t>
        </r>
        <r>
          <rPr>
            <b/>
            <sz val="9"/>
            <color indexed="81"/>
            <rFont val="Tahoma"/>
            <family val="2"/>
          </rPr>
          <t xml:space="preserve"> </t>
        </r>
        <r>
          <rPr>
            <b/>
            <sz val="9"/>
            <color indexed="81"/>
            <rFont val="돋움"/>
            <family val="3"/>
            <charset val="129"/>
          </rPr>
          <t>기준</t>
        </r>
        <r>
          <rPr>
            <b/>
            <sz val="9"/>
            <color indexed="81"/>
            <rFont val="Tahoma"/>
            <family val="2"/>
          </rPr>
          <t xml:space="preserve">’ </t>
        </r>
        <r>
          <rPr>
            <b/>
            <sz val="9"/>
            <color indexed="81"/>
            <rFont val="돋움"/>
            <family val="3"/>
            <charset val="129"/>
          </rPr>
          <t xml:space="preserve">삭제
</t>
        </r>
        <r>
          <rPr>
            <b/>
            <sz val="9"/>
            <color indexed="81"/>
            <rFont val="Tahoma"/>
            <family val="2"/>
          </rPr>
          <t>&lt;</t>
        </r>
        <r>
          <rPr>
            <b/>
            <sz val="9"/>
            <color indexed="81"/>
            <rFont val="돋움"/>
            <family val="3"/>
            <charset val="129"/>
          </rPr>
          <t>장기주택저당차입금</t>
        </r>
        <r>
          <rPr>
            <b/>
            <sz val="9"/>
            <color indexed="81"/>
            <rFont val="Tahoma"/>
            <family val="2"/>
          </rPr>
          <t xml:space="preserve"> </t>
        </r>
        <r>
          <rPr>
            <b/>
            <sz val="9"/>
            <color indexed="81"/>
            <rFont val="돋움"/>
            <family val="3"/>
            <charset val="129"/>
          </rPr>
          <t>요건</t>
        </r>
        <r>
          <rPr>
            <b/>
            <sz val="9"/>
            <color indexed="81"/>
            <rFont val="Tahoma"/>
            <family val="2"/>
          </rPr>
          <t xml:space="preserve">&gt;
- </t>
        </r>
        <r>
          <rPr>
            <b/>
            <sz val="9"/>
            <color indexed="81"/>
            <rFont val="돋움"/>
            <family val="3"/>
            <charset val="129"/>
          </rPr>
          <t>차입금의</t>
        </r>
        <r>
          <rPr>
            <b/>
            <sz val="9"/>
            <color indexed="81"/>
            <rFont val="Tahoma"/>
            <family val="2"/>
          </rPr>
          <t xml:space="preserve"> </t>
        </r>
        <r>
          <rPr>
            <b/>
            <sz val="9"/>
            <color indexed="81"/>
            <rFont val="돋움"/>
            <family val="3"/>
            <charset val="129"/>
          </rPr>
          <t>상환기간</t>
        </r>
        <r>
          <rPr>
            <b/>
            <sz val="9"/>
            <color indexed="81"/>
            <rFont val="Tahoma"/>
            <family val="2"/>
          </rPr>
          <t xml:space="preserve"> 15</t>
        </r>
        <r>
          <rPr>
            <b/>
            <sz val="9"/>
            <color indexed="81"/>
            <rFont val="돋움"/>
            <family val="3"/>
            <charset val="129"/>
          </rPr>
          <t>년</t>
        </r>
        <r>
          <rPr>
            <b/>
            <sz val="9"/>
            <color indexed="81"/>
            <rFont val="Tahoma"/>
            <family val="2"/>
          </rPr>
          <t xml:space="preserve"> </t>
        </r>
        <r>
          <rPr>
            <b/>
            <sz val="9"/>
            <color indexed="81"/>
            <rFont val="돋움"/>
            <family val="3"/>
            <charset val="129"/>
          </rPr>
          <t xml:space="preserve">이상
</t>
        </r>
        <r>
          <rPr>
            <b/>
            <sz val="9"/>
            <color indexed="81"/>
            <rFont val="Tahoma"/>
            <family val="2"/>
          </rPr>
          <t xml:space="preserve">- </t>
        </r>
        <r>
          <rPr>
            <b/>
            <sz val="9"/>
            <color indexed="81"/>
            <rFont val="돋움"/>
            <family val="3"/>
            <charset val="129"/>
          </rPr>
          <t>주택소유권</t>
        </r>
        <r>
          <rPr>
            <b/>
            <sz val="9"/>
            <color indexed="81"/>
            <rFont val="Tahoma"/>
            <family val="2"/>
          </rPr>
          <t xml:space="preserve"> </t>
        </r>
        <r>
          <rPr>
            <b/>
            <sz val="9"/>
            <color indexed="81"/>
            <rFont val="돋움"/>
            <family val="3"/>
            <charset val="129"/>
          </rPr>
          <t>이전등기</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보존등기일로부터</t>
        </r>
        <r>
          <rPr>
            <b/>
            <sz val="9"/>
            <color indexed="81"/>
            <rFont val="Tahoma"/>
            <family val="2"/>
          </rPr>
          <t xml:space="preserve"> 3</t>
        </r>
        <r>
          <rPr>
            <b/>
            <sz val="9"/>
            <color indexed="81"/>
            <rFont val="돋움"/>
            <family val="3"/>
            <charset val="129"/>
          </rPr>
          <t>월</t>
        </r>
        <r>
          <rPr>
            <b/>
            <sz val="9"/>
            <color indexed="81"/>
            <rFont val="Tahoma"/>
            <family val="2"/>
          </rPr>
          <t xml:space="preserve"> </t>
        </r>
        <r>
          <rPr>
            <b/>
            <sz val="9"/>
            <color indexed="81"/>
            <rFont val="돋움"/>
            <family val="3"/>
            <charset val="129"/>
          </rPr>
          <t>이내에</t>
        </r>
        <r>
          <rPr>
            <b/>
            <sz val="9"/>
            <color indexed="81"/>
            <rFont val="Tahoma"/>
            <family val="2"/>
          </rPr>
          <t xml:space="preserve"> </t>
        </r>
        <r>
          <rPr>
            <b/>
            <sz val="9"/>
            <color indexed="81"/>
            <rFont val="돋움"/>
            <family val="3"/>
            <charset val="129"/>
          </rPr>
          <t xml:space="preserve">차입
</t>
        </r>
        <r>
          <rPr>
            <b/>
            <sz val="9"/>
            <color indexed="81"/>
            <rFont val="Tahoma"/>
            <family val="2"/>
          </rPr>
          <t>-</t>
        </r>
        <r>
          <rPr>
            <b/>
            <sz val="9"/>
            <color indexed="81"/>
            <rFont val="돋움"/>
            <family val="3"/>
            <charset val="129"/>
          </rPr>
          <t>채무자와</t>
        </r>
        <r>
          <rPr>
            <b/>
            <sz val="9"/>
            <color indexed="81"/>
            <rFont val="Tahoma"/>
            <family val="2"/>
          </rPr>
          <t xml:space="preserve"> </t>
        </r>
        <r>
          <rPr>
            <b/>
            <sz val="9"/>
            <color indexed="81"/>
            <rFont val="돋움"/>
            <family val="3"/>
            <charset val="129"/>
          </rPr>
          <t>저당권</t>
        </r>
        <r>
          <rPr>
            <b/>
            <sz val="9"/>
            <color indexed="81"/>
            <rFont val="Tahoma"/>
            <family val="2"/>
          </rPr>
          <t xml:space="preserve"> </t>
        </r>
        <r>
          <rPr>
            <b/>
            <sz val="9"/>
            <color indexed="81"/>
            <rFont val="돋움"/>
            <family val="3"/>
            <charset val="129"/>
          </rPr>
          <t>설정된</t>
        </r>
        <r>
          <rPr>
            <b/>
            <sz val="9"/>
            <color indexed="81"/>
            <rFont val="Tahoma"/>
            <family val="2"/>
          </rPr>
          <t xml:space="preserve"> </t>
        </r>
        <r>
          <rPr>
            <b/>
            <sz val="9"/>
            <color indexed="81"/>
            <rFont val="돋움"/>
            <family val="3"/>
            <charset val="129"/>
          </rPr>
          <t>주택의</t>
        </r>
        <r>
          <rPr>
            <b/>
            <sz val="9"/>
            <color indexed="81"/>
            <rFont val="Tahoma"/>
            <family val="2"/>
          </rPr>
          <t xml:space="preserve"> </t>
        </r>
        <r>
          <rPr>
            <b/>
            <sz val="9"/>
            <color indexed="81"/>
            <rFont val="돋움"/>
            <family val="3"/>
            <charset val="129"/>
          </rPr>
          <t>소유자가</t>
        </r>
        <r>
          <rPr>
            <b/>
            <sz val="9"/>
            <color indexed="81"/>
            <rFont val="Tahoma"/>
            <family val="2"/>
          </rPr>
          <t xml:space="preserve"> </t>
        </r>
        <r>
          <rPr>
            <b/>
            <sz val="9"/>
            <color indexed="81"/>
            <rFont val="돋움"/>
            <family val="3"/>
            <charset val="129"/>
          </rPr>
          <t>동일인일</t>
        </r>
        <r>
          <rPr>
            <b/>
            <sz val="9"/>
            <color indexed="81"/>
            <rFont val="Tahoma"/>
            <family val="2"/>
          </rPr>
          <t xml:space="preserve"> </t>
        </r>
        <r>
          <rPr>
            <b/>
            <sz val="9"/>
            <color indexed="81"/>
            <rFont val="돋움"/>
            <family val="3"/>
            <charset val="129"/>
          </rPr>
          <t xml:space="preserve">것
</t>
        </r>
        <r>
          <rPr>
            <b/>
            <sz val="9"/>
            <color indexed="81"/>
            <rFont val="Tahoma"/>
            <family val="2"/>
          </rPr>
          <t xml:space="preserve">===============================
</t>
        </r>
        <r>
          <rPr>
            <b/>
            <sz val="9"/>
            <color indexed="81"/>
            <rFont val="돋움"/>
            <family val="3"/>
            <charset val="129"/>
          </rPr>
          <t>공제</t>
        </r>
        <r>
          <rPr>
            <b/>
            <sz val="9"/>
            <color indexed="81"/>
            <rFont val="Tahoma"/>
            <family val="2"/>
          </rPr>
          <t xml:space="preserve"> </t>
        </r>
        <r>
          <rPr>
            <b/>
            <sz val="9"/>
            <color indexed="81"/>
            <rFont val="돋움"/>
            <family val="3"/>
            <charset val="129"/>
          </rPr>
          <t xml:space="preserve">한도액
</t>
        </r>
        <r>
          <rPr>
            <b/>
            <sz val="9"/>
            <color indexed="81"/>
            <rFont val="Tahoma"/>
            <family val="2"/>
          </rPr>
          <t xml:space="preserve">- </t>
        </r>
        <r>
          <rPr>
            <b/>
            <sz val="9"/>
            <color indexed="81"/>
            <rFont val="돋움"/>
            <family val="3"/>
            <charset val="129"/>
          </rPr>
          <t>’</t>
        </r>
        <r>
          <rPr>
            <b/>
            <sz val="9"/>
            <color indexed="81"/>
            <rFont val="Tahoma"/>
            <family val="2"/>
          </rPr>
          <t xml:space="preserve">12.1.1. </t>
        </r>
        <r>
          <rPr>
            <b/>
            <sz val="9"/>
            <color indexed="81"/>
            <rFont val="돋움"/>
            <family val="3"/>
            <charset val="129"/>
          </rPr>
          <t>이후</t>
        </r>
        <r>
          <rPr>
            <b/>
            <sz val="9"/>
            <color indexed="81"/>
            <rFont val="Tahoma"/>
            <family val="2"/>
          </rPr>
          <t xml:space="preserve"> </t>
        </r>
        <r>
          <rPr>
            <b/>
            <sz val="9"/>
            <color indexed="81"/>
            <rFont val="돋움"/>
            <family val="3"/>
            <charset val="129"/>
          </rPr>
          <t xml:space="preserve">차입분
</t>
        </r>
        <r>
          <rPr>
            <b/>
            <sz val="9"/>
            <color indexed="81"/>
            <rFont val="Tahoma"/>
            <family val="2"/>
          </rPr>
          <t xml:space="preserve">  </t>
        </r>
        <r>
          <rPr>
            <b/>
            <sz val="9"/>
            <color indexed="81"/>
            <rFont val="돋움"/>
            <family val="3"/>
            <charset val="129"/>
          </rPr>
          <t>연</t>
        </r>
        <r>
          <rPr>
            <b/>
            <sz val="9"/>
            <color indexed="81"/>
            <rFont val="Tahoma"/>
            <family val="2"/>
          </rPr>
          <t xml:space="preserve"> 500</t>
        </r>
        <r>
          <rPr>
            <b/>
            <sz val="9"/>
            <color indexed="81"/>
            <rFont val="돋움"/>
            <family val="3"/>
            <charset val="129"/>
          </rPr>
          <t>만원</t>
        </r>
        <r>
          <rPr>
            <b/>
            <sz val="9"/>
            <color indexed="81"/>
            <rFont val="Tahoma"/>
            <family val="2"/>
          </rPr>
          <t xml:space="preserve"> (</t>
        </r>
        <r>
          <rPr>
            <b/>
            <sz val="9"/>
            <color indexed="81"/>
            <rFont val="돋움"/>
            <family val="3"/>
            <charset val="129"/>
          </rPr>
          <t>비거치식</t>
        </r>
        <r>
          <rPr>
            <b/>
            <sz val="9"/>
            <color indexed="81"/>
            <rFont val="Tahoma"/>
            <family val="2"/>
          </rPr>
          <t xml:space="preserve">, </t>
        </r>
        <r>
          <rPr>
            <b/>
            <sz val="9"/>
            <color indexed="81"/>
            <rFont val="돋움"/>
            <family val="3"/>
            <charset val="129"/>
          </rPr>
          <t>고정금리</t>
        </r>
        <r>
          <rPr>
            <b/>
            <sz val="9"/>
            <color indexed="81"/>
            <rFont val="Tahoma"/>
            <family val="2"/>
          </rPr>
          <t xml:space="preserve"> : 1,500</t>
        </r>
        <r>
          <rPr>
            <b/>
            <sz val="9"/>
            <color indexed="81"/>
            <rFont val="돋움"/>
            <family val="3"/>
            <charset val="129"/>
          </rPr>
          <t>만원</t>
        </r>
        <r>
          <rPr>
            <b/>
            <sz val="9"/>
            <color indexed="81"/>
            <rFont val="Tahoma"/>
            <family val="2"/>
          </rPr>
          <t>)
   : &lt;</t>
        </r>
        <r>
          <rPr>
            <b/>
            <sz val="9"/>
            <color indexed="81"/>
            <rFont val="돋움"/>
            <family val="3"/>
            <charset val="129"/>
          </rPr>
          <t>①</t>
        </r>
        <r>
          <rPr>
            <b/>
            <sz val="9"/>
            <color indexed="81"/>
            <rFont val="Tahoma"/>
            <family val="2"/>
          </rPr>
          <t>+</t>
        </r>
        <r>
          <rPr>
            <b/>
            <sz val="9"/>
            <color indexed="81"/>
            <rFont val="돋움"/>
            <family val="3"/>
            <charset val="129"/>
          </rPr>
          <t>②</t>
        </r>
        <r>
          <rPr>
            <b/>
            <sz val="9"/>
            <color indexed="81"/>
            <rFont val="Tahoma"/>
            <family val="2"/>
          </rPr>
          <t>+</t>
        </r>
        <r>
          <rPr>
            <b/>
            <sz val="9"/>
            <color indexed="81"/>
            <rFont val="돋움"/>
            <family val="3"/>
            <charset val="129"/>
          </rPr>
          <t>③</t>
        </r>
        <r>
          <rPr>
            <b/>
            <sz val="9"/>
            <color indexed="81"/>
            <rFont val="Tahoma"/>
            <family val="2"/>
          </rPr>
          <t>+</t>
        </r>
        <r>
          <rPr>
            <b/>
            <sz val="9"/>
            <color indexed="81"/>
            <rFont val="돋움"/>
            <family val="3"/>
            <charset val="129"/>
          </rPr>
          <t>주택마련저축공제</t>
        </r>
        <r>
          <rPr>
            <b/>
            <sz val="9"/>
            <color indexed="81"/>
            <rFont val="Tahoma"/>
            <family val="2"/>
          </rPr>
          <t xml:space="preserve"> </t>
        </r>
        <r>
          <rPr>
            <b/>
            <sz val="9"/>
            <color indexed="81"/>
            <rFont val="돋움"/>
            <family val="3"/>
            <charset val="129"/>
          </rPr>
          <t>포함</t>
        </r>
        <r>
          <rPr>
            <b/>
            <sz val="9"/>
            <color indexed="81"/>
            <rFont val="Tahoma"/>
            <family val="2"/>
          </rPr>
          <t xml:space="preserve"> </t>
        </r>
        <r>
          <rPr>
            <b/>
            <sz val="9"/>
            <color indexed="81"/>
            <rFont val="돋움"/>
            <family val="3"/>
            <charset val="129"/>
          </rPr>
          <t>한도</t>
        </r>
        <r>
          <rPr>
            <b/>
            <sz val="9"/>
            <color indexed="81"/>
            <rFont val="Tahoma"/>
            <family val="2"/>
          </rPr>
          <t xml:space="preserve">&gt;
- </t>
        </r>
        <r>
          <rPr>
            <b/>
            <sz val="9"/>
            <color indexed="81"/>
            <rFont val="돋움"/>
            <family val="3"/>
            <charset val="129"/>
          </rPr>
          <t>’</t>
        </r>
        <r>
          <rPr>
            <b/>
            <sz val="9"/>
            <color indexed="81"/>
            <rFont val="Tahoma"/>
            <family val="2"/>
          </rPr>
          <t xml:space="preserve">11.12.31 </t>
        </r>
        <r>
          <rPr>
            <b/>
            <sz val="9"/>
            <color indexed="81"/>
            <rFont val="돋움"/>
            <family val="3"/>
            <charset val="129"/>
          </rPr>
          <t>이전</t>
        </r>
        <r>
          <rPr>
            <b/>
            <sz val="9"/>
            <color indexed="81"/>
            <rFont val="Tahoma"/>
            <family val="2"/>
          </rPr>
          <t xml:space="preserve"> </t>
        </r>
        <r>
          <rPr>
            <b/>
            <sz val="9"/>
            <color indexed="81"/>
            <rFont val="돋움"/>
            <family val="3"/>
            <charset val="129"/>
          </rPr>
          <t>차입분</t>
        </r>
        <r>
          <rPr>
            <b/>
            <sz val="9"/>
            <color indexed="81"/>
            <rFont val="Tahoma"/>
            <family val="2"/>
          </rPr>
          <t xml:space="preserve"> 
  </t>
        </r>
        <r>
          <rPr>
            <b/>
            <sz val="9"/>
            <color indexed="81"/>
            <rFont val="돋움"/>
            <family val="3"/>
            <charset val="129"/>
          </rPr>
          <t>연</t>
        </r>
        <r>
          <rPr>
            <b/>
            <sz val="9"/>
            <color indexed="81"/>
            <rFont val="Tahoma"/>
            <family val="2"/>
          </rPr>
          <t xml:space="preserve"> 1,000</t>
        </r>
        <r>
          <rPr>
            <b/>
            <sz val="9"/>
            <color indexed="81"/>
            <rFont val="돋움"/>
            <family val="3"/>
            <charset val="129"/>
          </rPr>
          <t>만원</t>
        </r>
        <r>
          <rPr>
            <b/>
            <sz val="9"/>
            <color indexed="81"/>
            <rFont val="Tahoma"/>
            <family val="2"/>
          </rPr>
          <t>(</t>
        </r>
        <r>
          <rPr>
            <b/>
            <sz val="9"/>
            <color indexed="81"/>
            <rFont val="돋움"/>
            <family val="3"/>
            <charset val="129"/>
          </rPr>
          <t>상환기간</t>
        </r>
        <r>
          <rPr>
            <b/>
            <sz val="9"/>
            <color indexed="81"/>
            <rFont val="Tahoma"/>
            <family val="2"/>
          </rPr>
          <t xml:space="preserve"> 30</t>
        </r>
        <r>
          <rPr>
            <b/>
            <sz val="9"/>
            <color indexed="81"/>
            <rFont val="돋움"/>
            <family val="3"/>
            <charset val="129"/>
          </rPr>
          <t>년</t>
        </r>
        <r>
          <rPr>
            <b/>
            <sz val="9"/>
            <color indexed="81"/>
            <rFont val="Tahoma"/>
            <family val="2"/>
          </rPr>
          <t xml:space="preserve"> </t>
        </r>
        <r>
          <rPr>
            <b/>
            <sz val="9"/>
            <color indexed="81"/>
            <rFont val="돋움"/>
            <family val="3"/>
            <charset val="129"/>
          </rPr>
          <t>이상</t>
        </r>
        <r>
          <rPr>
            <b/>
            <sz val="9"/>
            <color indexed="81"/>
            <rFont val="Tahoma"/>
            <family val="2"/>
          </rPr>
          <t xml:space="preserve"> : 1,500</t>
        </r>
        <r>
          <rPr>
            <b/>
            <sz val="9"/>
            <color indexed="81"/>
            <rFont val="돋움"/>
            <family val="3"/>
            <charset val="129"/>
          </rPr>
          <t>만원</t>
        </r>
        <r>
          <rPr>
            <b/>
            <sz val="9"/>
            <color indexed="81"/>
            <rFont val="Tahoma"/>
            <family val="2"/>
          </rPr>
          <t xml:space="preserve">)
- </t>
        </r>
        <r>
          <rPr>
            <b/>
            <sz val="9"/>
            <color indexed="81"/>
            <rFont val="돋움"/>
            <family val="3"/>
            <charset val="129"/>
          </rPr>
          <t>’</t>
        </r>
        <r>
          <rPr>
            <b/>
            <sz val="9"/>
            <color indexed="81"/>
            <rFont val="Tahoma"/>
            <family val="2"/>
          </rPr>
          <t xml:space="preserve">03.12.31 </t>
        </r>
        <r>
          <rPr>
            <b/>
            <sz val="9"/>
            <color indexed="81"/>
            <rFont val="돋움"/>
            <family val="3"/>
            <charset val="129"/>
          </rPr>
          <t>이전</t>
        </r>
        <r>
          <rPr>
            <b/>
            <sz val="9"/>
            <color indexed="81"/>
            <rFont val="Tahoma"/>
            <family val="2"/>
          </rPr>
          <t xml:space="preserve"> </t>
        </r>
        <r>
          <rPr>
            <b/>
            <sz val="9"/>
            <color indexed="81"/>
            <rFont val="돋움"/>
            <family val="3"/>
            <charset val="129"/>
          </rPr>
          <t>차입분</t>
        </r>
        <r>
          <rPr>
            <b/>
            <sz val="9"/>
            <color indexed="81"/>
            <rFont val="Tahoma"/>
            <family val="2"/>
          </rPr>
          <t>(</t>
        </r>
        <r>
          <rPr>
            <b/>
            <sz val="9"/>
            <color indexed="81"/>
            <rFont val="돋움"/>
            <family val="3"/>
            <charset val="129"/>
          </rPr>
          <t>상환기간</t>
        </r>
        <r>
          <rPr>
            <b/>
            <sz val="9"/>
            <color indexed="81"/>
            <rFont val="Tahoma"/>
            <family val="2"/>
          </rPr>
          <t xml:space="preserve"> 10</t>
        </r>
        <r>
          <rPr>
            <b/>
            <sz val="9"/>
            <color indexed="81"/>
            <rFont val="돋움"/>
            <family val="3"/>
            <charset val="129"/>
          </rPr>
          <t>년</t>
        </r>
        <r>
          <rPr>
            <b/>
            <sz val="9"/>
            <color indexed="81"/>
            <rFont val="Tahoma"/>
            <family val="2"/>
          </rPr>
          <t xml:space="preserve"> </t>
        </r>
        <r>
          <rPr>
            <b/>
            <sz val="9"/>
            <color indexed="81"/>
            <rFont val="돋움"/>
            <family val="3"/>
            <charset val="129"/>
          </rPr>
          <t>이상</t>
        </r>
        <r>
          <rPr>
            <b/>
            <sz val="9"/>
            <color indexed="81"/>
            <rFont val="Tahoma"/>
            <family val="2"/>
          </rPr>
          <t xml:space="preserve">) 
  </t>
        </r>
        <r>
          <rPr>
            <b/>
            <sz val="9"/>
            <color indexed="81"/>
            <rFont val="돋움"/>
            <family val="3"/>
            <charset val="129"/>
          </rPr>
          <t>연</t>
        </r>
        <r>
          <rPr>
            <b/>
            <sz val="9"/>
            <color indexed="81"/>
            <rFont val="Tahoma"/>
            <family val="2"/>
          </rPr>
          <t xml:space="preserve"> 600</t>
        </r>
        <r>
          <rPr>
            <b/>
            <sz val="9"/>
            <color indexed="81"/>
            <rFont val="돋움"/>
            <family val="3"/>
            <charset val="129"/>
          </rPr>
          <t>만원</t>
        </r>
        <r>
          <rPr>
            <b/>
            <sz val="9"/>
            <color indexed="81"/>
            <rFont val="Tahoma"/>
            <family val="2"/>
          </rPr>
          <t>(</t>
        </r>
        <r>
          <rPr>
            <b/>
            <sz val="9"/>
            <color indexed="81"/>
            <rFont val="돋움"/>
            <family val="3"/>
            <charset val="129"/>
          </rPr>
          <t>상환기간</t>
        </r>
        <r>
          <rPr>
            <b/>
            <sz val="9"/>
            <color indexed="81"/>
            <rFont val="Tahoma"/>
            <family val="2"/>
          </rPr>
          <t xml:space="preserve"> 15</t>
        </r>
        <r>
          <rPr>
            <b/>
            <sz val="9"/>
            <color indexed="81"/>
            <rFont val="돋움"/>
            <family val="3"/>
            <charset val="129"/>
          </rPr>
          <t>년</t>
        </r>
        <r>
          <rPr>
            <b/>
            <sz val="9"/>
            <color indexed="81"/>
            <rFont val="Tahoma"/>
            <family val="2"/>
          </rPr>
          <t xml:space="preserve"> </t>
        </r>
        <r>
          <rPr>
            <b/>
            <sz val="9"/>
            <color indexed="81"/>
            <rFont val="돋움"/>
            <family val="3"/>
            <charset val="129"/>
          </rPr>
          <t>이상</t>
        </r>
        <r>
          <rPr>
            <b/>
            <sz val="9"/>
            <color indexed="81"/>
            <rFont val="Tahoma"/>
            <family val="2"/>
          </rPr>
          <t xml:space="preserve"> : 1,000</t>
        </r>
        <r>
          <rPr>
            <b/>
            <sz val="9"/>
            <color indexed="81"/>
            <rFont val="돋움"/>
            <family val="3"/>
            <charset val="129"/>
          </rPr>
          <t>만원</t>
        </r>
        <r>
          <rPr>
            <b/>
            <sz val="9"/>
            <color indexed="81"/>
            <rFont val="Tahoma"/>
            <family val="2"/>
          </rPr>
          <t xml:space="preserve">, </t>
        </r>
        <r>
          <rPr>
            <b/>
            <sz val="9"/>
            <color indexed="81"/>
            <rFont val="돋움"/>
            <family val="3"/>
            <charset val="129"/>
          </rPr>
          <t>상환기간</t>
        </r>
        <r>
          <rPr>
            <b/>
            <sz val="9"/>
            <color indexed="81"/>
            <rFont val="Tahoma"/>
            <family val="2"/>
          </rPr>
          <t xml:space="preserve"> 30</t>
        </r>
        <r>
          <rPr>
            <b/>
            <sz val="9"/>
            <color indexed="81"/>
            <rFont val="돋움"/>
            <family val="3"/>
            <charset val="129"/>
          </rPr>
          <t>년</t>
        </r>
        <r>
          <rPr>
            <b/>
            <sz val="9"/>
            <color indexed="81"/>
            <rFont val="Tahoma"/>
            <family val="2"/>
          </rPr>
          <t xml:space="preserve"> </t>
        </r>
        <r>
          <rPr>
            <b/>
            <sz val="9"/>
            <color indexed="81"/>
            <rFont val="돋움"/>
            <family val="3"/>
            <charset val="129"/>
          </rPr>
          <t>이상</t>
        </r>
        <r>
          <rPr>
            <b/>
            <sz val="9"/>
            <color indexed="81"/>
            <rFont val="Tahoma"/>
            <family val="2"/>
          </rPr>
          <t xml:space="preserve"> : 1,500</t>
        </r>
        <r>
          <rPr>
            <b/>
            <sz val="9"/>
            <color indexed="81"/>
            <rFont val="돋움"/>
            <family val="3"/>
            <charset val="129"/>
          </rPr>
          <t>만원</t>
        </r>
        <r>
          <rPr>
            <b/>
            <sz val="9"/>
            <color indexed="81"/>
            <rFont val="Tahoma"/>
            <family val="2"/>
          </rPr>
          <t>)</t>
        </r>
      </text>
    </comment>
    <comment ref="W119" authorId="1" shapeId="0" xr:uid="{9B5A4742-05C2-45FD-818B-F0374228367D}">
      <text>
        <r>
          <rPr>
            <b/>
            <sz val="9"/>
            <color indexed="81"/>
            <rFont val="돋움"/>
            <family val="3"/>
            <charset val="129"/>
          </rPr>
          <t>④</t>
        </r>
        <r>
          <rPr>
            <b/>
            <sz val="9"/>
            <color indexed="81"/>
            <rFont val="Tahoma"/>
            <family val="2"/>
          </rPr>
          <t xml:space="preserve"> </t>
        </r>
        <r>
          <rPr>
            <b/>
            <sz val="9"/>
            <color indexed="81"/>
            <rFont val="돋움"/>
            <family val="3"/>
            <charset val="129"/>
          </rPr>
          <t>거주자</t>
        </r>
        <r>
          <rPr>
            <b/>
            <sz val="9"/>
            <color indexed="81"/>
            <rFont val="Tahoma"/>
            <family val="2"/>
          </rPr>
          <t>(</t>
        </r>
        <r>
          <rPr>
            <b/>
            <sz val="9"/>
            <color indexed="81"/>
            <rFont val="돋움"/>
            <family val="3"/>
            <charset val="129"/>
          </rPr>
          <t>사업소득만</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자는</t>
        </r>
        <r>
          <rPr>
            <b/>
            <sz val="9"/>
            <color indexed="81"/>
            <rFont val="Tahoma"/>
            <family val="2"/>
          </rPr>
          <t xml:space="preserve"> </t>
        </r>
        <r>
          <rPr>
            <b/>
            <sz val="9"/>
            <color indexed="81"/>
            <rFont val="돋움"/>
            <family val="3"/>
            <charset val="129"/>
          </rPr>
          <t>제외한다</t>
        </r>
        <r>
          <rPr>
            <b/>
            <sz val="9"/>
            <color indexed="81"/>
            <rFont val="Tahoma"/>
            <family val="2"/>
          </rPr>
          <t>)</t>
        </r>
        <r>
          <rPr>
            <b/>
            <sz val="9"/>
            <color indexed="81"/>
            <rFont val="돋움"/>
            <family val="3"/>
            <charset val="129"/>
          </rPr>
          <t>가</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과세기간에</t>
        </r>
        <r>
          <rPr>
            <b/>
            <sz val="9"/>
            <color indexed="81"/>
            <rFont val="Tahoma"/>
            <family val="2"/>
          </rPr>
          <t xml:space="preserve"> </t>
        </r>
        <r>
          <rPr>
            <b/>
            <sz val="9"/>
            <color indexed="81"/>
            <rFont val="돋움"/>
            <family val="3"/>
            <charset val="129"/>
          </rPr>
          <t>지급한</t>
        </r>
        <r>
          <rPr>
            <b/>
            <sz val="9"/>
            <color indexed="81"/>
            <rFont val="Tahoma"/>
            <family val="2"/>
          </rPr>
          <t xml:space="preserve"> </t>
        </r>
        <r>
          <rPr>
            <b/>
            <sz val="9"/>
            <color indexed="81"/>
            <rFont val="돋움"/>
            <family val="3"/>
            <charset val="129"/>
          </rPr>
          <t>기부금</t>
        </r>
        <r>
          <rPr>
            <b/>
            <sz val="9"/>
            <color indexed="81"/>
            <rFont val="Tahoma"/>
            <family val="2"/>
          </rPr>
          <t>[</t>
        </r>
        <r>
          <rPr>
            <b/>
            <sz val="9"/>
            <color indexed="81"/>
            <rFont val="돋움"/>
            <family val="3"/>
            <charset val="129"/>
          </rPr>
          <t>제</t>
        </r>
        <r>
          <rPr>
            <b/>
            <sz val="9"/>
            <color indexed="81"/>
            <rFont val="Tahoma"/>
            <family val="2"/>
          </rPr>
          <t>50</t>
        </r>
        <r>
          <rPr>
            <b/>
            <sz val="9"/>
            <color indexed="81"/>
            <rFont val="돋움"/>
            <family val="3"/>
            <charset val="129"/>
          </rPr>
          <t>조</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t>
        </r>
        <r>
          <rPr>
            <b/>
            <sz val="9"/>
            <color indexed="81"/>
            <rFont val="Tahoma"/>
            <family val="2"/>
          </rPr>
          <t xml:space="preserve"> </t>
        </r>
        <r>
          <rPr>
            <b/>
            <sz val="9"/>
            <color indexed="81"/>
            <rFont val="돋움"/>
            <family val="3"/>
            <charset val="129"/>
          </rPr>
          <t>제</t>
        </r>
        <r>
          <rPr>
            <b/>
            <sz val="9"/>
            <color indexed="81"/>
            <rFont val="Tahoma"/>
            <family val="2"/>
          </rPr>
          <t>2</t>
        </r>
        <r>
          <rPr>
            <b/>
            <sz val="9"/>
            <color indexed="81"/>
            <rFont val="돋움"/>
            <family val="3"/>
            <charset val="129"/>
          </rPr>
          <t>호</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제</t>
        </r>
        <r>
          <rPr>
            <b/>
            <sz val="9"/>
            <color indexed="81"/>
            <rFont val="Tahoma"/>
            <family val="2"/>
          </rPr>
          <t>3</t>
        </r>
        <r>
          <rPr>
            <b/>
            <sz val="9"/>
            <color indexed="81"/>
            <rFont val="돋움"/>
            <family val="3"/>
            <charset val="129"/>
          </rPr>
          <t>호에</t>
        </r>
        <r>
          <rPr>
            <b/>
            <sz val="9"/>
            <color indexed="81"/>
            <rFont val="Tahoma"/>
            <family val="2"/>
          </rPr>
          <t xml:space="preserve"> </t>
        </r>
        <r>
          <rPr>
            <b/>
            <sz val="9"/>
            <color indexed="81"/>
            <rFont val="돋움"/>
            <family val="3"/>
            <charset val="129"/>
          </rPr>
          <t>해당하는</t>
        </r>
        <r>
          <rPr>
            <b/>
            <sz val="9"/>
            <color indexed="81"/>
            <rFont val="Tahoma"/>
            <family val="2"/>
          </rPr>
          <t xml:space="preserve"> </t>
        </r>
        <r>
          <rPr>
            <b/>
            <sz val="9"/>
            <color indexed="81"/>
            <rFont val="돋움"/>
            <family val="3"/>
            <charset val="129"/>
          </rPr>
          <t>사람</t>
        </r>
        <r>
          <rPr>
            <b/>
            <sz val="9"/>
            <color indexed="81"/>
            <rFont val="Tahoma"/>
            <family val="2"/>
          </rPr>
          <t>(</t>
        </r>
        <r>
          <rPr>
            <b/>
            <sz val="9"/>
            <color indexed="81"/>
            <rFont val="돋움"/>
            <family val="3"/>
            <charset val="129"/>
          </rPr>
          <t>다른</t>
        </r>
        <r>
          <rPr>
            <b/>
            <sz val="9"/>
            <color indexed="81"/>
            <rFont val="Tahoma"/>
            <family val="2"/>
          </rPr>
          <t xml:space="preserve"> </t>
        </r>
        <r>
          <rPr>
            <b/>
            <sz val="9"/>
            <color indexed="81"/>
            <rFont val="돋움"/>
            <family val="3"/>
            <charset val="129"/>
          </rPr>
          <t>거주자의</t>
        </r>
        <r>
          <rPr>
            <b/>
            <sz val="9"/>
            <color indexed="81"/>
            <rFont val="Tahoma"/>
            <family val="2"/>
          </rPr>
          <t xml:space="preserve"> </t>
        </r>
        <r>
          <rPr>
            <b/>
            <sz val="9"/>
            <color indexed="81"/>
            <rFont val="돋움"/>
            <family val="3"/>
            <charset val="129"/>
          </rPr>
          <t>기본공제를</t>
        </r>
        <r>
          <rPr>
            <b/>
            <sz val="9"/>
            <color indexed="81"/>
            <rFont val="Tahoma"/>
            <family val="2"/>
          </rPr>
          <t xml:space="preserve"> </t>
        </r>
        <r>
          <rPr>
            <b/>
            <sz val="9"/>
            <color indexed="81"/>
            <rFont val="돋움"/>
            <family val="3"/>
            <charset val="129"/>
          </rPr>
          <t>적용받은</t>
        </r>
        <r>
          <rPr>
            <b/>
            <sz val="9"/>
            <color indexed="81"/>
            <rFont val="Tahoma"/>
            <family val="2"/>
          </rPr>
          <t xml:space="preserve"> </t>
        </r>
        <r>
          <rPr>
            <b/>
            <sz val="9"/>
            <color indexed="81"/>
            <rFont val="돋움"/>
            <family val="3"/>
            <charset val="129"/>
          </rPr>
          <t>사람은</t>
        </r>
        <r>
          <rPr>
            <b/>
            <sz val="9"/>
            <color indexed="81"/>
            <rFont val="Tahoma"/>
            <family val="2"/>
          </rPr>
          <t xml:space="preserve"> </t>
        </r>
        <r>
          <rPr>
            <b/>
            <sz val="9"/>
            <color indexed="81"/>
            <rFont val="돋움"/>
            <family val="3"/>
            <charset val="129"/>
          </rPr>
          <t>제외한다</t>
        </r>
        <r>
          <rPr>
            <b/>
            <sz val="9"/>
            <color indexed="81"/>
            <rFont val="Tahoma"/>
            <family val="2"/>
          </rPr>
          <t>)</t>
        </r>
        <r>
          <rPr>
            <b/>
            <sz val="9"/>
            <color indexed="81"/>
            <rFont val="돋움"/>
            <family val="3"/>
            <charset val="129"/>
          </rPr>
          <t>이</t>
        </r>
        <r>
          <rPr>
            <b/>
            <sz val="9"/>
            <color indexed="81"/>
            <rFont val="Tahoma"/>
            <family val="2"/>
          </rPr>
          <t xml:space="preserve"> </t>
        </r>
        <r>
          <rPr>
            <b/>
            <sz val="9"/>
            <color indexed="81"/>
            <rFont val="돋움"/>
            <family val="3"/>
            <charset val="129"/>
          </rPr>
          <t>지급한</t>
        </r>
        <r>
          <rPr>
            <b/>
            <sz val="9"/>
            <color indexed="81"/>
            <rFont val="Tahoma"/>
            <family val="2"/>
          </rPr>
          <t xml:space="preserve"> </t>
        </r>
        <r>
          <rPr>
            <b/>
            <sz val="9"/>
            <color indexed="81"/>
            <rFont val="돋움"/>
            <family val="3"/>
            <charset val="129"/>
          </rPr>
          <t>기부금을</t>
        </r>
        <r>
          <rPr>
            <b/>
            <sz val="9"/>
            <color indexed="81"/>
            <rFont val="Tahoma"/>
            <family val="2"/>
          </rPr>
          <t xml:space="preserve"> </t>
        </r>
        <r>
          <rPr>
            <b/>
            <sz val="9"/>
            <color indexed="81"/>
            <rFont val="돋움"/>
            <family val="3"/>
            <charset val="129"/>
          </rPr>
          <t>포함한다</t>
        </r>
        <r>
          <rPr>
            <b/>
            <sz val="9"/>
            <color indexed="81"/>
            <rFont val="Tahoma"/>
            <family val="2"/>
          </rPr>
          <t>]</t>
        </r>
        <r>
          <rPr>
            <b/>
            <sz val="9"/>
            <color indexed="81"/>
            <rFont val="돋움"/>
            <family val="3"/>
            <charset val="129"/>
          </rPr>
          <t>이</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다음</t>
        </r>
        <r>
          <rPr>
            <b/>
            <sz val="9"/>
            <color indexed="81"/>
            <rFont val="Tahoma"/>
            <family val="2"/>
          </rPr>
          <t xml:space="preserve"> </t>
        </r>
        <r>
          <rPr>
            <b/>
            <sz val="9"/>
            <color indexed="81"/>
            <rFont val="돋움"/>
            <family val="3"/>
            <charset val="129"/>
          </rPr>
          <t>각</t>
        </r>
        <r>
          <rPr>
            <b/>
            <sz val="9"/>
            <color indexed="81"/>
            <rFont val="Tahoma"/>
            <family val="2"/>
          </rPr>
          <t xml:space="preserve"> </t>
        </r>
        <r>
          <rPr>
            <b/>
            <sz val="9"/>
            <color indexed="81"/>
            <rFont val="돋움"/>
            <family val="3"/>
            <charset val="129"/>
          </rPr>
          <t>호의</t>
        </r>
        <r>
          <rPr>
            <b/>
            <sz val="9"/>
            <color indexed="81"/>
            <rFont val="Tahoma"/>
            <family val="2"/>
          </rPr>
          <t xml:space="preserve"> </t>
        </r>
        <r>
          <rPr>
            <b/>
            <sz val="9"/>
            <color indexed="81"/>
            <rFont val="돋움"/>
            <family val="3"/>
            <charset val="129"/>
          </rPr>
          <t>기부금을</t>
        </r>
        <r>
          <rPr>
            <b/>
            <sz val="9"/>
            <color indexed="81"/>
            <rFont val="Tahoma"/>
            <family val="2"/>
          </rPr>
          <t xml:space="preserve"> </t>
        </r>
        <r>
          <rPr>
            <b/>
            <sz val="9"/>
            <color indexed="81"/>
            <rFont val="돋움"/>
            <family val="3"/>
            <charset val="129"/>
          </rPr>
          <t>합한</t>
        </r>
        <r>
          <rPr>
            <b/>
            <sz val="9"/>
            <color indexed="81"/>
            <rFont val="Tahoma"/>
            <family val="2"/>
          </rPr>
          <t xml:space="preserve"> </t>
        </r>
        <r>
          <rPr>
            <b/>
            <sz val="9"/>
            <color indexed="81"/>
            <rFont val="돋움"/>
            <family val="3"/>
            <charset val="129"/>
          </rPr>
          <t>금액에서</t>
        </r>
        <r>
          <rPr>
            <b/>
            <sz val="9"/>
            <color indexed="81"/>
            <rFont val="Tahoma"/>
            <family val="2"/>
          </rPr>
          <t xml:space="preserve"> </t>
        </r>
        <r>
          <rPr>
            <b/>
            <sz val="9"/>
            <color indexed="81"/>
            <rFont val="돋움"/>
            <family val="3"/>
            <charset val="129"/>
          </rPr>
          <t>사업소득금액을</t>
        </r>
        <r>
          <rPr>
            <b/>
            <sz val="9"/>
            <color indexed="81"/>
            <rFont val="Tahoma"/>
            <family val="2"/>
          </rPr>
          <t xml:space="preserve"> </t>
        </r>
        <r>
          <rPr>
            <b/>
            <sz val="9"/>
            <color indexed="81"/>
            <rFont val="돋움"/>
            <family val="3"/>
            <charset val="129"/>
          </rPr>
          <t>계산할</t>
        </r>
        <r>
          <rPr>
            <b/>
            <sz val="9"/>
            <color indexed="81"/>
            <rFont val="Tahoma"/>
            <family val="2"/>
          </rPr>
          <t xml:space="preserve"> </t>
        </r>
        <r>
          <rPr>
            <b/>
            <sz val="9"/>
            <color indexed="81"/>
            <rFont val="돋움"/>
            <family val="3"/>
            <charset val="129"/>
          </rPr>
          <t>때</t>
        </r>
        <r>
          <rPr>
            <b/>
            <sz val="9"/>
            <color indexed="81"/>
            <rFont val="Tahoma"/>
            <family val="2"/>
          </rPr>
          <t xml:space="preserve"> </t>
        </r>
        <r>
          <rPr>
            <b/>
            <sz val="9"/>
            <color indexed="81"/>
            <rFont val="돋움"/>
            <family val="3"/>
            <charset val="129"/>
          </rPr>
          <t>필요경비에</t>
        </r>
        <r>
          <rPr>
            <b/>
            <sz val="9"/>
            <color indexed="81"/>
            <rFont val="Tahoma"/>
            <family val="2"/>
          </rPr>
          <t xml:space="preserve"> </t>
        </r>
        <r>
          <rPr>
            <b/>
            <sz val="9"/>
            <color indexed="81"/>
            <rFont val="돋움"/>
            <family val="3"/>
            <charset val="129"/>
          </rPr>
          <t>산입한</t>
        </r>
        <r>
          <rPr>
            <b/>
            <sz val="9"/>
            <color indexed="81"/>
            <rFont val="Tahoma"/>
            <family val="2"/>
          </rPr>
          <t xml:space="preserve"> </t>
        </r>
        <r>
          <rPr>
            <b/>
            <sz val="9"/>
            <color indexed="81"/>
            <rFont val="돋움"/>
            <family val="3"/>
            <charset val="129"/>
          </rPr>
          <t>기부금을</t>
        </r>
        <r>
          <rPr>
            <b/>
            <sz val="9"/>
            <color indexed="81"/>
            <rFont val="Tahoma"/>
            <family val="2"/>
          </rPr>
          <t xml:space="preserve"> </t>
        </r>
        <r>
          <rPr>
            <b/>
            <sz val="9"/>
            <color indexed="81"/>
            <rFont val="돋움"/>
            <family val="3"/>
            <charset val="129"/>
          </rPr>
          <t>뺀</t>
        </r>
        <r>
          <rPr>
            <b/>
            <sz val="9"/>
            <color indexed="81"/>
            <rFont val="Tahoma"/>
            <family val="2"/>
          </rPr>
          <t xml:space="preserve"> </t>
        </r>
        <r>
          <rPr>
            <b/>
            <sz val="9"/>
            <color indexed="81"/>
            <rFont val="돋움"/>
            <family val="3"/>
            <charset val="129"/>
          </rPr>
          <t>금액의</t>
        </r>
        <r>
          <rPr>
            <b/>
            <sz val="9"/>
            <color indexed="81"/>
            <rFont val="Tahoma"/>
            <family val="2"/>
          </rPr>
          <t xml:space="preserve"> 100</t>
        </r>
        <r>
          <rPr>
            <b/>
            <sz val="9"/>
            <color indexed="81"/>
            <rFont val="돋움"/>
            <family val="3"/>
            <charset val="129"/>
          </rPr>
          <t>분의</t>
        </r>
        <r>
          <rPr>
            <b/>
            <sz val="9"/>
            <color indexed="81"/>
            <rFont val="Tahoma"/>
            <family val="2"/>
          </rPr>
          <t xml:space="preserve"> 15(</t>
        </r>
        <r>
          <rPr>
            <b/>
            <sz val="9"/>
            <color indexed="81"/>
            <rFont val="돋움"/>
            <family val="3"/>
            <charset val="129"/>
          </rPr>
          <t>해당</t>
        </r>
        <r>
          <rPr>
            <b/>
            <sz val="9"/>
            <color indexed="81"/>
            <rFont val="Tahoma"/>
            <family val="2"/>
          </rPr>
          <t xml:space="preserve"> </t>
        </r>
        <r>
          <rPr>
            <b/>
            <sz val="9"/>
            <color indexed="81"/>
            <rFont val="돋움"/>
            <family val="3"/>
            <charset val="129"/>
          </rPr>
          <t>금액이</t>
        </r>
        <r>
          <rPr>
            <b/>
            <sz val="9"/>
            <color indexed="81"/>
            <rFont val="Tahoma"/>
            <family val="2"/>
          </rPr>
          <t xml:space="preserve"> 3</t>
        </r>
        <r>
          <rPr>
            <b/>
            <sz val="9"/>
            <color indexed="81"/>
            <rFont val="돋움"/>
            <family val="3"/>
            <charset val="129"/>
          </rPr>
          <t>천만원을</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초과분에</t>
        </r>
        <r>
          <rPr>
            <b/>
            <sz val="9"/>
            <color indexed="81"/>
            <rFont val="Tahoma"/>
            <family val="2"/>
          </rPr>
          <t xml:space="preserve"> </t>
        </r>
        <r>
          <rPr>
            <b/>
            <sz val="9"/>
            <color indexed="81"/>
            <rFont val="돋움"/>
            <family val="3"/>
            <charset val="129"/>
          </rPr>
          <t>대해서는</t>
        </r>
        <r>
          <rPr>
            <b/>
            <sz val="9"/>
            <color indexed="81"/>
            <rFont val="Tahoma"/>
            <family val="2"/>
          </rPr>
          <t xml:space="preserve"> 100</t>
        </r>
        <r>
          <rPr>
            <b/>
            <sz val="9"/>
            <color indexed="81"/>
            <rFont val="돋움"/>
            <family val="3"/>
            <charset val="129"/>
          </rPr>
          <t>분의</t>
        </r>
        <r>
          <rPr>
            <b/>
            <sz val="9"/>
            <color indexed="81"/>
            <rFont val="Tahoma"/>
            <family val="2"/>
          </rPr>
          <t xml:space="preserve"> 25)</t>
        </r>
        <r>
          <rPr>
            <b/>
            <sz val="9"/>
            <color indexed="81"/>
            <rFont val="돋움"/>
            <family val="3"/>
            <charset val="129"/>
          </rPr>
          <t>에</t>
        </r>
        <r>
          <rPr>
            <b/>
            <sz val="9"/>
            <color indexed="81"/>
            <rFont val="Tahoma"/>
            <family val="2"/>
          </rPr>
          <t xml:space="preserve"> </t>
        </r>
        <r>
          <rPr>
            <b/>
            <sz val="9"/>
            <color indexed="81"/>
            <rFont val="돋움"/>
            <family val="3"/>
            <charset val="129"/>
          </rPr>
          <t>해당하는</t>
        </r>
        <r>
          <rPr>
            <b/>
            <sz val="9"/>
            <color indexed="81"/>
            <rFont val="Tahoma"/>
            <family val="2"/>
          </rPr>
          <t xml:space="preserve"> </t>
        </r>
        <r>
          <rPr>
            <b/>
            <sz val="9"/>
            <color indexed="81"/>
            <rFont val="돋움"/>
            <family val="3"/>
            <charset val="129"/>
          </rPr>
          <t>금액</t>
        </r>
        <r>
          <rPr>
            <b/>
            <sz val="9"/>
            <color indexed="81"/>
            <rFont val="Tahoma"/>
            <family val="2"/>
          </rPr>
          <t>(</t>
        </r>
        <r>
          <rPr>
            <b/>
            <sz val="9"/>
            <color indexed="81"/>
            <rFont val="돋움"/>
            <family val="3"/>
            <charset val="129"/>
          </rPr>
          <t>이하</t>
        </r>
        <r>
          <rPr>
            <b/>
            <sz val="9"/>
            <color indexed="81"/>
            <rFont val="Tahoma"/>
            <family val="2"/>
          </rPr>
          <t xml:space="preserve"> </t>
        </r>
        <r>
          <rPr>
            <b/>
            <sz val="9"/>
            <color indexed="81"/>
            <rFont val="돋움"/>
            <family val="3"/>
            <charset val="129"/>
          </rPr>
          <t>이</t>
        </r>
        <r>
          <rPr>
            <b/>
            <sz val="9"/>
            <color indexed="81"/>
            <rFont val="Tahoma"/>
            <family val="2"/>
          </rPr>
          <t xml:space="preserve"> </t>
        </r>
        <r>
          <rPr>
            <b/>
            <sz val="9"/>
            <color indexed="81"/>
            <rFont val="돋움"/>
            <family val="3"/>
            <charset val="129"/>
          </rPr>
          <t>조에서</t>
        </r>
        <r>
          <rPr>
            <b/>
            <sz val="9"/>
            <color indexed="81"/>
            <rFont val="Tahoma"/>
            <family val="2"/>
          </rPr>
          <t xml:space="preserve"> "</t>
        </r>
        <r>
          <rPr>
            <b/>
            <sz val="9"/>
            <color indexed="81"/>
            <rFont val="돋움"/>
            <family val="3"/>
            <charset val="129"/>
          </rPr>
          <t>기부금</t>
        </r>
        <r>
          <rPr>
            <b/>
            <sz val="9"/>
            <color indexed="81"/>
            <rFont val="Tahoma"/>
            <family val="2"/>
          </rPr>
          <t xml:space="preserve"> </t>
        </r>
        <r>
          <rPr>
            <b/>
            <sz val="9"/>
            <color indexed="81"/>
            <rFont val="돋움"/>
            <family val="3"/>
            <charset val="129"/>
          </rPr>
          <t>세액공제액</t>
        </r>
        <r>
          <rPr>
            <b/>
            <sz val="9"/>
            <color indexed="81"/>
            <rFont val="Tahoma"/>
            <family val="2"/>
          </rPr>
          <t>"</t>
        </r>
        <r>
          <rPr>
            <b/>
            <sz val="9"/>
            <color indexed="81"/>
            <rFont val="돋움"/>
            <family val="3"/>
            <charset val="129"/>
          </rPr>
          <t>이라</t>
        </r>
        <r>
          <rPr>
            <b/>
            <sz val="9"/>
            <color indexed="81"/>
            <rFont val="Tahoma"/>
            <family val="2"/>
          </rPr>
          <t xml:space="preserve"> </t>
        </r>
        <r>
          <rPr>
            <b/>
            <sz val="9"/>
            <color indexed="81"/>
            <rFont val="돋움"/>
            <family val="3"/>
            <charset val="129"/>
          </rPr>
          <t>한다</t>
        </r>
        <r>
          <rPr>
            <b/>
            <sz val="9"/>
            <color indexed="81"/>
            <rFont val="Tahoma"/>
            <family val="2"/>
          </rPr>
          <t>)</t>
        </r>
        <r>
          <rPr>
            <b/>
            <sz val="9"/>
            <color indexed="81"/>
            <rFont val="돋움"/>
            <family val="3"/>
            <charset val="129"/>
          </rPr>
          <t>을</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과세기간의</t>
        </r>
        <r>
          <rPr>
            <b/>
            <sz val="9"/>
            <color indexed="81"/>
            <rFont val="Tahoma"/>
            <family val="2"/>
          </rPr>
          <t xml:space="preserve"> </t>
        </r>
        <r>
          <rPr>
            <b/>
            <sz val="9"/>
            <color indexed="81"/>
            <rFont val="돋움"/>
            <family val="3"/>
            <charset val="129"/>
          </rPr>
          <t>합산과세되는</t>
        </r>
        <r>
          <rPr>
            <b/>
            <sz val="9"/>
            <color indexed="81"/>
            <rFont val="Tahoma"/>
            <family val="2"/>
          </rPr>
          <t xml:space="preserve"> </t>
        </r>
        <r>
          <rPr>
            <b/>
            <sz val="9"/>
            <color indexed="81"/>
            <rFont val="돋움"/>
            <family val="3"/>
            <charset val="129"/>
          </rPr>
          <t>종합소득산출세액</t>
        </r>
        <r>
          <rPr>
            <b/>
            <sz val="9"/>
            <color indexed="81"/>
            <rFont val="Tahoma"/>
            <family val="2"/>
          </rPr>
          <t>(</t>
        </r>
        <r>
          <rPr>
            <b/>
            <sz val="9"/>
            <color indexed="81"/>
            <rFont val="돋움"/>
            <family val="3"/>
            <charset val="129"/>
          </rPr>
          <t>사업소득</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제</t>
        </r>
        <r>
          <rPr>
            <b/>
            <sz val="9"/>
            <color indexed="81"/>
            <rFont val="Tahoma"/>
            <family val="2"/>
          </rPr>
          <t>62</t>
        </r>
        <r>
          <rPr>
            <b/>
            <sz val="9"/>
            <color indexed="81"/>
            <rFont val="돋움"/>
            <family val="3"/>
            <charset val="129"/>
          </rPr>
          <t>조에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원천징수세율을</t>
        </r>
        <r>
          <rPr>
            <b/>
            <sz val="9"/>
            <color indexed="81"/>
            <rFont val="Tahoma"/>
            <family val="2"/>
          </rPr>
          <t xml:space="preserve"> </t>
        </r>
        <r>
          <rPr>
            <b/>
            <sz val="9"/>
            <color indexed="81"/>
            <rFont val="돋움"/>
            <family val="3"/>
            <charset val="129"/>
          </rPr>
          <t>적용받는</t>
        </r>
        <r>
          <rPr>
            <b/>
            <sz val="9"/>
            <color indexed="81"/>
            <rFont val="Tahoma"/>
            <family val="2"/>
          </rPr>
          <t xml:space="preserve"> </t>
        </r>
        <r>
          <rPr>
            <b/>
            <sz val="9"/>
            <color indexed="81"/>
            <rFont val="돋움"/>
            <family val="3"/>
            <charset val="129"/>
          </rPr>
          <t>이자소득</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배당소득에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대통령령으로</t>
        </r>
        <r>
          <rPr>
            <b/>
            <sz val="9"/>
            <color indexed="81"/>
            <rFont val="Tahoma"/>
            <family val="2"/>
          </rPr>
          <t xml:space="preserve"> </t>
        </r>
        <r>
          <rPr>
            <b/>
            <sz val="9"/>
            <color indexed="81"/>
            <rFont val="돋움"/>
            <family val="3"/>
            <charset val="129"/>
          </rPr>
          <t>정하는</t>
        </r>
        <r>
          <rPr>
            <b/>
            <sz val="9"/>
            <color indexed="81"/>
            <rFont val="Tahoma"/>
            <family val="2"/>
          </rPr>
          <t xml:space="preserve"> </t>
        </r>
        <r>
          <rPr>
            <b/>
            <sz val="9"/>
            <color indexed="81"/>
            <rFont val="돋움"/>
            <family val="3"/>
            <charset val="129"/>
          </rPr>
          <t>산출세액은</t>
        </r>
        <r>
          <rPr>
            <b/>
            <sz val="9"/>
            <color indexed="81"/>
            <rFont val="Tahoma"/>
            <family val="2"/>
          </rPr>
          <t xml:space="preserve"> </t>
        </r>
        <r>
          <rPr>
            <b/>
            <sz val="9"/>
            <color indexed="81"/>
            <rFont val="돋움"/>
            <family val="3"/>
            <charset val="129"/>
          </rPr>
          <t>제외한다</t>
        </r>
        <r>
          <rPr>
            <b/>
            <sz val="9"/>
            <color indexed="81"/>
            <rFont val="Tahoma"/>
            <family val="2"/>
          </rPr>
          <t>)</t>
        </r>
        <r>
          <rPr>
            <b/>
            <sz val="9"/>
            <color indexed="81"/>
            <rFont val="돋움"/>
            <family val="3"/>
            <charset val="129"/>
          </rPr>
          <t>에서</t>
        </r>
        <r>
          <rPr>
            <b/>
            <sz val="9"/>
            <color indexed="81"/>
            <rFont val="Tahoma"/>
            <family val="2"/>
          </rPr>
          <t xml:space="preserve"> </t>
        </r>
        <r>
          <rPr>
            <b/>
            <sz val="9"/>
            <color indexed="81"/>
            <rFont val="돋움"/>
            <family val="3"/>
            <charset val="129"/>
          </rPr>
          <t>공제한다</t>
        </r>
        <r>
          <rPr>
            <b/>
            <sz val="9"/>
            <color indexed="81"/>
            <rFont val="Tahoma"/>
            <family val="2"/>
          </rPr>
          <t xml:space="preserve">. </t>
        </r>
        <r>
          <rPr>
            <b/>
            <sz val="9"/>
            <color indexed="81"/>
            <rFont val="돋움"/>
            <family val="3"/>
            <charset val="129"/>
          </rPr>
          <t>이</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호의</t>
        </r>
        <r>
          <rPr>
            <b/>
            <sz val="9"/>
            <color indexed="81"/>
            <rFont val="Tahoma"/>
            <family val="2"/>
          </rPr>
          <t xml:space="preserve"> </t>
        </r>
        <r>
          <rPr>
            <b/>
            <sz val="9"/>
            <color indexed="81"/>
            <rFont val="돋움"/>
            <family val="3"/>
            <charset val="129"/>
          </rPr>
          <t>기부금과</t>
        </r>
        <r>
          <rPr>
            <b/>
            <sz val="9"/>
            <color indexed="81"/>
            <rFont val="Tahoma"/>
            <family val="2"/>
          </rPr>
          <t xml:space="preserve"> </t>
        </r>
        <r>
          <rPr>
            <b/>
            <sz val="9"/>
            <color indexed="81"/>
            <rFont val="돋움"/>
            <family val="3"/>
            <charset val="129"/>
          </rPr>
          <t>제</t>
        </r>
        <r>
          <rPr>
            <b/>
            <sz val="9"/>
            <color indexed="81"/>
            <rFont val="Tahoma"/>
            <family val="2"/>
          </rPr>
          <t>2</t>
        </r>
        <r>
          <rPr>
            <b/>
            <sz val="9"/>
            <color indexed="81"/>
            <rFont val="돋움"/>
            <family val="3"/>
            <charset val="129"/>
          </rPr>
          <t>호의</t>
        </r>
        <r>
          <rPr>
            <b/>
            <sz val="9"/>
            <color indexed="81"/>
            <rFont val="Tahoma"/>
            <family val="2"/>
          </rPr>
          <t xml:space="preserve"> </t>
        </r>
        <r>
          <rPr>
            <b/>
            <sz val="9"/>
            <color indexed="81"/>
            <rFont val="돋움"/>
            <family val="3"/>
            <charset val="129"/>
          </rPr>
          <t>기부금이</t>
        </r>
        <r>
          <rPr>
            <b/>
            <sz val="9"/>
            <color indexed="81"/>
            <rFont val="Tahoma"/>
            <family val="2"/>
          </rPr>
          <t xml:space="preserve"> </t>
        </r>
        <r>
          <rPr>
            <b/>
            <sz val="9"/>
            <color indexed="81"/>
            <rFont val="돋움"/>
            <family val="3"/>
            <charset val="129"/>
          </rPr>
          <t>함께</t>
        </r>
        <r>
          <rPr>
            <b/>
            <sz val="9"/>
            <color indexed="81"/>
            <rFont val="Tahoma"/>
            <family val="2"/>
          </rPr>
          <t xml:space="preserve"> </t>
        </r>
        <r>
          <rPr>
            <b/>
            <sz val="9"/>
            <color indexed="81"/>
            <rFont val="돋움"/>
            <family val="3"/>
            <charset val="129"/>
          </rPr>
          <t>있으면</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호의</t>
        </r>
        <r>
          <rPr>
            <b/>
            <sz val="9"/>
            <color indexed="81"/>
            <rFont val="Tahoma"/>
            <family val="2"/>
          </rPr>
          <t xml:space="preserve"> </t>
        </r>
        <r>
          <rPr>
            <b/>
            <sz val="9"/>
            <color indexed="81"/>
            <rFont val="돋움"/>
            <family val="3"/>
            <charset val="129"/>
          </rPr>
          <t>기부금을</t>
        </r>
        <r>
          <rPr>
            <b/>
            <sz val="9"/>
            <color indexed="81"/>
            <rFont val="Tahoma"/>
            <family val="2"/>
          </rPr>
          <t xml:space="preserve"> </t>
        </r>
        <r>
          <rPr>
            <b/>
            <sz val="9"/>
            <color indexed="81"/>
            <rFont val="돋움"/>
            <family val="3"/>
            <charset val="129"/>
          </rPr>
          <t>먼저</t>
        </r>
        <r>
          <rPr>
            <b/>
            <sz val="9"/>
            <color indexed="81"/>
            <rFont val="Tahoma"/>
            <family val="2"/>
          </rPr>
          <t xml:space="preserve"> </t>
        </r>
        <r>
          <rPr>
            <b/>
            <sz val="9"/>
            <color indexed="81"/>
            <rFont val="돋움"/>
            <family val="3"/>
            <charset val="129"/>
          </rPr>
          <t>공제한다</t>
        </r>
        <r>
          <rPr>
            <b/>
            <sz val="9"/>
            <color indexed="81"/>
            <rFont val="Tahoma"/>
            <family val="2"/>
          </rPr>
          <t xml:space="preserve">.(2014.01.01 </t>
        </r>
        <r>
          <rPr>
            <b/>
            <sz val="9"/>
            <color indexed="81"/>
            <rFont val="돋움"/>
            <family val="3"/>
            <charset val="129"/>
          </rPr>
          <t>신설</t>
        </r>
        <r>
          <rPr>
            <b/>
            <sz val="9"/>
            <color indexed="81"/>
            <rFont val="Tahoma"/>
            <family val="2"/>
          </rPr>
          <t xml:space="preserve">) [ </t>
        </r>
        <r>
          <rPr>
            <b/>
            <sz val="9"/>
            <color indexed="81"/>
            <rFont val="돋움"/>
            <family val="3"/>
            <charset val="129"/>
          </rPr>
          <t>부칙</t>
        </r>
        <r>
          <rPr>
            <b/>
            <sz val="9"/>
            <color indexed="81"/>
            <rFont val="Tahoma"/>
            <family val="2"/>
          </rPr>
          <t xml:space="preserve"> ] 
1. </t>
        </r>
        <r>
          <rPr>
            <b/>
            <sz val="9"/>
            <color indexed="81"/>
            <rFont val="돋움"/>
            <family val="3"/>
            <charset val="129"/>
          </rPr>
          <t>법정기부금</t>
        </r>
        <r>
          <rPr>
            <b/>
            <sz val="9"/>
            <color indexed="81"/>
            <rFont val="Tahoma"/>
            <family val="2"/>
          </rPr>
          <t xml:space="preserve">(2014.01.01 </t>
        </r>
        <r>
          <rPr>
            <b/>
            <sz val="9"/>
            <color indexed="81"/>
            <rFont val="돋움"/>
            <family val="3"/>
            <charset val="129"/>
          </rPr>
          <t>신설</t>
        </r>
        <r>
          <rPr>
            <b/>
            <sz val="9"/>
            <color indexed="81"/>
            <rFont val="Tahoma"/>
            <family val="2"/>
          </rPr>
          <t xml:space="preserve">) [ </t>
        </r>
        <r>
          <rPr>
            <b/>
            <sz val="9"/>
            <color indexed="81"/>
            <rFont val="돋움"/>
            <family val="3"/>
            <charset val="129"/>
          </rPr>
          <t>부칙</t>
        </r>
        <r>
          <rPr>
            <b/>
            <sz val="9"/>
            <color indexed="81"/>
            <rFont val="Tahoma"/>
            <family val="2"/>
          </rPr>
          <t xml:space="preserve"> ] 
2. </t>
        </r>
        <r>
          <rPr>
            <b/>
            <sz val="9"/>
            <color indexed="81"/>
            <rFont val="돋움"/>
            <family val="3"/>
            <charset val="129"/>
          </rPr>
          <t>지정기부금</t>
        </r>
        <r>
          <rPr>
            <b/>
            <sz val="9"/>
            <color indexed="81"/>
            <rFont val="Tahoma"/>
            <family val="2"/>
          </rPr>
          <t xml:space="preserve">. </t>
        </r>
        <r>
          <rPr>
            <b/>
            <sz val="9"/>
            <color indexed="81"/>
            <rFont val="돋움"/>
            <family val="3"/>
            <charset val="129"/>
          </rPr>
          <t>이</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지정기부금의</t>
        </r>
        <r>
          <rPr>
            <b/>
            <sz val="9"/>
            <color indexed="81"/>
            <rFont val="Tahoma"/>
            <family val="2"/>
          </rPr>
          <t xml:space="preserve"> </t>
        </r>
        <r>
          <rPr>
            <b/>
            <sz val="9"/>
            <color indexed="81"/>
            <rFont val="돋움"/>
            <family val="3"/>
            <charset val="129"/>
          </rPr>
          <t>한도액은</t>
        </r>
        <r>
          <rPr>
            <b/>
            <sz val="9"/>
            <color indexed="81"/>
            <rFont val="Tahoma"/>
            <family val="2"/>
          </rPr>
          <t xml:space="preserve"> </t>
        </r>
        <r>
          <rPr>
            <b/>
            <sz val="9"/>
            <color indexed="81"/>
            <rFont val="돋움"/>
            <family val="3"/>
            <charset val="129"/>
          </rPr>
          <t>다음</t>
        </r>
        <r>
          <rPr>
            <b/>
            <sz val="9"/>
            <color indexed="81"/>
            <rFont val="Tahoma"/>
            <family val="2"/>
          </rPr>
          <t xml:space="preserve"> </t>
        </r>
        <r>
          <rPr>
            <b/>
            <sz val="9"/>
            <color indexed="81"/>
            <rFont val="돋움"/>
            <family val="3"/>
            <charset val="129"/>
          </rPr>
          <t>각</t>
        </r>
        <r>
          <rPr>
            <b/>
            <sz val="9"/>
            <color indexed="81"/>
            <rFont val="Tahoma"/>
            <family val="2"/>
          </rPr>
          <t xml:space="preserve"> </t>
        </r>
        <r>
          <rPr>
            <b/>
            <sz val="9"/>
            <color indexed="81"/>
            <rFont val="돋움"/>
            <family val="3"/>
            <charset val="129"/>
          </rPr>
          <t>목의</t>
        </r>
        <r>
          <rPr>
            <b/>
            <sz val="9"/>
            <color indexed="81"/>
            <rFont val="Tahoma"/>
            <family val="2"/>
          </rPr>
          <t xml:space="preserve"> </t>
        </r>
        <r>
          <rPr>
            <b/>
            <sz val="9"/>
            <color indexed="81"/>
            <rFont val="돋움"/>
            <family val="3"/>
            <charset val="129"/>
          </rPr>
          <t>구분에</t>
        </r>
        <r>
          <rPr>
            <b/>
            <sz val="9"/>
            <color indexed="81"/>
            <rFont val="Tahoma"/>
            <family val="2"/>
          </rPr>
          <t xml:space="preserve"> </t>
        </r>
        <r>
          <rPr>
            <b/>
            <sz val="9"/>
            <color indexed="81"/>
            <rFont val="돋움"/>
            <family val="3"/>
            <charset val="129"/>
          </rPr>
          <t>따른다</t>
        </r>
        <r>
          <rPr>
            <b/>
            <sz val="9"/>
            <color indexed="81"/>
            <rFont val="Tahoma"/>
            <family val="2"/>
          </rPr>
          <t xml:space="preserve">.(2014.01.01 </t>
        </r>
        <r>
          <rPr>
            <b/>
            <sz val="9"/>
            <color indexed="81"/>
            <rFont val="돋움"/>
            <family val="3"/>
            <charset val="129"/>
          </rPr>
          <t>신설</t>
        </r>
        <r>
          <rPr>
            <b/>
            <sz val="9"/>
            <color indexed="81"/>
            <rFont val="Tahoma"/>
            <family val="2"/>
          </rPr>
          <t xml:space="preserve">) [ </t>
        </r>
        <r>
          <rPr>
            <b/>
            <sz val="9"/>
            <color indexed="81"/>
            <rFont val="돋움"/>
            <family val="3"/>
            <charset val="129"/>
          </rPr>
          <t>부칙</t>
        </r>
        <r>
          <rPr>
            <b/>
            <sz val="9"/>
            <color indexed="81"/>
            <rFont val="Tahoma"/>
            <family val="2"/>
          </rPr>
          <t xml:space="preserve"> ] 
</t>
        </r>
        <r>
          <rPr>
            <b/>
            <sz val="9"/>
            <color indexed="81"/>
            <rFont val="돋움"/>
            <family val="3"/>
            <charset val="129"/>
          </rPr>
          <t>가</t>
        </r>
        <r>
          <rPr>
            <b/>
            <sz val="9"/>
            <color indexed="81"/>
            <rFont val="Tahoma"/>
            <family val="2"/>
          </rPr>
          <t xml:space="preserve">. </t>
        </r>
        <r>
          <rPr>
            <b/>
            <sz val="9"/>
            <color indexed="81"/>
            <rFont val="돋움"/>
            <family val="3"/>
            <charset val="129"/>
          </rPr>
          <t>종교단체에</t>
        </r>
        <r>
          <rPr>
            <b/>
            <sz val="9"/>
            <color indexed="81"/>
            <rFont val="Tahoma"/>
            <family val="2"/>
          </rPr>
          <t xml:space="preserve"> </t>
        </r>
        <r>
          <rPr>
            <b/>
            <sz val="9"/>
            <color indexed="81"/>
            <rFont val="돋움"/>
            <family val="3"/>
            <charset val="129"/>
          </rPr>
          <t>기부한</t>
        </r>
        <r>
          <rPr>
            <b/>
            <sz val="9"/>
            <color indexed="81"/>
            <rFont val="Tahoma"/>
            <family val="2"/>
          </rPr>
          <t xml:space="preserve"> </t>
        </r>
        <r>
          <rPr>
            <b/>
            <sz val="9"/>
            <color indexed="81"/>
            <rFont val="돋움"/>
            <family val="3"/>
            <charset val="129"/>
          </rPr>
          <t>금액이</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경우</t>
        </r>
        <r>
          <rPr>
            <b/>
            <sz val="9"/>
            <color indexed="81"/>
            <rFont val="Tahoma"/>
            <family val="2"/>
          </rPr>
          <t xml:space="preserve">(2014.01.01 </t>
        </r>
        <r>
          <rPr>
            <b/>
            <sz val="9"/>
            <color indexed="81"/>
            <rFont val="돋움"/>
            <family val="3"/>
            <charset val="129"/>
          </rPr>
          <t>신설</t>
        </r>
        <r>
          <rPr>
            <b/>
            <sz val="9"/>
            <color indexed="81"/>
            <rFont val="Tahoma"/>
            <family val="2"/>
          </rPr>
          <t xml:space="preserve">) </t>
        </r>
        <r>
          <rPr>
            <b/>
            <sz val="9"/>
            <color indexed="81"/>
            <rFont val="돋움"/>
            <family val="3"/>
            <charset val="129"/>
          </rPr>
          <t>한도액</t>
        </r>
        <r>
          <rPr>
            <b/>
            <sz val="9"/>
            <color indexed="81"/>
            <rFont val="Tahoma"/>
            <family val="2"/>
          </rPr>
          <t xml:space="preserve"> = [</t>
        </r>
        <r>
          <rPr>
            <b/>
            <sz val="9"/>
            <color indexed="81"/>
            <rFont val="돋움"/>
            <family val="3"/>
            <charset val="129"/>
          </rPr>
          <t>종합소득금액</t>
        </r>
        <r>
          <rPr>
            <b/>
            <sz val="9"/>
            <color indexed="81"/>
            <rFont val="Tahoma"/>
            <family val="2"/>
          </rPr>
          <t>(</t>
        </r>
        <r>
          <rPr>
            <b/>
            <sz val="9"/>
            <color indexed="81"/>
            <rFont val="돋움"/>
            <family val="3"/>
            <charset val="129"/>
          </rPr>
          <t>제</t>
        </r>
        <r>
          <rPr>
            <b/>
            <sz val="9"/>
            <color indexed="81"/>
            <rFont val="Tahoma"/>
            <family val="2"/>
          </rPr>
          <t>62</t>
        </r>
        <r>
          <rPr>
            <b/>
            <sz val="9"/>
            <color indexed="81"/>
            <rFont val="돋움"/>
            <family val="3"/>
            <charset val="129"/>
          </rPr>
          <t>조에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원천징수세율을</t>
        </r>
        <r>
          <rPr>
            <b/>
            <sz val="9"/>
            <color indexed="81"/>
            <rFont val="Tahoma"/>
            <family val="2"/>
          </rPr>
          <t xml:space="preserve"> </t>
        </r>
        <r>
          <rPr>
            <b/>
            <sz val="9"/>
            <color indexed="81"/>
            <rFont val="돋움"/>
            <family val="3"/>
            <charset val="129"/>
          </rPr>
          <t>적용받는</t>
        </r>
        <r>
          <rPr>
            <b/>
            <sz val="9"/>
            <color indexed="81"/>
            <rFont val="Tahoma"/>
            <family val="2"/>
          </rPr>
          <t xml:space="preserve"> </t>
        </r>
        <r>
          <rPr>
            <b/>
            <sz val="9"/>
            <color indexed="81"/>
            <rFont val="돋움"/>
            <family val="3"/>
            <charset val="129"/>
          </rPr>
          <t>이자소득</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배당소득은</t>
        </r>
        <r>
          <rPr>
            <b/>
            <sz val="9"/>
            <color indexed="81"/>
            <rFont val="Tahoma"/>
            <family val="2"/>
          </rPr>
          <t xml:space="preserve"> </t>
        </r>
        <r>
          <rPr>
            <b/>
            <sz val="9"/>
            <color indexed="81"/>
            <rFont val="돋움"/>
            <family val="3"/>
            <charset val="129"/>
          </rPr>
          <t>제외한다</t>
        </r>
        <r>
          <rPr>
            <b/>
            <sz val="9"/>
            <color indexed="81"/>
            <rFont val="Tahoma"/>
            <family val="2"/>
          </rPr>
          <t>)</t>
        </r>
        <r>
          <rPr>
            <b/>
            <sz val="9"/>
            <color indexed="81"/>
            <rFont val="돋움"/>
            <family val="3"/>
            <charset val="129"/>
          </rPr>
          <t>에서</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호에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기부금을</t>
        </r>
        <r>
          <rPr>
            <b/>
            <sz val="9"/>
            <color indexed="81"/>
            <rFont val="Tahoma"/>
            <family val="2"/>
          </rPr>
          <t xml:space="preserve"> </t>
        </r>
        <r>
          <rPr>
            <b/>
            <sz val="9"/>
            <color indexed="81"/>
            <rFont val="돋움"/>
            <family val="3"/>
            <charset val="129"/>
          </rPr>
          <t>뺀</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말하며</t>
        </r>
        <r>
          <rPr>
            <b/>
            <sz val="9"/>
            <color indexed="81"/>
            <rFont val="Tahoma"/>
            <family val="2"/>
          </rPr>
          <t xml:space="preserve">, </t>
        </r>
        <r>
          <rPr>
            <b/>
            <sz val="9"/>
            <color indexed="81"/>
            <rFont val="돋움"/>
            <family val="3"/>
            <charset val="129"/>
          </rPr>
          <t>이하</t>
        </r>
        <r>
          <rPr>
            <b/>
            <sz val="9"/>
            <color indexed="81"/>
            <rFont val="Tahoma"/>
            <family val="2"/>
          </rPr>
          <t xml:space="preserve"> </t>
        </r>
        <r>
          <rPr>
            <b/>
            <sz val="9"/>
            <color indexed="81"/>
            <rFont val="돋움"/>
            <family val="3"/>
            <charset val="129"/>
          </rPr>
          <t>이</t>
        </r>
        <r>
          <rPr>
            <b/>
            <sz val="9"/>
            <color indexed="81"/>
            <rFont val="Tahoma"/>
            <family val="2"/>
          </rPr>
          <t xml:space="preserve"> </t>
        </r>
        <r>
          <rPr>
            <b/>
            <sz val="9"/>
            <color indexed="81"/>
            <rFont val="돋움"/>
            <family val="3"/>
            <charset val="129"/>
          </rPr>
          <t>항에서</t>
        </r>
        <r>
          <rPr>
            <b/>
            <sz val="9"/>
            <color indexed="81"/>
            <rFont val="Tahoma"/>
            <family val="2"/>
          </rPr>
          <t xml:space="preserve"> </t>
        </r>
        <r>
          <rPr>
            <b/>
            <sz val="9"/>
            <color indexed="81"/>
            <rFont val="돋움"/>
            <family val="3"/>
            <charset val="129"/>
          </rPr>
          <t>“소득금액”이라</t>
        </r>
        <r>
          <rPr>
            <b/>
            <sz val="9"/>
            <color indexed="81"/>
            <rFont val="Tahoma"/>
            <family val="2"/>
          </rPr>
          <t xml:space="preserve"> </t>
        </r>
        <r>
          <rPr>
            <b/>
            <sz val="9"/>
            <color indexed="81"/>
            <rFont val="돋움"/>
            <family val="3"/>
            <charset val="129"/>
          </rPr>
          <t>한다</t>
        </r>
        <r>
          <rPr>
            <b/>
            <sz val="9"/>
            <color indexed="81"/>
            <rFont val="Tahoma"/>
            <family val="2"/>
          </rPr>
          <t xml:space="preserve">] </t>
        </r>
        <r>
          <rPr>
            <b/>
            <sz val="9"/>
            <color indexed="81"/>
            <rFont val="돋움"/>
            <family val="3"/>
            <charset val="129"/>
          </rPr>
          <t>×</t>
        </r>
        <r>
          <rPr>
            <b/>
            <sz val="9"/>
            <color indexed="81"/>
            <rFont val="Tahoma"/>
            <family val="2"/>
          </rPr>
          <t xml:space="preserve"> 100</t>
        </r>
        <r>
          <rPr>
            <b/>
            <sz val="9"/>
            <color indexed="81"/>
            <rFont val="돋움"/>
            <family val="3"/>
            <charset val="129"/>
          </rPr>
          <t>분의</t>
        </r>
        <r>
          <rPr>
            <b/>
            <sz val="9"/>
            <color indexed="81"/>
            <rFont val="Tahoma"/>
            <family val="2"/>
          </rPr>
          <t xml:space="preserve"> 10 + [</t>
        </r>
        <r>
          <rPr>
            <b/>
            <sz val="9"/>
            <color indexed="81"/>
            <rFont val="돋움"/>
            <family val="3"/>
            <charset val="129"/>
          </rPr>
          <t>소득금액의</t>
        </r>
        <r>
          <rPr>
            <b/>
            <sz val="9"/>
            <color indexed="81"/>
            <rFont val="Tahoma"/>
            <family val="2"/>
          </rPr>
          <t xml:space="preserve"> 100</t>
        </r>
        <r>
          <rPr>
            <b/>
            <sz val="9"/>
            <color indexed="81"/>
            <rFont val="돋움"/>
            <family val="3"/>
            <charset val="129"/>
          </rPr>
          <t>분의</t>
        </r>
        <r>
          <rPr>
            <b/>
            <sz val="9"/>
            <color indexed="81"/>
            <rFont val="Tahoma"/>
            <family val="2"/>
          </rPr>
          <t xml:space="preserve"> 20</t>
        </r>
        <r>
          <rPr>
            <b/>
            <sz val="9"/>
            <color indexed="81"/>
            <rFont val="돋움"/>
            <family val="3"/>
            <charset val="129"/>
          </rPr>
          <t>과</t>
        </r>
        <r>
          <rPr>
            <b/>
            <sz val="9"/>
            <color indexed="81"/>
            <rFont val="Tahoma"/>
            <family val="2"/>
          </rPr>
          <t xml:space="preserve"> </t>
        </r>
        <r>
          <rPr>
            <b/>
            <sz val="9"/>
            <color indexed="81"/>
            <rFont val="돋움"/>
            <family val="3"/>
            <charset val="129"/>
          </rPr>
          <t>종교단체</t>
        </r>
        <r>
          <rPr>
            <b/>
            <sz val="9"/>
            <color indexed="81"/>
            <rFont val="Tahoma"/>
            <family val="2"/>
          </rPr>
          <t xml:space="preserve"> </t>
        </r>
        <r>
          <rPr>
            <b/>
            <sz val="9"/>
            <color indexed="81"/>
            <rFont val="돋움"/>
            <family val="3"/>
            <charset val="129"/>
          </rPr>
          <t>외에</t>
        </r>
        <r>
          <rPr>
            <b/>
            <sz val="9"/>
            <color indexed="81"/>
            <rFont val="Tahoma"/>
            <family val="2"/>
          </rPr>
          <t xml:space="preserve"> </t>
        </r>
        <r>
          <rPr>
            <b/>
            <sz val="9"/>
            <color indexed="81"/>
            <rFont val="돋움"/>
            <family val="3"/>
            <charset val="129"/>
          </rPr>
          <t>지급한</t>
        </r>
        <r>
          <rPr>
            <b/>
            <sz val="9"/>
            <color indexed="81"/>
            <rFont val="Tahoma"/>
            <family val="2"/>
          </rPr>
          <t xml:space="preserve"> </t>
        </r>
        <r>
          <rPr>
            <b/>
            <sz val="9"/>
            <color indexed="81"/>
            <rFont val="돋움"/>
            <family val="3"/>
            <charset val="129"/>
          </rPr>
          <t>금액</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적은</t>
        </r>
        <r>
          <rPr>
            <b/>
            <sz val="9"/>
            <color indexed="81"/>
            <rFont val="Tahoma"/>
            <family val="2"/>
          </rPr>
          <t xml:space="preserve"> </t>
        </r>
        <r>
          <rPr>
            <b/>
            <sz val="9"/>
            <color indexed="81"/>
            <rFont val="돋움"/>
            <family val="3"/>
            <charset val="129"/>
          </rPr>
          <t>금액</t>
        </r>
        <r>
          <rPr>
            <b/>
            <sz val="9"/>
            <color indexed="81"/>
            <rFont val="Tahoma"/>
            <family val="2"/>
          </rPr>
          <t xml:space="preserve">] [ </t>
        </r>
        <r>
          <rPr>
            <b/>
            <sz val="9"/>
            <color indexed="81"/>
            <rFont val="돋움"/>
            <family val="3"/>
            <charset val="129"/>
          </rPr>
          <t>부칙</t>
        </r>
        <r>
          <rPr>
            <b/>
            <sz val="9"/>
            <color indexed="81"/>
            <rFont val="Tahoma"/>
            <family val="2"/>
          </rPr>
          <t xml:space="preserve"> ] 
</t>
        </r>
        <r>
          <rPr>
            <b/>
            <sz val="9"/>
            <color indexed="81"/>
            <rFont val="돋움"/>
            <family val="3"/>
            <charset val="129"/>
          </rPr>
          <t>나</t>
        </r>
        <r>
          <rPr>
            <b/>
            <sz val="9"/>
            <color indexed="81"/>
            <rFont val="Tahoma"/>
            <family val="2"/>
          </rPr>
          <t xml:space="preserve">. </t>
        </r>
        <r>
          <rPr>
            <b/>
            <sz val="9"/>
            <color indexed="81"/>
            <rFont val="돋움"/>
            <family val="3"/>
            <charset val="129"/>
          </rPr>
          <t>가목</t>
        </r>
        <r>
          <rPr>
            <b/>
            <sz val="9"/>
            <color indexed="81"/>
            <rFont val="Tahoma"/>
            <family val="2"/>
          </rPr>
          <t xml:space="preserve"> </t>
        </r>
        <r>
          <rPr>
            <b/>
            <sz val="9"/>
            <color indexed="81"/>
            <rFont val="돋움"/>
            <family val="3"/>
            <charset val="129"/>
          </rPr>
          <t>외의</t>
        </r>
        <r>
          <rPr>
            <b/>
            <sz val="9"/>
            <color indexed="81"/>
            <rFont val="Tahoma"/>
            <family val="2"/>
          </rPr>
          <t xml:space="preserve"> </t>
        </r>
        <r>
          <rPr>
            <b/>
            <sz val="9"/>
            <color indexed="81"/>
            <rFont val="돋움"/>
            <family val="3"/>
            <charset val="129"/>
          </rPr>
          <t>경우</t>
        </r>
        <r>
          <rPr>
            <b/>
            <sz val="9"/>
            <color indexed="81"/>
            <rFont val="Tahoma"/>
            <family val="2"/>
          </rPr>
          <t xml:space="preserve">(2014.01.01 </t>
        </r>
        <r>
          <rPr>
            <b/>
            <sz val="9"/>
            <color indexed="81"/>
            <rFont val="돋움"/>
            <family val="3"/>
            <charset val="129"/>
          </rPr>
          <t>신설</t>
        </r>
        <r>
          <rPr>
            <b/>
            <sz val="9"/>
            <color indexed="81"/>
            <rFont val="Tahoma"/>
            <family val="2"/>
          </rPr>
          <t xml:space="preserve">) </t>
        </r>
        <r>
          <rPr>
            <b/>
            <sz val="9"/>
            <color indexed="81"/>
            <rFont val="돋움"/>
            <family val="3"/>
            <charset val="129"/>
          </rPr>
          <t>한도액</t>
        </r>
        <r>
          <rPr>
            <b/>
            <sz val="9"/>
            <color indexed="81"/>
            <rFont val="Tahoma"/>
            <family val="2"/>
          </rPr>
          <t xml:space="preserve"> = </t>
        </r>
        <r>
          <rPr>
            <b/>
            <sz val="9"/>
            <color indexed="81"/>
            <rFont val="돋움"/>
            <family val="3"/>
            <charset val="129"/>
          </rPr>
          <t>소득금액의</t>
        </r>
        <r>
          <rPr>
            <b/>
            <sz val="9"/>
            <color indexed="81"/>
            <rFont val="Tahoma"/>
            <family val="2"/>
          </rPr>
          <t xml:space="preserve"> 100</t>
        </r>
        <r>
          <rPr>
            <b/>
            <sz val="9"/>
            <color indexed="81"/>
            <rFont val="돋움"/>
            <family val="3"/>
            <charset val="129"/>
          </rPr>
          <t>분의</t>
        </r>
        <r>
          <rPr>
            <b/>
            <sz val="9"/>
            <color indexed="81"/>
            <rFont val="Tahoma"/>
            <family val="2"/>
          </rPr>
          <t xml:space="preserve"> 30 [ </t>
        </r>
        <r>
          <rPr>
            <b/>
            <sz val="9"/>
            <color indexed="81"/>
            <rFont val="돋움"/>
            <family val="3"/>
            <charset val="129"/>
          </rPr>
          <t>부칙</t>
        </r>
        <r>
          <rPr>
            <b/>
            <sz val="9"/>
            <color indexed="81"/>
            <rFont val="Tahoma"/>
            <family val="2"/>
          </rPr>
          <t xml:space="preserve"> ] 
  - </t>
        </r>
        <r>
          <rPr>
            <b/>
            <sz val="9"/>
            <color indexed="81"/>
            <rFont val="돋움"/>
            <family val="3"/>
            <charset val="129"/>
          </rPr>
          <t>사업자의</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기부금은</t>
        </r>
        <r>
          <rPr>
            <b/>
            <sz val="9"/>
            <color indexed="81"/>
            <rFont val="Tahoma"/>
            <family val="2"/>
          </rPr>
          <t xml:space="preserve"> </t>
        </r>
        <r>
          <rPr>
            <b/>
            <sz val="9"/>
            <color indexed="81"/>
            <rFont val="돋움"/>
            <family val="3"/>
            <charset val="129"/>
          </rPr>
          <t>세액공제</t>
        </r>
        <r>
          <rPr>
            <b/>
            <sz val="9"/>
            <color indexed="81"/>
            <rFont val="Tahoma"/>
            <family val="2"/>
          </rPr>
          <t xml:space="preserve"> </t>
        </r>
        <r>
          <rPr>
            <b/>
            <sz val="9"/>
            <color indexed="81"/>
            <rFont val="돋움"/>
            <family val="3"/>
            <charset val="129"/>
          </rPr>
          <t>받지</t>
        </r>
        <r>
          <rPr>
            <b/>
            <sz val="9"/>
            <color indexed="81"/>
            <rFont val="Tahoma"/>
            <family val="2"/>
          </rPr>
          <t xml:space="preserve"> </t>
        </r>
        <r>
          <rPr>
            <b/>
            <sz val="9"/>
            <color indexed="81"/>
            <rFont val="돋움"/>
            <family val="3"/>
            <charset val="129"/>
          </rPr>
          <t>않고</t>
        </r>
        <r>
          <rPr>
            <b/>
            <sz val="9"/>
            <color indexed="81"/>
            <rFont val="Tahoma"/>
            <family val="2"/>
          </rPr>
          <t xml:space="preserve"> </t>
        </r>
        <r>
          <rPr>
            <b/>
            <sz val="9"/>
            <color indexed="81"/>
            <rFont val="돋움"/>
            <family val="3"/>
            <charset val="129"/>
          </rPr>
          <t>필요경비에만</t>
        </r>
        <r>
          <rPr>
            <b/>
            <sz val="9"/>
            <color indexed="81"/>
            <rFont val="Tahoma"/>
            <family val="2"/>
          </rPr>
          <t xml:space="preserve"> </t>
        </r>
        <r>
          <rPr>
            <b/>
            <sz val="9"/>
            <color indexed="81"/>
            <rFont val="돋움"/>
            <family val="3"/>
            <charset val="129"/>
          </rPr>
          <t>산입</t>
        </r>
        <r>
          <rPr>
            <b/>
            <sz val="9"/>
            <color indexed="81"/>
            <rFont val="Tahoma"/>
            <family val="2"/>
          </rPr>
          <t xml:space="preserve">
</t>
        </r>
      </text>
    </comment>
    <comment ref="X119" authorId="1" shapeId="0" xr:uid="{61A3A7FA-05A3-47B5-B335-D17E13F66FD0}">
      <text>
        <r>
          <rPr>
            <b/>
            <sz val="9"/>
            <color indexed="81"/>
            <rFont val="돋움"/>
            <family val="3"/>
            <charset val="129"/>
          </rPr>
          <t>◦</t>
        </r>
        <r>
          <rPr>
            <b/>
            <sz val="9"/>
            <color indexed="81"/>
            <rFont val="Tahoma"/>
            <family val="2"/>
          </rPr>
          <t xml:space="preserve"> </t>
        </r>
        <r>
          <rPr>
            <b/>
            <sz val="9"/>
            <color indexed="81"/>
            <rFont val="돋움"/>
            <family val="3"/>
            <charset val="129"/>
          </rPr>
          <t>정치자금기부금</t>
        </r>
        <r>
          <rPr>
            <b/>
            <sz val="9"/>
            <color indexed="81"/>
            <rFont val="Tahoma"/>
            <family val="2"/>
          </rPr>
          <t xml:space="preserve"> </t>
        </r>
        <r>
          <rPr>
            <b/>
            <sz val="9"/>
            <color indexed="81"/>
            <rFont val="돋움"/>
            <family val="3"/>
            <charset val="129"/>
          </rPr>
          <t xml:space="preserve">세액공제
</t>
        </r>
        <r>
          <rPr>
            <b/>
            <sz val="9"/>
            <color indexed="81"/>
            <rFont val="Tahoma"/>
            <family val="2"/>
          </rPr>
          <t xml:space="preserve"> - 10</t>
        </r>
        <r>
          <rPr>
            <b/>
            <sz val="9"/>
            <color indexed="81"/>
            <rFont val="돋움"/>
            <family val="3"/>
            <charset val="129"/>
          </rPr>
          <t>만원</t>
        </r>
        <r>
          <rPr>
            <b/>
            <sz val="9"/>
            <color indexed="81"/>
            <rFont val="Tahoma"/>
            <family val="2"/>
          </rPr>
          <t xml:space="preserve"> </t>
        </r>
        <r>
          <rPr>
            <b/>
            <sz val="9"/>
            <color indexed="81"/>
            <rFont val="돋움"/>
            <family val="3"/>
            <charset val="129"/>
          </rPr>
          <t>이하</t>
        </r>
        <r>
          <rPr>
            <b/>
            <sz val="9"/>
            <color indexed="81"/>
            <rFont val="Tahoma"/>
            <family val="2"/>
          </rPr>
          <t xml:space="preserve"> : </t>
        </r>
        <r>
          <rPr>
            <b/>
            <sz val="9"/>
            <color indexed="81"/>
            <rFont val="돋움"/>
            <family val="3"/>
            <charset val="129"/>
          </rPr>
          <t>기부금의</t>
        </r>
        <r>
          <rPr>
            <b/>
            <sz val="9"/>
            <color indexed="81"/>
            <rFont val="Tahoma"/>
            <family val="2"/>
          </rPr>
          <t xml:space="preserve"> 100/110 </t>
        </r>
        <r>
          <rPr>
            <b/>
            <sz val="9"/>
            <color indexed="81"/>
            <rFont val="돋움"/>
            <family val="3"/>
            <charset val="129"/>
          </rPr>
          <t xml:space="preserve">세액공제
</t>
        </r>
        <r>
          <rPr>
            <b/>
            <sz val="9"/>
            <color indexed="81"/>
            <rFont val="Tahoma"/>
            <family val="2"/>
          </rPr>
          <t xml:space="preserve"> - 10</t>
        </r>
        <r>
          <rPr>
            <b/>
            <sz val="9"/>
            <color indexed="81"/>
            <rFont val="돋움"/>
            <family val="3"/>
            <charset val="129"/>
          </rPr>
          <t>만원</t>
        </r>
        <r>
          <rPr>
            <b/>
            <sz val="9"/>
            <color indexed="81"/>
            <rFont val="Tahoma"/>
            <family val="2"/>
          </rPr>
          <t xml:space="preserve"> </t>
        </r>
        <r>
          <rPr>
            <b/>
            <sz val="9"/>
            <color indexed="81"/>
            <rFont val="돋움"/>
            <family val="3"/>
            <charset val="129"/>
          </rPr>
          <t>초과</t>
        </r>
        <r>
          <rPr>
            <b/>
            <sz val="9"/>
            <color indexed="81"/>
            <rFont val="Tahoma"/>
            <family val="2"/>
          </rPr>
          <t xml:space="preserve"> 3</t>
        </r>
        <r>
          <rPr>
            <b/>
            <sz val="9"/>
            <color indexed="81"/>
            <rFont val="돋움"/>
            <family val="3"/>
            <charset val="129"/>
          </rPr>
          <t>천만원</t>
        </r>
        <r>
          <rPr>
            <b/>
            <sz val="9"/>
            <color indexed="81"/>
            <rFont val="Tahoma"/>
            <family val="2"/>
          </rPr>
          <t xml:space="preserve"> </t>
        </r>
        <r>
          <rPr>
            <b/>
            <sz val="9"/>
            <color indexed="81"/>
            <rFont val="돋움"/>
            <family val="3"/>
            <charset val="129"/>
          </rPr>
          <t>이하</t>
        </r>
        <r>
          <rPr>
            <b/>
            <sz val="9"/>
            <color indexed="81"/>
            <rFont val="Tahoma"/>
            <family val="2"/>
          </rPr>
          <t xml:space="preserve"> : </t>
        </r>
        <r>
          <rPr>
            <b/>
            <sz val="9"/>
            <color indexed="81"/>
            <rFont val="돋움"/>
            <family val="3"/>
            <charset val="129"/>
          </rPr>
          <t>기부금의</t>
        </r>
        <r>
          <rPr>
            <b/>
            <sz val="9"/>
            <color indexed="81"/>
            <rFont val="Tahoma"/>
            <family val="2"/>
          </rPr>
          <t xml:space="preserve"> 15%(3</t>
        </r>
        <r>
          <rPr>
            <b/>
            <sz val="9"/>
            <color indexed="81"/>
            <rFont val="돋움"/>
            <family val="3"/>
            <charset val="129"/>
          </rPr>
          <t>천만원</t>
        </r>
        <r>
          <rPr>
            <b/>
            <sz val="9"/>
            <color indexed="81"/>
            <rFont val="Tahoma"/>
            <family val="2"/>
          </rPr>
          <t xml:space="preserve"> </t>
        </r>
        <r>
          <rPr>
            <b/>
            <sz val="9"/>
            <color indexed="81"/>
            <rFont val="돋움"/>
            <family val="3"/>
            <charset val="129"/>
          </rPr>
          <t>초과</t>
        </r>
        <r>
          <rPr>
            <b/>
            <sz val="9"/>
            <color indexed="81"/>
            <rFont val="Tahoma"/>
            <family val="2"/>
          </rPr>
          <t xml:space="preserve"> : 25%) </t>
        </r>
        <r>
          <rPr>
            <b/>
            <sz val="9"/>
            <color indexed="81"/>
            <rFont val="돋움"/>
            <family val="3"/>
            <charset val="129"/>
          </rPr>
          <t>세액공제
◦</t>
        </r>
        <r>
          <rPr>
            <b/>
            <sz val="9"/>
            <color indexed="81"/>
            <rFont val="Tahoma"/>
            <family val="2"/>
          </rPr>
          <t xml:space="preserve"> </t>
        </r>
        <r>
          <rPr>
            <b/>
            <sz val="9"/>
            <color indexed="81"/>
            <rFont val="돋움"/>
            <family val="3"/>
            <charset val="129"/>
          </rPr>
          <t>공제한도</t>
        </r>
        <r>
          <rPr>
            <b/>
            <sz val="9"/>
            <color indexed="81"/>
            <rFont val="Tahoma"/>
            <family val="2"/>
          </rPr>
          <t xml:space="preserve"> : </t>
        </r>
        <r>
          <rPr>
            <b/>
            <sz val="9"/>
            <color indexed="81"/>
            <rFont val="돋움"/>
            <family val="3"/>
            <charset val="129"/>
          </rPr>
          <t>종합소득금액</t>
        </r>
        <r>
          <rPr>
            <b/>
            <sz val="9"/>
            <color indexed="81"/>
            <rFont val="Tahoma"/>
            <family val="2"/>
          </rPr>
          <t xml:space="preserve"> 100%
</t>
        </r>
        <r>
          <rPr>
            <b/>
            <sz val="9"/>
            <color indexed="81"/>
            <rFont val="돋움"/>
            <family val="3"/>
            <charset val="129"/>
          </rPr>
          <t>정치자금</t>
        </r>
        <r>
          <rPr>
            <b/>
            <sz val="9"/>
            <color indexed="81"/>
            <rFont val="Tahoma"/>
            <family val="2"/>
          </rPr>
          <t xml:space="preserve"> </t>
        </r>
        <r>
          <rPr>
            <b/>
            <sz val="9"/>
            <color indexed="81"/>
            <rFont val="돋움"/>
            <family val="3"/>
            <charset val="129"/>
          </rPr>
          <t xml:space="preserve">기부금
</t>
        </r>
        <r>
          <rPr>
            <b/>
            <sz val="9"/>
            <color indexed="81"/>
            <rFont val="Tahoma"/>
            <family val="2"/>
          </rPr>
          <t>10</t>
        </r>
        <r>
          <rPr>
            <b/>
            <sz val="9"/>
            <color indexed="81"/>
            <rFont val="돋움"/>
            <family val="3"/>
            <charset val="129"/>
          </rPr>
          <t>만원</t>
        </r>
        <r>
          <rPr>
            <b/>
            <sz val="9"/>
            <color indexed="81"/>
            <rFont val="Tahoma"/>
            <family val="2"/>
          </rPr>
          <t xml:space="preserve"> </t>
        </r>
        <r>
          <rPr>
            <b/>
            <sz val="9"/>
            <color indexed="81"/>
            <rFont val="돋움"/>
            <family val="3"/>
            <charset val="129"/>
          </rPr>
          <t>이하</t>
        </r>
        <r>
          <rPr>
            <b/>
            <sz val="9"/>
            <color indexed="81"/>
            <rFont val="Tahoma"/>
            <family val="2"/>
          </rPr>
          <t xml:space="preserve"> :  </t>
        </r>
        <r>
          <rPr>
            <b/>
            <sz val="9"/>
            <color indexed="81"/>
            <rFont val="돋움"/>
            <family val="3"/>
            <charset val="129"/>
          </rPr>
          <t>기부금의</t>
        </r>
        <r>
          <rPr>
            <b/>
            <sz val="9"/>
            <color indexed="81"/>
            <rFont val="Tahoma"/>
            <family val="2"/>
          </rPr>
          <t xml:space="preserve"> 100/110
10</t>
        </r>
        <r>
          <rPr>
            <b/>
            <sz val="9"/>
            <color indexed="81"/>
            <rFont val="돋움"/>
            <family val="3"/>
            <charset val="129"/>
          </rPr>
          <t>만원</t>
        </r>
        <r>
          <rPr>
            <b/>
            <sz val="9"/>
            <color indexed="81"/>
            <rFont val="Tahoma"/>
            <family val="2"/>
          </rPr>
          <t xml:space="preserve"> </t>
        </r>
        <r>
          <rPr>
            <b/>
            <sz val="9"/>
            <color indexed="81"/>
            <rFont val="돋움"/>
            <family val="3"/>
            <charset val="129"/>
          </rPr>
          <t>초과</t>
        </r>
        <r>
          <rPr>
            <b/>
            <sz val="9"/>
            <color indexed="81"/>
            <rFont val="Tahoma"/>
            <family val="2"/>
          </rPr>
          <t xml:space="preserve"> : 
</t>
        </r>
        <r>
          <rPr>
            <b/>
            <sz val="9"/>
            <color indexed="81"/>
            <rFont val="돋움"/>
            <family val="3"/>
            <charset val="129"/>
          </rPr>
          <t>ㆍ</t>
        </r>
        <r>
          <rPr>
            <b/>
            <sz val="9"/>
            <color indexed="81"/>
            <rFont val="Tahoma"/>
            <family val="2"/>
          </rPr>
          <t>3</t>
        </r>
        <r>
          <rPr>
            <b/>
            <sz val="9"/>
            <color indexed="81"/>
            <rFont val="돋움"/>
            <family val="3"/>
            <charset val="129"/>
          </rPr>
          <t>천만원</t>
        </r>
        <r>
          <rPr>
            <b/>
            <sz val="9"/>
            <color indexed="81"/>
            <rFont val="Tahoma"/>
            <family val="2"/>
          </rPr>
          <t xml:space="preserve"> </t>
        </r>
        <r>
          <rPr>
            <b/>
            <sz val="9"/>
            <color indexed="81"/>
            <rFont val="돋움"/>
            <family val="3"/>
            <charset val="129"/>
          </rPr>
          <t>이하</t>
        </r>
        <r>
          <rPr>
            <b/>
            <sz val="9"/>
            <color indexed="81"/>
            <rFont val="Tahoma"/>
            <family val="2"/>
          </rPr>
          <t xml:space="preserve">  : </t>
        </r>
        <r>
          <rPr>
            <b/>
            <sz val="9"/>
            <color indexed="81"/>
            <rFont val="돋움"/>
            <family val="3"/>
            <charset val="129"/>
          </rPr>
          <t>기부금의</t>
        </r>
        <r>
          <rPr>
            <b/>
            <sz val="9"/>
            <color indexed="81"/>
            <rFont val="Tahoma"/>
            <family val="2"/>
          </rPr>
          <t xml:space="preserve"> 15%
</t>
        </r>
        <r>
          <rPr>
            <b/>
            <sz val="9"/>
            <color indexed="81"/>
            <rFont val="돋움"/>
            <family val="3"/>
            <charset val="129"/>
          </rPr>
          <t>ㆍ</t>
        </r>
        <r>
          <rPr>
            <b/>
            <sz val="9"/>
            <color indexed="81"/>
            <rFont val="Tahoma"/>
            <family val="2"/>
          </rPr>
          <t>3</t>
        </r>
        <r>
          <rPr>
            <b/>
            <sz val="9"/>
            <color indexed="81"/>
            <rFont val="돋움"/>
            <family val="3"/>
            <charset val="129"/>
          </rPr>
          <t>천만원</t>
        </r>
        <r>
          <rPr>
            <b/>
            <sz val="9"/>
            <color indexed="81"/>
            <rFont val="Tahoma"/>
            <family val="2"/>
          </rPr>
          <t xml:space="preserve"> </t>
        </r>
        <r>
          <rPr>
            <b/>
            <sz val="9"/>
            <color indexed="81"/>
            <rFont val="돋움"/>
            <family val="3"/>
            <charset val="129"/>
          </rPr>
          <t>초과</t>
        </r>
        <r>
          <rPr>
            <b/>
            <sz val="9"/>
            <color indexed="81"/>
            <rFont val="Tahoma"/>
            <family val="2"/>
          </rPr>
          <t xml:space="preserve">  : </t>
        </r>
        <r>
          <rPr>
            <b/>
            <sz val="9"/>
            <color indexed="81"/>
            <rFont val="돋움"/>
            <family val="3"/>
            <charset val="129"/>
          </rPr>
          <t>기부금의</t>
        </r>
        <r>
          <rPr>
            <b/>
            <sz val="9"/>
            <color indexed="81"/>
            <rFont val="Tahoma"/>
            <family val="2"/>
          </rPr>
          <t xml:space="preserve"> 25%
✱ </t>
        </r>
        <r>
          <rPr>
            <b/>
            <sz val="9"/>
            <color indexed="81"/>
            <rFont val="돋움"/>
            <family val="3"/>
            <charset val="129"/>
          </rPr>
          <t>공제한도</t>
        </r>
        <r>
          <rPr>
            <b/>
            <sz val="9"/>
            <color indexed="81"/>
            <rFont val="Tahoma"/>
            <family val="2"/>
          </rPr>
          <t xml:space="preserve"> : </t>
        </r>
        <r>
          <rPr>
            <b/>
            <sz val="9"/>
            <color indexed="81"/>
            <rFont val="돋움"/>
            <family val="3"/>
            <charset val="129"/>
          </rPr>
          <t>소득금액의</t>
        </r>
        <r>
          <rPr>
            <b/>
            <sz val="9"/>
            <color indexed="81"/>
            <rFont val="Tahoma"/>
            <family val="2"/>
          </rPr>
          <t xml:space="preserve"> 100%
</t>
        </r>
        <r>
          <rPr>
            <b/>
            <sz val="9"/>
            <color indexed="81"/>
            <rFont val="돋움"/>
            <family val="3"/>
            <charset val="129"/>
          </rPr>
          <t>정당</t>
        </r>
        <r>
          <rPr>
            <b/>
            <sz val="9"/>
            <color indexed="81"/>
            <rFont val="Tahoma"/>
            <family val="2"/>
          </rPr>
          <t xml:space="preserve">, </t>
        </r>
        <r>
          <rPr>
            <b/>
            <sz val="9"/>
            <color indexed="81"/>
            <rFont val="돋움"/>
            <family val="3"/>
            <charset val="129"/>
          </rPr>
          <t>후원회</t>
        </r>
        <r>
          <rPr>
            <b/>
            <sz val="9"/>
            <color indexed="81"/>
            <rFont val="Tahoma"/>
            <family val="2"/>
          </rPr>
          <t xml:space="preserve">, </t>
        </r>
        <r>
          <rPr>
            <b/>
            <sz val="9"/>
            <color indexed="81"/>
            <rFont val="돋움"/>
            <family val="3"/>
            <charset val="129"/>
          </rPr>
          <t>선거관리위원회에</t>
        </r>
        <r>
          <rPr>
            <b/>
            <sz val="9"/>
            <color indexed="81"/>
            <rFont val="Tahoma"/>
            <family val="2"/>
          </rPr>
          <t xml:space="preserve"> </t>
        </r>
        <r>
          <rPr>
            <b/>
            <sz val="9"/>
            <color indexed="81"/>
            <rFont val="돋움"/>
            <family val="3"/>
            <charset val="129"/>
          </rPr>
          <t>기부한</t>
        </r>
        <r>
          <rPr>
            <b/>
            <sz val="9"/>
            <color indexed="81"/>
            <rFont val="Tahoma"/>
            <family val="2"/>
          </rPr>
          <t xml:space="preserve"> </t>
        </r>
        <r>
          <rPr>
            <b/>
            <sz val="9"/>
            <color indexed="81"/>
            <rFont val="돋움"/>
            <family val="3"/>
            <charset val="129"/>
          </rPr>
          <t xml:space="preserve">금액
</t>
        </r>
        <r>
          <rPr>
            <b/>
            <sz val="9"/>
            <color indexed="81"/>
            <rFont val="Tahoma"/>
            <family val="2"/>
          </rPr>
          <t xml:space="preserve">- </t>
        </r>
        <r>
          <rPr>
            <b/>
            <sz val="9"/>
            <color indexed="81"/>
            <rFont val="돋움"/>
            <family val="3"/>
            <charset val="129"/>
          </rPr>
          <t>근로자</t>
        </r>
        <r>
          <rPr>
            <b/>
            <sz val="9"/>
            <color indexed="81"/>
            <rFont val="Tahoma"/>
            <family val="2"/>
          </rPr>
          <t xml:space="preserve"> </t>
        </r>
        <r>
          <rPr>
            <b/>
            <sz val="9"/>
            <color indexed="81"/>
            <rFont val="돋움"/>
            <family val="3"/>
            <charset val="129"/>
          </rPr>
          <t>본인의</t>
        </r>
        <r>
          <rPr>
            <b/>
            <sz val="9"/>
            <color indexed="81"/>
            <rFont val="Tahoma"/>
            <family val="2"/>
          </rPr>
          <t xml:space="preserve"> </t>
        </r>
        <r>
          <rPr>
            <b/>
            <sz val="9"/>
            <color indexed="81"/>
            <rFont val="돋움"/>
            <family val="3"/>
            <charset val="129"/>
          </rPr>
          <t>정치자금기부금만</t>
        </r>
        <r>
          <rPr>
            <b/>
            <sz val="9"/>
            <color indexed="81"/>
            <rFont val="Tahoma"/>
            <family val="2"/>
          </rPr>
          <t xml:space="preserve"> </t>
        </r>
        <r>
          <rPr>
            <b/>
            <sz val="9"/>
            <color indexed="81"/>
            <rFont val="돋움"/>
            <family val="3"/>
            <charset val="129"/>
          </rPr>
          <t>공제</t>
        </r>
        <r>
          <rPr>
            <b/>
            <sz val="9"/>
            <color indexed="81"/>
            <rFont val="Tahoma"/>
            <family val="2"/>
          </rPr>
          <t xml:space="preserve"> </t>
        </r>
        <r>
          <rPr>
            <b/>
            <sz val="9"/>
            <color indexed="81"/>
            <rFont val="돋움"/>
            <family val="3"/>
            <charset val="129"/>
          </rPr>
          <t>가능</t>
        </r>
      </text>
    </comment>
    <comment ref="X127" authorId="1" shapeId="0" xr:uid="{C0B894E0-4372-472F-8FA0-B39FF5EE24CD}">
      <text>
        <r>
          <rPr>
            <b/>
            <sz val="9"/>
            <color indexed="81"/>
            <rFont val="돋움"/>
            <family val="3"/>
            <charset val="129"/>
          </rPr>
          <t>◦</t>
        </r>
        <r>
          <rPr>
            <b/>
            <sz val="9"/>
            <color indexed="81"/>
            <rFont val="Tahoma"/>
            <family val="2"/>
          </rPr>
          <t xml:space="preserve"> </t>
        </r>
        <r>
          <rPr>
            <b/>
            <sz val="9"/>
            <color indexed="81"/>
            <rFont val="돋움"/>
            <family val="3"/>
            <charset val="129"/>
          </rPr>
          <t>기부금</t>
        </r>
        <r>
          <rPr>
            <b/>
            <sz val="9"/>
            <color indexed="81"/>
            <rFont val="Tahoma"/>
            <family val="2"/>
          </rPr>
          <t xml:space="preserve"> </t>
        </r>
        <r>
          <rPr>
            <b/>
            <sz val="9"/>
            <color indexed="81"/>
            <rFont val="돋움"/>
            <family val="3"/>
            <charset val="129"/>
          </rPr>
          <t>한도</t>
        </r>
        <r>
          <rPr>
            <b/>
            <sz val="9"/>
            <color indexed="81"/>
            <rFont val="Tahoma"/>
            <family val="2"/>
          </rPr>
          <t xml:space="preserve"> </t>
        </r>
        <r>
          <rPr>
            <b/>
            <sz val="9"/>
            <color indexed="81"/>
            <rFont val="돋움"/>
            <family val="3"/>
            <charset val="129"/>
          </rPr>
          <t>초과금액의</t>
        </r>
        <r>
          <rPr>
            <b/>
            <sz val="9"/>
            <color indexed="81"/>
            <rFont val="Tahoma"/>
            <family val="2"/>
          </rPr>
          <t xml:space="preserve"> </t>
        </r>
        <r>
          <rPr>
            <b/>
            <sz val="9"/>
            <color indexed="81"/>
            <rFont val="돋움"/>
            <family val="3"/>
            <charset val="129"/>
          </rPr>
          <t>이월공제기간</t>
        </r>
        <r>
          <rPr>
            <b/>
            <sz val="9"/>
            <color indexed="81"/>
            <rFont val="Tahoma"/>
            <family val="2"/>
          </rPr>
          <t xml:space="preserve"> 
 - </t>
        </r>
        <r>
          <rPr>
            <b/>
            <sz val="9"/>
            <color indexed="81"/>
            <rFont val="돋움"/>
            <family val="3"/>
            <charset val="129"/>
          </rPr>
          <t>법정기부금</t>
        </r>
        <r>
          <rPr>
            <b/>
            <sz val="9"/>
            <color indexed="81"/>
            <rFont val="Tahoma"/>
            <family val="2"/>
          </rPr>
          <t xml:space="preserve"> : 5</t>
        </r>
        <r>
          <rPr>
            <b/>
            <sz val="9"/>
            <color indexed="81"/>
            <rFont val="돋움"/>
            <family val="3"/>
            <charset val="129"/>
          </rPr>
          <t xml:space="preserve">년
</t>
        </r>
        <r>
          <rPr>
            <b/>
            <sz val="9"/>
            <color indexed="81"/>
            <rFont val="Tahoma"/>
            <family val="2"/>
          </rPr>
          <t xml:space="preserve"> - (</t>
        </r>
        <r>
          <rPr>
            <b/>
            <sz val="9"/>
            <color indexed="81"/>
            <rFont val="돋움"/>
            <family val="3"/>
            <charset val="129"/>
          </rPr>
          <t>좌동</t>
        </r>
        <r>
          <rPr>
            <b/>
            <sz val="9"/>
            <color indexed="81"/>
            <rFont val="Tahoma"/>
            <family val="2"/>
          </rPr>
          <t xml:space="preserve">)  - </t>
        </r>
        <r>
          <rPr>
            <b/>
            <sz val="9"/>
            <color indexed="81"/>
            <rFont val="돋움"/>
            <family val="3"/>
            <charset val="129"/>
          </rPr>
          <t>지정기부금</t>
        </r>
        <r>
          <rPr>
            <b/>
            <sz val="9"/>
            <color indexed="81"/>
            <rFont val="Tahoma"/>
            <family val="2"/>
          </rPr>
          <t xml:space="preserve"> : 5</t>
        </r>
        <r>
          <rPr>
            <b/>
            <sz val="9"/>
            <color indexed="81"/>
            <rFont val="돋움"/>
            <family val="3"/>
            <charset val="129"/>
          </rPr>
          <t>년
ㆍ</t>
        </r>
        <r>
          <rPr>
            <b/>
            <sz val="9"/>
            <color indexed="81"/>
            <rFont val="Tahoma"/>
            <family val="2"/>
          </rPr>
          <t>3</t>
        </r>
        <r>
          <rPr>
            <b/>
            <sz val="9"/>
            <color indexed="81"/>
            <rFont val="돋움"/>
            <family val="3"/>
            <charset val="129"/>
          </rPr>
          <t>천만원</t>
        </r>
        <r>
          <rPr>
            <b/>
            <sz val="9"/>
            <color indexed="81"/>
            <rFont val="Tahoma"/>
            <family val="2"/>
          </rPr>
          <t xml:space="preserve"> </t>
        </r>
        <r>
          <rPr>
            <b/>
            <sz val="9"/>
            <color indexed="81"/>
            <rFont val="돋움"/>
            <family val="3"/>
            <charset val="129"/>
          </rPr>
          <t>이하</t>
        </r>
        <r>
          <rPr>
            <b/>
            <sz val="9"/>
            <color indexed="81"/>
            <rFont val="Tahoma"/>
            <family val="2"/>
          </rPr>
          <t xml:space="preserve">  : </t>
        </r>
        <r>
          <rPr>
            <b/>
            <sz val="9"/>
            <color indexed="81"/>
            <rFont val="돋움"/>
            <family val="3"/>
            <charset val="129"/>
          </rPr>
          <t>기부금의</t>
        </r>
        <r>
          <rPr>
            <b/>
            <sz val="9"/>
            <color indexed="81"/>
            <rFont val="Tahoma"/>
            <family val="2"/>
          </rPr>
          <t xml:space="preserve"> 15% 
</t>
        </r>
        <r>
          <rPr>
            <b/>
            <sz val="9"/>
            <color indexed="81"/>
            <rFont val="돋움"/>
            <family val="3"/>
            <charset val="129"/>
          </rPr>
          <t>ㆍ</t>
        </r>
        <r>
          <rPr>
            <b/>
            <sz val="9"/>
            <color indexed="81"/>
            <rFont val="Tahoma"/>
            <family val="2"/>
          </rPr>
          <t>3</t>
        </r>
        <r>
          <rPr>
            <b/>
            <sz val="9"/>
            <color indexed="81"/>
            <rFont val="돋움"/>
            <family val="3"/>
            <charset val="129"/>
          </rPr>
          <t>천만원</t>
        </r>
        <r>
          <rPr>
            <b/>
            <sz val="9"/>
            <color indexed="81"/>
            <rFont val="Tahoma"/>
            <family val="2"/>
          </rPr>
          <t xml:space="preserve"> </t>
        </r>
        <r>
          <rPr>
            <b/>
            <sz val="9"/>
            <color indexed="81"/>
            <rFont val="돋움"/>
            <family val="3"/>
            <charset val="129"/>
          </rPr>
          <t>초과</t>
        </r>
        <r>
          <rPr>
            <b/>
            <sz val="9"/>
            <color indexed="81"/>
            <rFont val="Tahoma"/>
            <family val="2"/>
          </rPr>
          <t xml:space="preserve">  : </t>
        </r>
        <r>
          <rPr>
            <b/>
            <sz val="9"/>
            <color indexed="81"/>
            <rFont val="돋움"/>
            <family val="3"/>
            <charset val="129"/>
          </rPr>
          <t>기부금의</t>
        </r>
        <r>
          <rPr>
            <b/>
            <sz val="9"/>
            <color indexed="81"/>
            <rFont val="Tahoma"/>
            <family val="2"/>
          </rPr>
          <t xml:space="preserve"> 25%
✱ </t>
        </r>
        <r>
          <rPr>
            <b/>
            <sz val="9"/>
            <color indexed="81"/>
            <rFont val="돋움"/>
            <family val="3"/>
            <charset val="129"/>
          </rPr>
          <t>공제한도</t>
        </r>
        <r>
          <rPr>
            <b/>
            <sz val="9"/>
            <color indexed="81"/>
            <rFont val="Tahoma"/>
            <family val="2"/>
          </rPr>
          <t xml:space="preserve"> 
</t>
        </r>
        <r>
          <rPr>
            <b/>
            <sz val="9"/>
            <color indexed="81"/>
            <rFont val="돋움"/>
            <family val="3"/>
            <charset val="129"/>
          </rPr>
          <t>ㆍ법정기부금</t>
        </r>
        <r>
          <rPr>
            <b/>
            <sz val="9"/>
            <color indexed="81"/>
            <rFont val="Tahoma"/>
            <family val="2"/>
          </rPr>
          <t xml:space="preserve"> : </t>
        </r>
        <r>
          <rPr>
            <b/>
            <sz val="9"/>
            <color indexed="81"/>
            <rFont val="돋움"/>
            <family val="3"/>
            <charset val="129"/>
          </rPr>
          <t>근로소득금액의</t>
        </r>
        <r>
          <rPr>
            <b/>
            <sz val="9"/>
            <color indexed="81"/>
            <rFont val="Tahoma"/>
            <family val="2"/>
          </rPr>
          <t xml:space="preserve"> 100%
</t>
        </r>
        <r>
          <rPr>
            <b/>
            <sz val="9"/>
            <color indexed="81"/>
            <rFont val="돋움"/>
            <family val="3"/>
            <charset val="129"/>
          </rPr>
          <t>ㆍ지정</t>
        </r>
        <r>
          <rPr>
            <b/>
            <sz val="9"/>
            <color indexed="81"/>
            <rFont val="Tahoma"/>
            <family val="2"/>
          </rPr>
          <t>(</t>
        </r>
        <r>
          <rPr>
            <b/>
            <sz val="9"/>
            <color indexed="81"/>
            <rFont val="돋움"/>
            <family val="3"/>
            <charset val="129"/>
          </rPr>
          <t>종교단체</t>
        </r>
        <r>
          <rPr>
            <b/>
            <sz val="9"/>
            <color indexed="81"/>
            <rFont val="Tahoma"/>
            <family val="2"/>
          </rPr>
          <t xml:space="preserve"> </t>
        </r>
        <r>
          <rPr>
            <b/>
            <sz val="9"/>
            <color indexed="81"/>
            <rFont val="돋움"/>
            <family val="3"/>
            <charset val="129"/>
          </rPr>
          <t>외</t>
        </r>
        <r>
          <rPr>
            <b/>
            <sz val="9"/>
            <color indexed="81"/>
            <rFont val="Tahoma"/>
            <family val="2"/>
          </rPr>
          <t xml:space="preserve">) : </t>
        </r>
        <r>
          <rPr>
            <b/>
            <sz val="9"/>
            <color indexed="81"/>
            <rFont val="돋움"/>
            <family val="3"/>
            <charset val="129"/>
          </rPr>
          <t>근로소득금액의</t>
        </r>
        <r>
          <rPr>
            <b/>
            <sz val="9"/>
            <color indexed="81"/>
            <rFont val="Tahoma"/>
            <family val="2"/>
          </rPr>
          <t xml:space="preserve"> 30%
</t>
        </r>
        <r>
          <rPr>
            <b/>
            <sz val="9"/>
            <color indexed="81"/>
            <rFont val="돋움"/>
            <family val="3"/>
            <charset val="129"/>
          </rPr>
          <t>ㆍ지정</t>
        </r>
        <r>
          <rPr>
            <b/>
            <sz val="9"/>
            <color indexed="81"/>
            <rFont val="Tahoma"/>
            <family val="2"/>
          </rPr>
          <t>(</t>
        </r>
        <r>
          <rPr>
            <b/>
            <sz val="9"/>
            <color indexed="81"/>
            <rFont val="돋움"/>
            <family val="3"/>
            <charset val="129"/>
          </rPr>
          <t>종교단체</t>
        </r>
        <r>
          <rPr>
            <b/>
            <sz val="9"/>
            <color indexed="81"/>
            <rFont val="Tahoma"/>
            <family val="2"/>
          </rPr>
          <t xml:space="preserve">)  : </t>
        </r>
        <r>
          <rPr>
            <b/>
            <sz val="9"/>
            <color indexed="81"/>
            <rFont val="돋움"/>
            <family val="3"/>
            <charset val="129"/>
          </rPr>
          <t>근로소득금액의</t>
        </r>
        <r>
          <rPr>
            <b/>
            <sz val="9"/>
            <color indexed="81"/>
            <rFont val="Tahoma"/>
            <family val="2"/>
          </rPr>
          <t xml:space="preserve"> 10%
</t>
        </r>
        <r>
          <rPr>
            <b/>
            <sz val="9"/>
            <color indexed="81"/>
            <rFont val="돋움"/>
            <family val="3"/>
            <charset val="129"/>
          </rPr>
          <t>법정기부금</t>
        </r>
        <r>
          <rPr>
            <b/>
            <sz val="9"/>
            <color indexed="81"/>
            <rFont val="Tahoma"/>
            <family val="2"/>
          </rPr>
          <t xml:space="preserve"> : </t>
        </r>
        <r>
          <rPr>
            <b/>
            <sz val="9"/>
            <color indexed="81"/>
            <rFont val="돋움"/>
            <family val="3"/>
            <charset val="129"/>
          </rPr>
          <t>국가</t>
        </r>
        <r>
          <rPr>
            <b/>
            <sz val="9"/>
            <color indexed="81"/>
            <rFont val="Tahoma"/>
            <family val="2"/>
          </rPr>
          <t xml:space="preserve"> </t>
        </r>
        <r>
          <rPr>
            <b/>
            <sz val="9"/>
            <color indexed="81"/>
            <rFont val="돋움"/>
            <family val="3"/>
            <charset val="129"/>
          </rPr>
          <t>등에</t>
        </r>
        <r>
          <rPr>
            <b/>
            <sz val="9"/>
            <color indexed="81"/>
            <rFont val="Tahoma"/>
            <family val="2"/>
          </rPr>
          <t xml:space="preserve"> </t>
        </r>
        <r>
          <rPr>
            <b/>
            <sz val="9"/>
            <color indexed="81"/>
            <rFont val="돋움"/>
            <family val="3"/>
            <charset val="129"/>
          </rPr>
          <t>지출한</t>
        </r>
        <r>
          <rPr>
            <b/>
            <sz val="9"/>
            <color indexed="81"/>
            <rFont val="Tahoma"/>
            <family val="2"/>
          </rPr>
          <t xml:space="preserve"> </t>
        </r>
        <r>
          <rPr>
            <b/>
            <sz val="9"/>
            <color indexed="81"/>
            <rFont val="돋움"/>
            <family val="3"/>
            <charset val="129"/>
          </rPr>
          <t>기부금</t>
        </r>
      </text>
    </comment>
    <comment ref="D128" authorId="1" shapeId="0" xr:uid="{22BACC4A-8FAD-4987-84CD-EF2BB98A0495}">
      <text>
        <r>
          <rPr>
            <b/>
            <sz val="9"/>
            <color indexed="81"/>
            <rFont val="돋움"/>
            <family val="3"/>
            <charset val="129"/>
          </rPr>
          <t>▶ 기부금 이월분
  · 이월된 법정기부금, 특례기부금, 지정기부금 중 공제한도 내 금액</t>
        </r>
      </text>
    </comment>
    <comment ref="AG128" authorId="1" shapeId="0" xr:uid="{9EBFED13-82E3-4731-B995-71CD928FE56B}">
      <text>
        <r>
          <rPr>
            <b/>
            <sz val="9"/>
            <color indexed="81"/>
            <rFont val="Tahoma"/>
            <family val="2"/>
          </rPr>
          <t xml:space="preserve">  - 15% </t>
        </r>
        <r>
          <rPr>
            <b/>
            <sz val="9"/>
            <color indexed="81"/>
            <rFont val="돋움"/>
            <family val="3"/>
            <charset val="129"/>
          </rPr>
          <t>적용대상</t>
        </r>
        <r>
          <rPr>
            <b/>
            <sz val="9"/>
            <color indexed="81"/>
            <rFont val="Tahoma"/>
            <family val="2"/>
          </rPr>
          <t xml:space="preserve"> </t>
        </r>
        <r>
          <rPr>
            <b/>
            <sz val="9"/>
            <color indexed="81"/>
            <rFont val="돋움"/>
            <family val="3"/>
            <charset val="129"/>
          </rPr>
          <t>세액공제</t>
        </r>
        <r>
          <rPr>
            <b/>
            <sz val="9"/>
            <color indexed="81"/>
            <rFont val="Tahoma"/>
            <family val="2"/>
          </rPr>
          <t xml:space="preserve">   : </t>
        </r>
        <r>
          <rPr>
            <b/>
            <sz val="9"/>
            <color indexed="81"/>
            <rFont val="돋움"/>
            <family val="3"/>
            <charset val="129"/>
          </rPr>
          <t>의료비</t>
        </r>
        <r>
          <rPr>
            <b/>
            <sz val="9"/>
            <color indexed="81"/>
            <rFont val="Tahoma"/>
            <family val="2"/>
          </rPr>
          <t xml:space="preserve">, </t>
        </r>
        <r>
          <rPr>
            <b/>
            <sz val="9"/>
            <color indexed="81"/>
            <rFont val="돋움"/>
            <family val="3"/>
            <charset val="129"/>
          </rPr>
          <t>교육비</t>
        </r>
        <r>
          <rPr>
            <b/>
            <sz val="9"/>
            <color indexed="81"/>
            <rFont val="Tahoma"/>
            <family val="2"/>
          </rPr>
          <t xml:space="preserve">, </t>
        </r>
        <r>
          <rPr>
            <b/>
            <sz val="9"/>
            <color indexed="81"/>
            <rFont val="돋움"/>
            <family val="3"/>
            <charset val="129"/>
          </rPr>
          <t>기부금</t>
        </r>
        <r>
          <rPr>
            <b/>
            <sz val="9"/>
            <color indexed="81"/>
            <rFont val="Tahoma"/>
            <family val="2"/>
          </rPr>
          <t>(3</t>
        </r>
        <r>
          <rPr>
            <b/>
            <sz val="9"/>
            <color indexed="81"/>
            <rFont val="돋움"/>
            <family val="3"/>
            <charset val="129"/>
          </rPr>
          <t>천만원</t>
        </r>
        <r>
          <rPr>
            <b/>
            <sz val="9"/>
            <color indexed="81"/>
            <rFont val="Tahoma"/>
            <family val="2"/>
          </rPr>
          <t xml:space="preserve"> </t>
        </r>
        <r>
          <rPr>
            <b/>
            <sz val="9"/>
            <color indexed="81"/>
            <rFont val="돋움"/>
            <family val="3"/>
            <charset val="129"/>
          </rPr>
          <t>초과</t>
        </r>
        <r>
          <rPr>
            <b/>
            <sz val="9"/>
            <color indexed="81"/>
            <rFont val="Tahoma"/>
            <family val="2"/>
          </rPr>
          <t xml:space="preserve"> : 25% </t>
        </r>
        <r>
          <rPr>
            <b/>
            <sz val="9"/>
            <color indexed="81"/>
            <rFont val="돋움"/>
            <family val="3"/>
            <charset val="129"/>
          </rPr>
          <t>적용</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정치자금기부금</t>
        </r>
        <r>
          <rPr>
            <b/>
            <sz val="9"/>
            <color indexed="81"/>
            <rFont val="Tahoma"/>
            <family val="2"/>
          </rPr>
          <t xml:space="preserve"> </t>
        </r>
        <r>
          <rPr>
            <b/>
            <sz val="9"/>
            <color indexed="81"/>
            <rFont val="돋움"/>
            <family val="3"/>
            <charset val="129"/>
          </rPr>
          <t>공제의</t>
        </r>
        <r>
          <rPr>
            <b/>
            <sz val="9"/>
            <color indexed="81"/>
            <rFont val="Tahoma"/>
            <family val="2"/>
          </rPr>
          <t xml:space="preserve"> </t>
        </r>
        <r>
          <rPr>
            <b/>
            <sz val="9"/>
            <color indexed="81"/>
            <rFont val="돋움"/>
            <family val="3"/>
            <charset val="129"/>
          </rPr>
          <t>경우에도</t>
        </r>
        <r>
          <rPr>
            <b/>
            <sz val="9"/>
            <color indexed="81"/>
            <rFont val="Tahoma"/>
            <family val="2"/>
          </rPr>
          <t xml:space="preserve"> </t>
        </r>
        <r>
          <rPr>
            <b/>
            <sz val="9"/>
            <color indexed="81"/>
            <rFont val="돋움"/>
            <family val="3"/>
            <charset val="129"/>
          </rPr>
          <t>동일</t>
        </r>
        <r>
          <rPr>
            <b/>
            <sz val="9"/>
            <color indexed="81"/>
            <rFont val="Tahoma"/>
            <family val="2"/>
          </rPr>
          <t>(</t>
        </r>
        <r>
          <rPr>
            <b/>
            <sz val="9"/>
            <color indexed="81"/>
            <rFont val="돋움"/>
            <family val="3"/>
            <charset val="129"/>
          </rPr>
          <t>조특법</t>
        </r>
        <r>
          <rPr>
            <b/>
            <sz val="9"/>
            <color indexed="81"/>
            <rFont val="Tahoma"/>
            <family val="2"/>
          </rPr>
          <t xml:space="preserve"> </t>
        </r>
        <r>
          <rPr>
            <b/>
            <sz val="9"/>
            <color indexed="81"/>
            <rFont val="돋움"/>
            <family val="3"/>
            <charset val="129"/>
          </rPr>
          <t>§</t>
        </r>
        <r>
          <rPr>
            <b/>
            <sz val="9"/>
            <color indexed="81"/>
            <rFont val="Tahoma"/>
            <family val="2"/>
          </rPr>
          <t>76</t>
        </r>
        <r>
          <rPr>
            <b/>
            <sz val="9"/>
            <color indexed="81"/>
            <rFont val="돋움"/>
            <family val="3"/>
            <charset val="129"/>
          </rPr>
          <t>①</t>
        </r>
        <r>
          <rPr>
            <b/>
            <sz val="9"/>
            <color indexed="81"/>
            <rFont val="Tahoma"/>
            <family val="2"/>
          </rPr>
          <t>)</t>
        </r>
      </text>
    </comment>
    <comment ref="X129" authorId="1" shapeId="0" xr:uid="{26311288-770B-4A81-BEF0-2A6CBDE7DB6A}">
      <text>
        <r>
          <rPr>
            <sz val="9"/>
            <color indexed="81"/>
            <rFont val="Tahoma"/>
            <family val="2"/>
          </rPr>
          <t xml:space="preserve">
</t>
        </r>
        <r>
          <rPr>
            <sz val="9"/>
            <color indexed="81"/>
            <rFont val="돋움"/>
            <family val="3"/>
            <charset val="129"/>
          </rPr>
          <t>ㆍ</t>
        </r>
        <r>
          <rPr>
            <sz val="9"/>
            <color indexed="81"/>
            <rFont val="Tahoma"/>
            <family val="2"/>
          </rPr>
          <t>3</t>
        </r>
        <r>
          <rPr>
            <sz val="9"/>
            <color indexed="81"/>
            <rFont val="돋움"/>
            <family val="3"/>
            <charset val="129"/>
          </rPr>
          <t>천만원</t>
        </r>
        <r>
          <rPr>
            <sz val="9"/>
            <color indexed="81"/>
            <rFont val="Tahoma"/>
            <family val="2"/>
          </rPr>
          <t xml:space="preserve"> </t>
        </r>
        <r>
          <rPr>
            <sz val="9"/>
            <color indexed="81"/>
            <rFont val="돋움"/>
            <family val="3"/>
            <charset val="129"/>
          </rPr>
          <t>이하</t>
        </r>
        <r>
          <rPr>
            <sz val="9"/>
            <color indexed="81"/>
            <rFont val="Tahoma"/>
            <family val="2"/>
          </rPr>
          <t xml:space="preserve">  : </t>
        </r>
        <r>
          <rPr>
            <sz val="9"/>
            <color indexed="81"/>
            <rFont val="돋움"/>
            <family val="3"/>
            <charset val="129"/>
          </rPr>
          <t>기부금의</t>
        </r>
        <r>
          <rPr>
            <sz val="9"/>
            <color indexed="81"/>
            <rFont val="Tahoma"/>
            <family val="2"/>
          </rPr>
          <t xml:space="preserve"> 15% 
</t>
        </r>
        <r>
          <rPr>
            <sz val="9"/>
            <color indexed="81"/>
            <rFont val="돋움"/>
            <family val="3"/>
            <charset val="129"/>
          </rPr>
          <t>ㆍ</t>
        </r>
        <r>
          <rPr>
            <sz val="9"/>
            <color indexed="81"/>
            <rFont val="Tahoma"/>
            <family val="2"/>
          </rPr>
          <t>3</t>
        </r>
        <r>
          <rPr>
            <sz val="9"/>
            <color indexed="81"/>
            <rFont val="돋움"/>
            <family val="3"/>
            <charset val="129"/>
          </rPr>
          <t>천만원</t>
        </r>
        <r>
          <rPr>
            <sz val="9"/>
            <color indexed="81"/>
            <rFont val="Tahoma"/>
            <family val="2"/>
          </rPr>
          <t xml:space="preserve"> </t>
        </r>
        <r>
          <rPr>
            <sz val="9"/>
            <color indexed="81"/>
            <rFont val="돋움"/>
            <family val="3"/>
            <charset val="129"/>
          </rPr>
          <t>초과</t>
        </r>
        <r>
          <rPr>
            <sz val="9"/>
            <color indexed="81"/>
            <rFont val="Tahoma"/>
            <family val="2"/>
          </rPr>
          <t xml:space="preserve">  : </t>
        </r>
        <r>
          <rPr>
            <sz val="9"/>
            <color indexed="81"/>
            <rFont val="돋움"/>
            <family val="3"/>
            <charset val="129"/>
          </rPr>
          <t>기부금의</t>
        </r>
        <r>
          <rPr>
            <sz val="9"/>
            <color indexed="81"/>
            <rFont val="Tahoma"/>
            <family val="2"/>
          </rPr>
          <t xml:space="preserve"> 25%
✱ </t>
        </r>
        <r>
          <rPr>
            <sz val="9"/>
            <color indexed="81"/>
            <rFont val="돋움"/>
            <family val="3"/>
            <charset val="129"/>
          </rPr>
          <t>공제한도</t>
        </r>
        <r>
          <rPr>
            <sz val="9"/>
            <color indexed="81"/>
            <rFont val="Tahoma"/>
            <family val="2"/>
          </rPr>
          <t xml:space="preserve"> 
</t>
        </r>
        <r>
          <rPr>
            <sz val="9"/>
            <color indexed="81"/>
            <rFont val="돋움"/>
            <family val="3"/>
            <charset val="129"/>
          </rPr>
          <t>ㆍ법정기부금</t>
        </r>
        <r>
          <rPr>
            <sz val="9"/>
            <color indexed="81"/>
            <rFont val="Tahoma"/>
            <family val="2"/>
          </rPr>
          <t xml:space="preserve"> : </t>
        </r>
        <r>
          <rPr>
            <sz val="9"/>
            <color indexed="81"/>
            <rFont val="돋움"/>
            <family val="3"/>
            <charset val="129"/>
          </rPr>
          <t>근로소득금액의</t>
        </r>
        <r>
          <rPr>
            <sz val="9"/>
            <color indexed="81"/>
            <rFont val="Tahoma"/>
            <family val="2"/>
          </rPr>
          <t xml:space="preserve"> 100%
</t>
        </r>
        <r>
          <rPr>
            <sz val="9"/>
            <color indexed="81"/>
            <rFont val="돋움"/>
            <family val="3"/>
            <charset val="129"/>
          </rPr>
          <t>ㆍ지정</t>
        </r>
        <r>
          <rPr>
            <sz val="9"/>
            <color indexed="81"/>
            <rFont val="Tahoma"/>
            <family val="2"/>
          </rPr>
          <t>(</t>
        </r>
        <r>
          <rPr>
            <sz val="9"/>
            <color indexed="81"/>
            <rFont val="돋움"/>
            <family val="3"/>
            <charset val="129"/>
          </rPr>
          <t>종교단체</t>
        </r>
        <r>
          <rPr>
            <sz val="9"/>
            <color indexed="81"/>
            <rFont val="Tahoma"/>
            <family val="2"/>
          </rPr>
          <t xml:space="preserve"> </t>
        </r>
        <r>
          <rPr>
            <sz val="9"/>
            <color indexed="81"/>
            <rFont val="돋움"/>
            <family val="3"/>
            <charset val="129"/>
          </rPr>
          <t>외</t>
        </r>
        <r>
          <rPr>
            <sz val="9"/>
            <color indexed="81"/>
            <rFont val="Tahoma"/>
            <family val="2"/>
          </rPr>
          <t xml:space="preserve">) : </t>
        </r>
        <r>
          <rPr>
            <sz val="9"/>
            <color indexed="81"/>
            <rFont val="돋움"/>
            <family val="3"/>
            <charset val="129"/>
          </rPr>
          <t>근로소득금액의</t>
        </r>
        <r>
          <rPr>
            <sz val="9"/>
            <color indexed="81"/>
            <rFont val="Tahoma"/>
            <family val="2"/>
          </rPr>
          <t xml:space="preserve"> 30%
</t>
        </r>
        <r>
          <rPr>
            <sz val="9"/>
            <color indexed="81"/>
            <rFont val="돋움"/>
            <family val="3"/>
            <charset val="129"/>
          </rPr>
          <t>ㆍ지정</t>
        </r>
        <r>
          <rPr>
            <sz val="9"/>
            <color indexed="81"/>
            <rFont val="Tahoma"/>
            <family val="2"/>
          </rPr>
          <t>(</t>
        </r>
        <r>
          <rPr>
            <sz val="9"/>
            <color indexed="81"/>
            <rFont val="돋움"/>
            <family val="3"/>
            <charset val="129"/>
          </rPr>
          <t>종교단체</t>
        </r>
        <r>
          <rPr>
            <sz val="9"/>
            <color indexed="81"/>
            <rFont val="Tahoma"/>
            <family val="2"/>
          </rPr>
          <t xml:space="preserve">)  : </t>
        </r>
        <r>
          <rPr>
            <sz val="9"/>
            <color indexed="81"/>
            <rFont val="돋움"/>
            <family val="3"/>
            <charset val="129"/>
          </rPr>
          <t>근로소득금액의</t>
        </r>
        <r>
          <rPr>
            <sz val="9"/>
            <color indexed="81"/>
            <rFont val="Tahoma"/>
            <family val="2"/>
          </rPr>
          <t xml:space="preserve"> 10%
</t>
        </r>
        <r>
          <rPr>
            <sz val="9"/>
            <color indexed="81"/>
            <rFont val="돋움"/>
            <family val="3"/>
            <charset val="129"/>
          </rPr>
          <t>지정기부금</t>
        </r>
        <r>
          <rPr>
            <sz val="9"/>
            <color indexed="81"/>
            <rFont val="Tahoma"/>
            <family val="2"/>
          </rPr>
          <t>(</t>
        </r>
        <r>
          <rPr>
            <sz val="9"/>
            <color indexed="81"/>
            <rFont val="돋움"/>
            <family val="3"/>
            <charset val="129"/>
          </rPr>
          <t>종교단체제외</t>
        </r>
        <r>
          <rPr>
            <sz val="9"/>
            <color indexed="81"/>
            <rFont val="Tahoma"/>
            <family val="2"/>
          </rPr>
          <t xml:space="preserve">) :
</t>
        </r>
        <r>
          <rPr>
            <sz val="9"/>
            <color indexed="81"/>
            <rFont val="돋움"/>
            <family val="3"/>
            <charset val="129"/>
          </rPr>
          <t>사회복지ㆍ문화</t>
        </r>
        <r>
          <rPr>
            <sz val="9"/>
            <color indexed="81"/>
            <rFont val="Tahoma"/>
            <family val="2"/>
          </rPr>
          <t xml:space="preserve"> </t>
        </r>
        <r>
          <rPr>
            <sz val="9"/>
            <color indexed="81"/>
            <rFont val="돋움"/>
            <family val="3"/>
            <charset val="129"/>
          </rPr>
          <t>등</t>
        </r>
        <r>
          <rPr>
            <sz val="9"/>
            <color indexed="81"/>
            <rFont val="Tahoma"/>
            <family val="2"/>
          </rPr>
          <t xml:space="preserve"> </t>
        </r>
        <r>
          <rPr>
            <sz val="9"/>
            <color indexed="81"/>
            <rFont val="돋움"/>
            <family val="3"/>
            <charset val="129"/>
          </rPr>
          <t>공익성을</t>
        </r>
        <r>
          <rPr>
            <sz val="9"/>
            <color indexed="81"/>
            <rFont val="Tahoma"/>
            <family val="2"/>
          </rPr>
          <t xml:space="preserve"> </t>
        </r>
        <r>
          <rPr>
            <sz val="9"/>
            <color indexed="81"/>
            <rFont val="돋움"/>
            <family val="3"/>
            <charset val="129"/>
          </rPr>
          <t>고려한</t>
        </r>
        <r>
          <rPr>
            <sz val="9"/>
            <color indexed="81"/>
            <rFont val="Tahoma"/>
            <family val="2"/>
          </rPr>
          <t xml:space="preserve"> </t>
        </r>
        <r>
          <rPr>
            <sz val="9"/>
            <color indexed="81"/>
            <rFont val="돋움"/>
            <family val="3"/>
            <charset val="129"/>
          </rPr>
          <t>지정기부금</t>
        </r>
        <r>
          <rPr>
            <sz val="9"/>
            <color indexed="81"/>
            <rFont val="Tahoma"/>
            <family val="2"/>
          </rPr>
          <t xml:space="preserve"> </t>
        </r>
        <r>
          <rPr>
            <sz val="9"/>
            <color indexed="81"/>
            <rFont val="돋움"/>
            <family val="3"/>
            <charset val="129"/>
          </rPr>
          <t>단체</t>
        </r>
        <r>
          <rPr>
            <sz val="9"/>
            <color indexed="81"/>
            <rFont val="Tahoma"/>
            <family val="2"/>
          </rPr>
          <t xml:space="preserve"> </t>
        </r>
        <r>
          <rPr>
            <sz val="9"/>
            <color indexed="81"/>
            <rFont val="돋움"/>
            <family val="3"/>
            <charset val="129"/>
          </rPr>
          <t>중</t>
        </r>
        <r>
          <rPr>
            <sz val="9"/>
            <color indexed="81"/>
            <rFont val="Tahoma"/>
            <family val="2"/>
          </rPr>
          <t xml:space="preserve"> </t>
        </r>
        <r>
          <rPr>
            <sz val="9"/>
            <color indexed="81"/>
            <rFont val="돋움"/>
            <family val="3"/>
            <charset val="129"/>
          </rPr>
          <t>비종교단체에</t>
        </r>
        <r>
          <rPr>
            <sz val="9"/>
            <color indexed="81"/>
            <rFont val="Tahoma"/>
            <family val="2"/>
          </rPr>
          <t xml:space="preserve"> </t>
        </r>
        <r>
          <rPr>
            <sz val="9"/>
            <color indexed="81"/>
            <rFont val="돋움"/>
            <family val="3"/>
            <charset val="129"/>
          </rPr>
          <t>지출한</t>
        </r>
        <r>
          <rPr>
            <sz val="9"/>
            <color indexed="81"/>
            <rFont val="Tahoma"/>
            <family val="2"/>
          </rPr>
          <t xml:space="preserve"> </t>
        </r>
        <r>
          <rPr>
            <sz val="9"/>
            <color indexed="81"/>
            <rFont val="돋움"/>
            <family val="3"/>
            <charset val="129"/>
          </rPr>
          <t>기부금
지정기부금</t>
        </r>
        <r>
          <rPr>
            <sz val="9"/>
            <color indexed="81"/>
            <rFont val="Tahoma"/>
            <family val="2"/>
          </rPr>
          <t>(</t>
        </r>
        <r>
          <rPr>
            <sz val="9"/>
            <color indexed="81"/>
            <rFont val="돋움"/>
            <family val="3"/>
            <charset val="129"/>
          </rPr>
          <t>종교단체</t>
        </r>
        <r>
          <rPr>
            <sz val="9"/>
            <color indexed="81"/>
            <rFont val="Tahoma"/>
            <family val="2"/>
          </rPr>
          <t xml:space="preserve">) :
</t>
        </r>
        <r>
          <rPr>
            <sz val="9"/>
            <color indexed="81"/>
            <rFont val="돋움"/>
            <family val="3"/>
            <charset val="129"/>
          </rPr>
          <t>종교의</t>
        </r>
        <r>
          <rPr>
            <sz val="9"/>
            <color indexed="81"/>
            <rFont val="Tahoma"/>
            <family val="2"/>
          </rPr>
          <t xml:space="preserve"> </t>
        </r>
        <r>
          <rPr>
            <sz val="9"/>
            <color indexed="81"/>
            <rFont val="돋움"/>
            <family val="3"/>
            <charset val="129"/>
          </rPr>
          <t>보급</t>
        </r>
        <r>
          <rPr>
            <sz val="9"/>
            <color indexed="81"/>
            <rFont val="Tahoma"/>
            <family val="2"/>
          </rPr>
          <t xml:space="preserve">, </t>
        </r>
        <r>
          <rPr>
            <sz val="9"/>
            <color indexed="81"/>
            <rFont val="돋움"/>
            <family val="3"/>
            <charset val="129"/>
          </rPr>
          <t>그</t>
        </r>
        <r>
          <rPr>
            <sz val="9"/>
            <color indexed="81"/>
            <rFont val="Tahoma"/>
            <family val="2"/>
          </rPr>
          <t xml:space="preserve"> </t>
        </r>
        <r>
          <rPr>
            <sz val="9"/>
            <color indexed="81"/>
            <rFont val="돋움"/>
            <family val="3"/>
            <charset val="129"/>
          </rPr>
          <t>밖의</t>
        </r>
        <r>
          <rPr>
            <sz val="9"/>
            <color indexed="81"/>
            <rFont val="Tahoma"/>
            <family val="2"/>
          </rPr>
          <t xml:space="preserve"> </t>
        </r>
        <r>
          <rPr>
            <sz val="9"/>
            <color indexed="81"/>
            <rFont val="돋움"/>
            <family val="3"/>
            <charset val="129"/>
          </rPr>
          <t>교화를</t>
        </r>
        <r>
          <rPr>
            <sz val="9"/>
            <color indexed="81"/>
            <rFont val="Tahoma"/>
            <family val="2"/>
          </rPr>
          <t xml:space="preserve"> </t>
        </r>
        <r>
          <rPr>
            <sz val="9"/>
            <color indexed="81"/>
            <rFont val="돋움"/>
            <family val="3"/>
            <charset val="129"/>
          </rPr>
          <t>목적으로</t>
        </r>
        <r>
          <rPr>
            <sz val="9"/>
            <color indexed="81"/>
            <rFont val="Tahoma"/>
            <family val="2"/>
          </rPr>
          <t xml:space="preserve"> </t>
        </r>
        <r>
          <rPr>
            <sz val="9"/>
            <color indexed="81"/>
            <rFont val="돋움"/>
            <family val="3"/>
            <charset val="129"/>
          </rPr>
          <t>민법</t>
        </r>
        <r>
          <rPr>
            <sz val="9"/>
            <color indexed="81"/>
            <rFont val="Tahoma"/>
            <family val="2"/>
          </rPr>
          <t xml:space="preserve"> </t>
        </r>
        <r>
          <rPr>
            <sz val="9"/>
            <color indexed="81"/>
            <rFont val="돋움"/>
            <family val="3"/>
            <charset val="129"/>
          </rPr>
          <t>제</t>
        </r>
        <r>
          <rPr>
            <sz val="9"/>
            <color indexed="81"/>
            <rFont val="Tahoma"/>
            <family val="2"/>
          </rPr>
          <t>32</t>
        </r>
        <r>
          <rPr>
            <sz val="9"/>
            <color indexed="81"/>
            <rFont val="돋움"/>
            <family val="3"/>
            <charset val="129"/>
          </rPr>
          <t>조에</t>
        </r>
        <r>
          <rPr>
            <sz val="9"/>
            <color indexed="81"/>
            <rFont val="Tahoma"/>
            <family val="2"/>
          </rPr>
          <t xml:space="preserve"> </t>
        </r>
        <r>
          <rPr>
            <sz val="9"/>
            <color indexed="81"/>
            <rFont val="돋움"/>
            <family val="3"/>
            <charset val="129"/>
          </rPr>
          <t>따라</t>
        </r>
        <r>
          <rPr>
            <sz val="9"/>
            <color indexed="81"/>
            <rFont val="Tahoma"/>
            <family val="2"/>
          </rPr>
          <t xml:space="preserve"> </t>
        </r>
        <r>
          <rPr>
            <sz val="9"/>
            <color indexed="81"/>
            <rFont val="돋움"/>
            <family val="3"/>
            <charset val="129"/>
          </rPr>
          <t>문화체육부장관</t>
        </r>
        <r>
          <rPr>
            <sz val="9"/>
            <color indexed="81"/>
            <rFont val="Tahoma"/>
            <family val="2"/>
          </rPr>
          <t xml:space="preserve"> </t>
        </r>
        <r>
          <rPr>
            <sz val="9"/>
            <color indexed="81"/>
            <rFont val="돋움"/>
            <family val="3"/>
            <charset val="129"/>
          </rPr>
          <t>또는</t>
        </r>
        <r>
          <rPr>
            <sz val="9"/>
            <color indexed="81"/>
            <rFont val="Tahoma"/>
            <family val="2"/>
          </rPr>
          <t xml:space="preserve"> </t>
        </r>
        <r>
          <rPr>
            <sz val="9"/>
            <color indexed="81"/>
            <rFont val="돋움"/>
            <family val="3"/>
            <charset val="129"/>
          </rPr>
          <t>지방자치단체의</t>
        </r>
        <r>
          <rPr>
            <sz val="9"/>
            <color indexed="81"/>
            <rFont val="Tahoma"/>
            <family val="2"/>
          </rPr>
          <t xml:space="preserve"> </t>
        </r>
        <r>
          <rPr>
            <sz val="9"/>
            <color indexed="81"/>
            <rFont val="돋움"/>
            <family val="3"/>
            <charset val="129"/>
          </rPr>
          <t>장의</t>
        </r>
        <r>
          <rPr>
            <sz val="9"/>
            <color indexed="81"/>
            <rFont val="Tahoma"/>
            <family val="2"/>
          </rPr>
          <t xml:space="preserve"> </t>
        </r>
        <r>
          <rPr>
            <sz val="9"/>
            <color indexed="81"/>
            <rFont val="돋움"/>
            <family val="3"/>
            <charset val="129"/>
          </rPr>
          <t>허가를</t>
        </r>
        <r>
          <rPr>
            <sz val="9"/>
            <color indexed="81"/>
            <rFont val="Tahoma"/>
            <family val="2"/>
          </rPr>
          <t xml:space="preserve"> </t>
        </r>
        <r>
          <rPr>
            <sz val="9"/>
            <color indexed="81"/>
            <rFont val="돋움"/>
            <family val="3"/>
            <charset val="129"/>
          </rPr>
          <t>받아</t>
        </r>
        <r>
          <rPr>
            <sz val="9"/>
            <color indexed="81"/>
            <rFont val="Tahoma"/>
            <family val="2"/>
          </rPr>
          <t xml:space="preserve"> </t>
        </r>
        <r>
          <rPr>
            <sz val="9"/>
            <color indexed="81"/>
            <rFont val="돋움"/>
            <family val="3"/>
            <charset val="129"/>
          </rPr>
          <t>설립한</t>
        </r>
        <r>
          <rPr>
            <sz val="9"/>
            <color indexed="81"/>
            <rFont val="Tahoma"/>
            <family val="2"/>
          </rPr>
          <t xml:space="preserve">  </t>
        </r>
        <r>
          <rPr>
            <sz val="9"/>
            <color indexed="81"/>
            <rFont val="돋움"/>
            <family val="3"/>
            <charset val="129"/>
          </rPr>
          <t>비영리법인</t>
        </r>
        <r>
          <rPr>
            <sz val="9"/>
            <color indexed="81"/>
            <rFont val="Tahoma"/>
            <family val="2"/>
          </rPr>
          <t>(</t>
        </r>
        <r>
          <rPr>
            <sz val="9"/>
            <color indexed="81"/>
            <rFont val="돋움"/>
            <family val="3"/>
            <charset val="129"/>
          </rPr>
          <t>그</t>
        </r>
        <r>
          <rPr>
            <sz val="9"/>
            <color indexed="81"/>
            <rFont val="Tahoma"/>
            <family val="2"/>
          </rPr>
          <t xml:space="preserve"> </t>
        </r>
        <r>
          <rPr>
            <sz val="9"/>
            <color indexed="81"/>
            <rFont val="돋움"/>
            <family val="3"/>
            <charset val="129"/>
          </rPr>
          <t>소속</t>
        </r>
        <r>
          <rPr>
            <sz val="9"/>
            <color indexed="81"/>
            <rFont val="Tahoma"/>
            <family val="2"/>
          </rPr>
          <t xml:space="preserve"> </t>
        </r>
        <r>
          <rPr>
            <sz val="9"/>
            <color indexed="81"/>
            <rFont val="돋움"/>
            <family val="3"/>
            <charset val="129"/>
          </rPr>
          <t>단체를</t>
        </r>
        <r>
          <rPr>
            <sz val="9"/>
            <color indexed="81"/>
            <rFont val="Tahoma"/>
            <family val="2"/>
          </rPr>
          <t xml:space="preserve"> </t>
        </r>
        <r>
          <rPr>
            <sz val="9"/>
            <color indexed="81"/>
            <rFont val="돋움"/>
            <family val="3"/>
            <charset val="129"/>
          </rPr>
          <t>포함</t>
        </r>
        <r>
          <rPr>
            <sz val="9"/>
            <color indexed="81"/>
            <rFont val="Tahoma"/>
            <family val="2"/>
          </rPr>
          <t>)</t>
        </r>
        <r>
          <rPr>
            <sz val="9"/>
            <color indexed="81"/>
            <rFont val="돋움"/>
            <family val="3"/>
            <charset val="129"/>
          </rPr>
          <t>에</t>
        </r>
        <r>
          <rPr>
            <sz val="9"/>
            <color indexed="81"/>
            <rFont val="Tahoma"/>
            <family val="2"/>
          </rPr>
          <t xml:space="preserve"> </t>
        </r>
        <r>
          <rPr>
            <sz val="9"/>
            <color indexed="81"/>
            <rFont val="돋움"/>
            <family val="3"/>
            <charset val="129"/>
          </rPr>
          <t>기부한</t>
        </r>
        <r>
          <rPr>
            <sz val="9"/>
            <color indexed="81"/>
            <rFont val="Tahoma"/>
            <family val="2"/>
          </rPr>
          <t xml:space="preserve"> </t>
        </r>
        <r>
          <rPr>
            <sz val="9"/>
            <color indexed="81"/>
            <rFont val="돋움"/>
            <family val="3"/>
            <charset val="129"/>
          </rPr>
          <t>기부금</t>
        </r>
      </text>
    </comment>
    <comment ref="AG130" authorId="1" shapeId="0" xr:uid="{5A9E7329-D4B9-4781-A03E-A0040072FFA0}">
      <text>
        <r>
          <rPr>
            <b/>
            <sz val="9"/>
            <color indexed="81"/>
            <rFont val="Tahoma"/>
            <family val="2"/>
          </rPr>
          <t xml:space="preserve">  - 15% </t>
        </r>
        <r>
          <rPr>
            <b/>
            <sz val="9"/>
            <color indexed="81"/>
            <rFont val="돋움"/>
            <family val="3"/>
            <charset val="129"/>
          </rPr>
          <t>적용대상</t>
        </r>
        <r>
          <rPr>
            <b/>
            <sz val="9"/>
            <color indexed="81"/>
            <rFont val="Tahoma"/>
            <family val="2"/>
          </rPr>
          <t xml:space="preserve"> </t>
        </r>
        <r>
          <rPr>
            <b/>
            <sz val="9"/>
            <color indexed="81"/>
            <rFont val="돋움"/>
            <family val="3"/>
            <charset val="129"/>
          </rPr>
          <t>세액공제</t>
        </r>
        <r>
          <rPr>
            <b/>
            <sz val="9"/>
            <color indexed="81"/>
            <rFont val="Tahoma"/>
            <family val="2"/>
          </rPr>
          <t xml:space="preserve">   : </t>
        </r>
        <r>
          <rPr>
            <b/>
            <sz val="9"/>
            <color indexed="81"/>
            <rFont val="돋움"/>
            <family val="3"/>
            <charset val="129"/>
          </rPr>
          <t>의료비</t>
        </r>
        <r>
          <rPr>
            <b/>
            <sz val="9"/>
            <color indexed="81"/>
            <rFont val="Tahoma"/>
            <family val="2"/>
          </rPr>
          <t xml:space="preserve">, </t>
        </r>
        <r>
          <rPr>
            <b/>
            <sz val="9"/>
            <color indexed="81"/>
            <rFont val="돋움"/>
            <family val="3"/>
            <charset val="129"/>
          </rPr>
          <t>교육비</t>
        </r>
        <r>
          <rPr>
            <b/>
            <sz val="9"/>
            <color indexed="81"/>
            <rFont val="Tahoma"/>
            <family val="2"/>
          </rPr>
          <t xml:space="preserve">, </t>
        </r>
        <r>
          <rPr>
            <b/>
            <sz val="9"/>
            <color indexed="81"/>
            <rFont val="돋움"/>
            <family val="3"/>
            <charset val="129"/>
          </rPr>
          <t>기부금</t>
        </r>
        <r>
          <rPr>
            <b/>
            <sz val="9"/>
            <color indexed="81"/>
            <rFont val="Tahoma"/>
            <family val="2"/>
          </rPr>
          <t>(3</t>
        </r>
        <r>
          <rPr>
            <b/>
            <sz val="9"/>
            <color indexed="81"/>
            <rFont val="돋움"/>
            <family val="3"/>
            <charset val="129"/>
          </rPr>
          <t>천만원</t>
        </r>
        <r>
          <rPr>
            <b/>
            <sz val="9"/>
            <color indexed="81"/>
            <rFont val="Tahoma"/>
            <family val="2"/>
          </rPr>
          <t xml:space="preserve"> </t>
        </r>
        <r>
          <rPr>
            <b/>
            <sz val="9"/>
            <color indexed="81"/>
            <rFont val="돋움"/>
            <family val="3"/>
            <charset val="129"/>
          </rPr>
          <t>초과</t>
        </r>
        <r>
          <rPr>
            <b/>
            <sz val="9"/>
            <color indexed="81"/>
            <rFont val="Tahoma"/>
            <family val="2"/>
          </rPr>
          <t xml:space="preserve"> : 25% </t>
        </r>
        <r>
          <rPr>
            <b/>
            <sz val="9"/>
            <color indexed="81"/>
            <rFont val="돋움"/>
            <family val="3"/>
            <charset val="129"/>
          </rPr>
          <t>적용</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정치자금기부금</t>
        </r>
        <r>
          <rPr>
            <b/>
            <sz val="9"/>
            <color indexed="81"/>
            <rFont val="Tahoma"/>
            <family val="2"/>
          </rPr>
          <t xml:space="preserve"> </t>
        </r>
        <r>
          <rPr>
            <b/>
            <sz val="9"/>
            <color indexed="81"/>
            <rFont val="돋움"/>
            <family val="3"/>
            <charset val="129"/>
          </rPr>
          <t>공제의</t>
        </r>
        <r>
          <rPr>
            <b/>
            <sz val="9"/>
            <color indexed="81"/>
            <rFont val="Tahoma"/>
            <family val="2"/>
          </rPr>
          <t xml:space="preserve"> </t>
        </r>
        <r>
          <rPr>
            <b/>
            <sz val="9"/>
            <color indexed="81"/>
            <rFont val="돋움"/>
            <family val="3"/>
            <charset val="129"/>
          </rPr>
          <t>경우에도</t>
        </r>
        <r>
          <rPr>
            <b/>
            <sz val="9"/>
            <color indexed="81"/>
            <rFont val="Tahoma"/>
            <family val="2"/>
          </rPr>
          <t xml:space="preserve"> </t>
        </r>
        <r>
          <rPr>
            <b/>
            <sz val="9"/>
            <color indexed="81"/>
            <rFont val="돋움"/>
            <family val="3"/>
            <charset val="129"/>
          </rPr>
          <t>동일</t>
        </r>
        <r>
          <rPr>
            <b/>
            <sz val="9"/>
            <color indexed="81"/>
            <rFont val="Tahoma"/>
            <family val="2"/>
          </rPr>
          <t>(</t>
        </r>
        <r>
          <rPr>
            <b/>
            <sz val="9"/>
            <color indexed="81"/>
            <rFont val="돋움"/>
            <family val="3"/>
            <charset val="129"/>
          </rPr>
          <t>조특법</t>
        </r>
        <r>
          <rPr>
            <b/>
            <sz val="9"/>
            <color indexed="81"/>
            <rFont val="Tahoma"/>
            <family val="2"/>
          </rPr>
          <t xml:space="preserve"> </t>
        </r>
        <r>
          <rPr>
            <b/>
            <sz val="9"/>
            <color indexed="81"/>
            <rFont val="돋움"/>
            <family val="3"/>
            <charset val="129"/>
          </rPr>
          <t>§</t>
        </r>
        <r>
          <rPr>
            <b/>
            <sz val="9"/>
            <color indexed="81"/>
            <rFont val="Tahoma"/>
            <family val="2"/>
          </rPr>
          <t>76</t>
        </r>
        <r>
          <rPr>
            <b/>
            <sz val="9"/>
            <color indexed="81"/>
            <rFont val="돋움"/>
            <family val="3"/>
            <charset val="129"/>
          </rPr>
          <t>①</t>
        </r>
        <r>
          <rPr>
            <b/>
            <sz val="9"/>
            <color indexed="81"/>
            <rFont val="Tahoma"/>
            <family val="2"/>
          </rPr>
          <t>)</t>
        </r>
      </text>
    </comment>
    <comment ref="X131" authorId="1" shapeId="0" xr:uid="{CE5FD5DE-0B94-4858-A4D2-F0E8D2C3756C}">
      <text>
        <r>
          <rPr>
            <b/>
            <sz val="9"/>
            <color indexed="81"/>
            <rFont val="돋움"/>
            <family val="3"/>
            <charset val="129"/>
          </rPr>
          <t>⑤</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항부터</t>
        </r>
        <r>
          <rPr>
            <b/>
            <sz val="9"/>
            <color indexed="81"/>
            <rFont val="Tahoma"/>
            <family val="2"/>
          </rPr>
          <t xml:space="preserve"> </t>
        </r>
        <r>
          <rPr>
            <b/>
            <sz val="9"/>
            <color indexed="81"/>
            <rFont val="돋움"/>
            <family val="3"/>
            <charset val="129"/>
          </rPr>
          <t>제</t>
        </r>
        <r>
          <rPr>
            <b/>
            <sz val="9"/>
            <color indexed="81"/>
            <rFont val="Tahoma"/>
            <family val="2"/>
          </rPr>
          <t>3</t>
        </r>
        <r>
          <rPr>
            <b/>
            <sz val="9"/>
            <color indexed="81"/>
            <rFont val="돋움"/>
            <family val="3"/>
            <charset val="129"/>
          </rPr>
          <t>항까지의</t>
        </r>
        <r>
          <rPr>
            <b/>
            <sz val="9"/>
            <color indexed="81"/>
            <rFont val="Tahoma"/>
            <family val="2"/>
          </rPr>
          <t xml:space="preserve"> </t>
        </r>
        <r>
          <rPr>
            <b/>
            <sz val="9"/>
            <color indexed="81"/>
            <rFont val="돋움"/>
            <family val="3"/>
            <charset val="129"/>
          </rPr>
          <t>규정을</t>
        </r>
        <r>
          <rPr>
            <b/>
            <sz val="9"/>
            <color indexed="81"/>
            <rFont val="Tahoma"/>
            <family val="2"/>
          </rPr>
          <t xml:space="preserve"> </t>
        </r>
        <r>
          <rPr>
            <b/>
            <sz val="9"/>
            <color indexed="81"/>
            <rFont val="돋움"/>
            <family val="3"/>
            <charset val="129"/>
          </rPr>
          <t>적용할</t>
        </r>
        <r>
          <rPr>
            <b/>
            <sz val="9"/>
            <color indexed="81"/>
            <rFont val="Tahoma"/>
            <family val="2"/>
          </rPr>
          <t xml:space="preserve"> </t>
        </r>
        <r>
          <rPr>
            <b/>
            <sz val="9"/>
            <color indexed="81"/>
            <rFont val="돋움"/>
            <family val="3"/>
            <charset val="129"/>
          </rPr>
          <t>때</t>
        </r>
        <r>
          <rPr>
            <b/>
            <sz val="9"/>
            <color indexed="81"/>
            <rFont val="Tahoma"/>
            <family val="2"/>
          </rPr>
          <t xml:space="preserve"> </t>
        </r>
        <r>
          <rPr>
            <b/>
            <sz val="9"/>
            <color indexed="81"/>
            <rFont val="돋움"/>
            <family val="3"/>
            <charset val="129"/>
          </rPr>
          <t>과세기간</t>
        </r>
        <r>
          <rPr>
            <b/>
            <sz val="9"/>
            <color indexed="81"/>
            <rFont val="Tahoma"/>
            <family val="2"/>
          </rPr>
          <t xml:space="preserve"> </t>
        </r>
        <r>
          <rPr>
            <b/>
            <sz val="9"/>
            <color indexed="81"/>
            <rFont val="돋움"/>
            <family val="3"/>
            <charset val="129"/>
          </rPr>
          <t>종료일</t>
        </r>
        <r>
          <rPr>
            <b/>
            <sz val="9"/>
            <color indexed="81"/>
            <rFont val="Tahoma"/>
            <family val="2"/>
          </rPr>
          <t xml:space="preserve"> </t>
        </r>
        <r>
          <rPr>
            <b/>
            <sz val="9"/>
            <color indexed="81"/>
            <rFont val="돋움"/>
            <family val="3"/>
            <charset val="129"/>
          </rPr>
          <t>이전에</t>
        </r>
        <r>
          <rPr>
            <b/>
            <sz val="9"/>
            <color indexed="81"/>
            <rFont val="Tahoma"/>
            <family val="2"/>
          </rPr>
          <t xml:space="preserve"> </t>
        </r>
        <r>
          <rPr>
            <b/>
            <sz val="9"/>
            <color indexed="81"/>
            <rFont val="돋움"/>
            <family val="3"/>
            <charset val="129"/>
          </rPr>
          <t>혼인ㆍ이혼ㆍ별거ㆍ취업</t>
        </r>
        <r>
          <rPr>
            <b/>
            <sz val="9"/>
            <color indexed="81"/>
            <rFont val="Tahoma"/>
            <family val="2"/>
          </rPr>
          <t xml:space="preserve"> </t>
        </r>
        <r>
          <rPr>
            <b/>
            <sz val="9"/>
            <color indexed="81"/>
            <rFont val="돋움"/>
            <family val="3"/>
            <charset val="129"/>
          </rPr>
          <t>등의</t>
        </r>
        <r>
          <rPr>
            <b/>
            <sz val="9"/>
            <color indexed="81"/>
            <rFont val="Tahoma"/>
            <family val="2"/>
          </rPr>
          <t xml:space="preserve"> </t>
        </r>
        <r>
          <rPr>
            <b/>
            <sz val="9"/>
            <color indexed="81"/>
            <rFont val="돋움"/>
            <family val="3"/>
            <charset val="129"/>
          </rPr>
          <t>사유로</t>
        </r>
        <r>
          <rPr>
            <b/>
            <sz val="9"/>
            <color indexed="81"/>
            <rFont val="Tahoma"/>
            <family val="2"/>
          </rPr>
          <t xml:space="preserve"> </t>
        </r>
        <r>
          <rPr>
            <b/>
            <sz val="9"/>
            <color indexed="81"/>
            <rFont val="돋움"/>
            <family val="3"/>
            <charset val="129"/>
          </rPr>
          <t>기본공제대상자에</t>
        </r>
        <r>
          <rPr>
            <b/>
            <sz val="9"/>
            <color indexed="81"/>
            <rFont val="Tahoma"/>
            <family val="2"/>
          </rPr>
          <t xml:space="preserve"> </t>
        </r>
        <r>
          <rPr>
            <b/>
            <sz val="9"/>
            <color indexed="81"/>
            <rFont val="돋움"/>
            <family val="3"/>
            <charset val="129"/>
          </rPr>
          <t>해당되지</t>
        </r>
        <r>
          <rPr>
            <b/>
            <sz val="9"/>
            <color indexed="81"/>
            <rFont val="Tahoma"/>
            <family val="2"/>
          </rPr>
          <t xml:space="preserve"> </t>
        </r>
        <r>
          <rPr>
            <b/>
            <sz val="9"/>
            <color indexed="81"/>
            <rFont val="돋움"/>
            <family val="3"/>
            <charset val="129"/>
          </rPr>
          <t>아니하게</t>
        </r>
        <r>
          <rPr>
            <b/>
            <sz val="9"/>
            <color indexed="81"/>
            <rFont val="Tahoma"/>
            <family val="2"/>
          </rPr>
          <t xml:space="preserve"> </t>
        </r>
        <r>
          <rPr>
            <b/>
            <sz val="9"/>
            <color indexed="81"/>
            <rFont val="돋움"/>
            <family val="3"/>
            <charset val="129"/>
          </rPr>
          <t>되는</t>
        </r>
        <r>
          <rPr>
            <b/>
            <sz val="9"/>
            <color indexed="81"/>
            <rFont val="Tahoma"/>
            <family val="2"/>
          </rPr>
          <t xml:space="preserve"> </t>
        </r>
        <r>
          <rPr>
            <b/>
            <sz val="9"/>
            <color indexed="81"/>
            <rFont val="돋움"/>
            <family val="3"/>
            <charset val="129"/>
          </rPr>
          <t>종전의</t>
        </r>
        <r>
          <rPr>
            <b/>
            <sz val="9"/>
            <color indexed="81"/>
            <rFont val="Tahoma"/>
            <family val="2"/>
          </rPr>
          <t xml:space="preserve"> </t>
        </r>
        <r>
          <rPr>
            <b/>
            <sz val="9"/>
            <color indexed="81"/>
            <rFont val="돋움"/>
            <family val="3"/>
            <charset val="129"/>
          </rPr>
          <t>배우자ㆍ부양가족ㆍ장애인</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과세기간</t>
        </r>
        <r>
          <rPr>
            <b/>
            <sz val="9"/>
            <color indexed="81"/>
            <rFont val="Tahoma"/>
            <family val="2"/>
          </rPr>
          <t xml:space="preserve"> </t>
        </r>
        <r>
          <rPr>
            <b/>
            <sz val="9"/>
            <color indexed="81"/>
            <rFont val="돋움"/>
            <family val="3"/>
            <charset val="129"/>
          </rPr>
          <t>종료일</t>
        </r>
        <r>
          <rPr>
            <b/>
            <sz val="9"/>
            <color indexed="81"/>
            <rFont val="Tahoma"/>
            <family val="2"/>
          </rPr>
          <t xml:space="preserve"> </t>
        </r>
        <r>
          <rPr>
            <b/>
            <sz val="9"/>
            <color indexed="81"/>
            <rFont val="돋움"/>
            <family val="3"/>
            <charset val="129"/>
          </rPr>
          <t>현재</t>
        </r>
        <r>
          <rPr>
            <b/>
            <sz val="9"/>
            <color indexed="81"/>
            <rFont val="Tahoma"/>
            <family val="2"/>
          </rPr>
          <t xml:space="preserve"> 65</t>
        </r>
        <r>
          <rPr>
            <b/>
            <sz val="9"/>
            <color indexed="81"/>
            <rFont val="돋움"/>
            <family val="3"/>
            <charset val="129"/>
          </rPr>
          <t>세</t>
        </r>
        <r>
          <rPr>
            <b/>
            <sz val="9"/>
            <color indexed="81"/>
            <rFont val="Tahoma"/>
            <family val="2"/>
          </rPr>
          <t xml:space="preserve"> </t>
        </r>
        <r>
          <rPr>
            <b/>
            <sz val="9"/>
            <color indexed="81"/>
            <rFont val="돋움"/>
            <family val="3"/>
            <charset val="129"/>
          </rPr>
          <t>이상인</t>
        </r>
        <r>
          <rPr>
            <b/>
            <sz val="9"/>
            <color indexed="81"/>
            <rFont val="Tahoma"/>
            <family val="2"/>
          </rPr>
          <t xml:space="preserve"> </t>
        </r>
        <r>
          <rPr>
            <b/>
            <sz val="9"/>
            <color indexed="81"/>
            <rFont val="돋움"/>
            <family val="3"/>
            <charset val="129"/>
          </rPr>
          <t>사람을</t>
        </r>
        <r>
          <rPr>
            <b/>
            <sz val="9"/>
            <color indexed="81"/>
            <rFont val="Tahoma"/>
            <family val="2"/>
          </rPr>
          <t xml:space="preserve"> </t>
        </r>
        <r>
          <rPr>
            <b/>
            <sz val="9"/>
            <color indexed="81"/>
            <rFont val="돋움"/>
            <family val="3"/>
            <charset val="129"/>
          </rPr>
          <t>위하여</t>
        </r>
        <r>
          <rPr>
            <b/>
            <sz val="9"/>
            <color indexed="81"/>
            <rFont val="Tahoma"/>
            <family val="2"/>
          </rPr>
          <t xml:space="preserve"> </t>
        </r>
        <r>
          <rPr>
            <b/>
            <sz val="9"/>
            <color indexed="81"/>
            <rFont val="돋움"/>
            <family val="3"/>
            <charset val="129"/>
          </rPr>
          <t>이미</t>
        </r>
        <r>
          <rPr>
            <b/>
            <sz val="9"/>
            <color indexed="81"/>
            <rFont val="Tahoma"/>
            <family val="2"/>
          </rPr>
          <t xml:space="preserve"> </t>
        </r>
        <r>
          <rPr>
            <b/>
            <sz val="9"/>
            <color indexed="81"/>
            <rFont val="돋움"/>
            <family val="3"/>
            <charset val="129"/>
          </rPr>
          <t>지급한</t>
        </r>
        <r>
          <rPr>
            <b/>
            <sz val="9"/>
            <color indexed="81"/>
            <rFont val="Tahoma"/>
            <family val="2"/>
          </rPr>
          <t xml:space="preserve"> </t>
        </r>
        <r>
          <rPr>
            <b/>
            <sz val="9"/>
            <color indexed="81"/>
            <rFont val="돋움"/>
            <family val="3"/>
            <charset val="129"/>
          </rPr>
          <t>금액이</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사유가</t>
        </r>
        <r>
          <rPr>
            <b/>
            <sz val="9"/>
            <color indexed="81"/>
            <rFont val="Tahoma"/>
            <family val="2"/>
          </rPr>
          <t xml:space="preserve"> </t>
        </r>
        <r>
          <rPr>
            <b/>
            <sz val="9"/>
            <color indexed="81"/>
            <rFont val="돋움"/>
            <family val="3"/>
            <charset val="129"/>
          </rPr>
          <t>발생한</t>
        </r>
        <r>
          <rPr>
            <b/>
            <sz val="9"/>
            <color indexed="81"/>
            <rFont val="Tahoma"/>
            <family val="2"/>
          </rPr>
          <t xml:space="preserve"> </t>
        </r>
        <r>
          <rPr>
            <b/>
            <sz val="9"/>
            <color indexed="81"/>
            <rFont val="돋움"/>
            <family val="3"/>
            <charset val="129"/>
          </rPr>
          <t>날까지</t>
        </r>
        <r>
          <rPr>
            <b/>
            <sz val="9"/>
            <color indexed="81"/>
            <rFont val="Tahoma"/>
            <family val="2"/>
          </rPr>
          <t xml:space="preserve"> </t>
        </r>
        <r>
          <rPr>
            <b/>
            <sz val="9"/>
            <color indexed="81"/>
            <rFont val="돋움"/>
            <family val="3"/>
            <charset val="129"/>
          </rPr>
          <t>지급한</t>
        </r>
        <r>
          <rPr>
            <b/>
            <sz val="9"/>
            <color indexed="81"/>
            <rFont val="Tahoma"/>
            <family val="2"/>
          </rPr>
          <t xml:space="preserve"> </t>
        </r>
        <r>
          <rPr>
            <b/>
            <sz val="9"/>
            <color indexed="81"/>
            <rFont val="돋움"/>
            <family val="3"/>
            <charset val="129"/>
          </rPr>
          <t>금액에</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항부터</t>
        </r>
        <r>
          <rPr>
            <b/>
            <sz val="9"/>
            <color indexed="81"/>
            <rFont val="Tahoma"/>
            <family val="2"/>
          </rPr>
          <t xml:space="preserve"> </t>
        </r>
        <r>
          <rPr>
            <b/>
            <sz val="9"/>
            <color indexed="81"/>
            <rFont val="돋움"/>
            <family val="3"/>
            <charset val="129"/>
          </rPr>
          <t>제</t>
        </r>
        <r>
          <rPr>
            <b/>
            <sz val="9"/>
            <color indexed="81"/>
            <rFont val="Tahoma"/>
            <family val="2"/>
          </rPr>
          <t>3</t>
        </r>
        <r>
          <rPr>
            <b/>
            <sz val="9"/>
            <color indexed="81"/>
            <rFont val="돋움"/>
            <family val="3"/>
            <charset val="129"/>
          </rPr>
          <t>항까지의</t>
        </r>
        <r>
          <rPr>
            <b/>
            <sz val="9"/>
            <color indexed="81"/>
            <rFont val="Tahoma"/>
            <family val="2"/>
          </rPr>
          <t xml:space="preserve"> </t>
        </r>
        <r>
          <rPr>
            <b/>
            <sz val="9"/>
            <color indexed="81"/>
            <rFont val="돋움"/>
            <family val="3"/>
            <charset val="129"/>
          </rPr>
          <t>규정에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율을</t>
        </r>
        <r>
          <rPr>
            <b/>
            <sz val="9"/>
            <color indexed="81"/>
            <rFont val="Tahoma"/>
            <family val="2"/>
          </rPr>
          <t xml:space="preserve"> </t>
        </r>
        <r>
          <rPr>
            <b/>
            <sz val="9"/>
            <color indexed="81"/>
            <rFont val="돋움"/>
            <family val="3"/>
            <charset val="129"/>
          </rPr>
          <t>적용한</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과세기간의</t>
        </r>
        <r>
          <rPr>
            <b/>
            <sz val="9"/>
            <color indexed="81"/>
            <rFont val="Tahoma"/>
            <family val="2"/>
          </rPr>
          <t xml:space="preserve"> </t>
        </r>
        <r>
          <rPr>
            <b/>
            <sz val="9"/>
            <color indexed="81"/>
            <rFont val="돋움"/>
            <family val="3"/>
            <charset val="129"/>
          </rPr>
          <t>종합소득산출세액에서</t>
        </r>
        <r>
          <rPr>
            <b/>
            <sz val="9"/>
            <color indexed="81"/>
            <rFont val="Tahoma"/>
            <family val="2"/>
          </rPr>
          <t xml:space="preserve"> </t>
        </r>
        <r>
          <rPr>
            <b/>
            <sz val="9"/>
            <color indexed="81"/>
            <rFont val="돋움"/>
            <family val="3"/>
            <charset val="129"/>
          </rPr>
          <t>공제한다</t>
        </r>
        <r>
          <rPr>
            <b/>
            <sz val="9"/>
            <color indexed="81"/>
            <rFont val="Tahoma"/>
            <family val="2"/>
          </rPr>
          <t xml:space="preserve">.(2014.01.01 </t>
        </r>
        <r>
          <rPr>
            <b/>
            <sz val="9"/>
            <color indexed="81"/>
            <rFont val="돋움"/>
            <family val="3"/>
            <charset val="129"/>
          </rPr>
          <t>신설</t>
        </r>
        <r>
          <rPr>
            <b/>
            <sz val="9"/>
            <color indexed="81"/>
            <rFont val="Tahoma"/>
            <family val="2"/>
          </rPr>
          <t xml:space="preserve">) [ </t>
        </r>
        <r>
          <rPr>
            <b/>
            <sz val="9"/>
            <color indexed="81"/>
            <rFont val="돋움"/>
            <family val="3"/>
            <charset val="129"/>
          </rPr>
          <t>부칙</t>
        </r>
        <r>
          <rPr>
            <b/>
            <sz val="9"/>
            <color indexed="81"/>
            <rFont val="Tahoma"/>
            <family val="2"/>
          </rPr>
          <t xml:space="preserve"> ] 
</t>
        </r>
        <r>
          <rPr>
            <b/>
            <sz val="9"/>
            <color indexed="81"/>
            <rFont val="돋움"/>
            <family val="3"/>
            <charset val="129"/>
          </rPr>
          <t>⑦</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항부터</t>
        </r>
        <r>
          <rPr>
            <b/>
            <sz val="9"/>
            <color indexed="81"/>
            <rFont val="Tahoma"/>
            <family val="2"/>
          </rPr>
          <t xml:space="preserve"> </t>
        </r>
        <r>
          <rPr>
            <b/>
            <sz val="9"/>
            <color indexed="81"/>
            <rFont val="돋움"/>
            <family val="3"/>
            <charset val="129"/>
          </rPr>
          <t>제</t>
        </r>
        <r>
          <rPr>
            <b/>
            <sz val="9"/>
            <color indexed="81"/>
            <rFont val="Tahoma"/>
            <family val="2"/>
          </rPr>
          <t>3</t>
        </r>
        <r>
          <rPr>
            <b/>
            <sz val="9"/>
            <color indexed="81"/>
            <rFont val="돋움"/>
            <family val="3"/>
            <charset val="129"/>
          </rPr>
          <t>항까지의</t>
        </r>
        <r>
          <rPr>
            <b/>
            <sz val="9"/>
            <color indexed="81"/>
            <rFont val="Tahoma"/>
            <family val="2"/>
          </rPr>
          <t xml:space="preserve"> </t>
        </r>
        <r>
          <rPr>
            <b/>
            <sz val="9"/>
            <color indexed="81"/>
            <rFont val="돋움"/>
            <family val="3"/>
            <charset val="129"/>
          </rPr>
          <t>규정에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공제세액의</t>
        </r>
        <r>
          <rPr>
            <b/>
            <sz val="9"/>
            <color indexed="81"/>
            <rFont val="Tahoma"/>
            <family val="2"/>
          </rPr>
          <t xml:space="preserve"> </t>
        </r>
        <r>
          <rPr>
            <b/>
            <sz val="9"/>
            <color indexed="81"/>
            <rFont val="돋움"/>
            <family val="3"/>
            <charset val="129"/>
          </rPr>
          <t>합계액</t>
        </r>
        <r>
          <rPr>
            <b/>
            <sz val="9"/>
            <color indexed="81"/>
            <rFont val="Tahoma"/>
            <family val="2"/>
          </rPr>
          <t>(</t>
        </r>
        <r>
          <rPr>
            <b/>
            <sz val="9"/>
            <color indexed="81"/>
            <rFont val="돋움"/>
            <family val="3"/>
            <charset val="129"/>
          </rPr>
          <t>이하</t>
        </r>
        <r>
          <rPr>
            <b/>
            <sz val="9"/>
            <color indexed="81"/>
            <rFont val="Tahoma"/>
            <family val="2"/>
          </rPr>
          <t xml:space="preserve"> </t>
        </r>
        <r>
          <rPr>
            <b/>
            <sz val="9"/>
            <color indexed="81"/>
            <rFont val="돋움"/>
            <family val="3"/>
            <charset val="129"/>
          </rPr>
          <t>이</t>
        </r>
        <r>
          <rPr>
            <b/>
            <sz val="9"/>
            <color indexed="81"/>
            <rFont val="Tahoma"/>
            <family val="2"/>
          </rPr>
          <t xml:space="preserve"> </t>
        </r>
        <r>
          <rPr>
            <b/>
            <sz val="9"/>
            <color indexed="81"/>
            <rFont val="돋움"/>
            <family val="3"/>
            <charset val="129"/>
          </rPr>
          <t>조에서</t>
        </r>
        <r>
          <rPr>
            <b/>
            <sz val="9"/>
            <color indexed="81"/>
            <rFont val="Tahoma"/>
            <family val="2"/>
          </rPr>
          <t xml:space="preserve"> "</t>
        </r>
        <r>
          <rPr>
            <b/>
            <sz val="9"/>
            <color indexed="81"/>
            <rFont val="돋움"/>
            <family val="3"/>
            <charset val="129"/>
          </rPr>
          <t>보험료등</t>
        </r>
        <r>
          <rPr>
            <b/>
            <sz val="9"/>
            <color indexed="81"/>
            <rFont val="Tahoma"/>
            <family val="2"/>
          </rPr>
          <t xml:space="preserve"> </t>
        </r>
        <r>
          <rPr>
            <b/>
            <sz val="9"/>
            <color indexed="81"/>
            <rFont val="돋움"/>
            <family val="3"/>
            <charset val="129"/>
          </rPr>
          <t>세액공제액</t>
        </r>
        <r>
          <rPr>
            <b/>
            <sz val="9"/>
            <color indexed="81"/>
            <rFont val="Tahoma"/>
            <family val="2"/>
          </rPr>
          <t>"</t>
        </r>
        <r>
          <rPr>
            <b/>
            <sz val="9"/>
            <color indexed="81"/>
            <rFont val="돋움"/>
            <family val="3"/>
            <charset val="129"/>
          </rPr>
          <t>이라</t>
        </r>
        <r>
          <rPr>
            <b/>
            <sz val="9"/>
            <color indexed="81"/>
            <rFont val="Tahoma"/>
            <family val="2"/>
          </rPr>
          <t xml:space="preserve"> </t>
        </r>
        <r>
          <rPr>
            <b/>
            <sz val="9"/>
            <color indexed="81"/>
            <rFont val="돋움"/>
            <family val="3"/>
            <charset val="129"/>
          </rPr>
          <t>한다</t>
        </r>
        <r>
          <rPr>
            <b/>
            <sz val="9"/>
            <color indexed="81"/>
            <rFont val="Tahoma"/>
            <family val="2"/>
          </rPr>
          <t>)</t>
        </r>
        <r>
          <rPr>
            <b/>
            <sz val="9"/>
            <color indexed="81"/>
            <rFont val="돋움"/>
            <family val="3"/>
            <charset val="129"/>
          </rPr>
          <t>이</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거주자의</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과세기간의</t>
        </r>
        <r>
          <rPr>
            <b/>
            <sz val="9"/>
            <color indexed="81"/>
            <rFont val="Tahoma"/>
            <family val="2"/>
          </rPr>
          <t xml:space="preserve"> </t>
        </r>
        <r>
          <rPr>
            <b/>
            <sz val="9"/>
            <color indexed="81"/>
            <rFont val="돋움"/>
            <family val="3"/>
            <charset val="129"/>
          </rPr>
          <t>대통령령으로</t>
        </r>
        <r>
          <rPr>
            <b/>
            <sz val="9"/>
            <color indexed="81"/>
            <rFont val="Tahoma"/>
            <family val="2"/>
          </rPr>
          <t xml:space="preserve"> </t>
        </r>
        <r>
          <rPr>
            <b/>
            <sz val="9"/>
            <color indexed="81"/>
            <rFont val="돋움"/>
            <family val="3"/>
            <charset val="129"/>
          </rPr>
          <t>정하는</t>
        </r>
        <r>
          <rPr>
            <b/>
            <sz val="9"/>
            <color indexed="81"/>
            <rFont val="Tahoma"/>
            <family val="2"/>
          </rPr>
          <t xml:space="preserve"> </t>
        </r>
        <r>
          <rPr>
            <b/>
            <sz val="9"/>
            <color indexed="81"/>
            <rFont val="돋움"/>
            <family val="3"/>
            <charset val="129"/>
          </rPr>
          <t>근로소득에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종합소득산출세액을</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금액은</t>
        </r>
        <r>
          <rPr>
            <b/>
            <sz val="9"/>
            <color indexed="81"/>
            <rFont val="Tahoma"/>
            <family val="2"/>
          </rPr>
          <t xml:space="preserve"> </t>
        </r>
        <r>
          <rPr>
            <b/>
            <sz val="9"/>
            <color indexed="81"/>
            <rFont val="돋움"/>
            <family val="3"/>
            <charset val="129"/>
          </rPr>
          <t>없는</t>
        </r>
        <r>
          <rPr>
            <b/>
            <sz val="9"/>
            <color indexed="81"/>
            <rFont val="Tahoma"/>
            <family val="2"/>
          </rPr>
          <t xml:space="preserve"> </t>
        </r>
        <r>
          <rPr>
            <b/>
            <sz val="9"/>
            <color indexed="81"/>
            <rFont val="돋움"/>
            <family val="3"/>
            <charset val="129"/>
          </rPr>
          <t>것으로</t>
        </r>
        <r>
          <rPr>
            <b/>
            <sz val="9"/>
            <color indexed="81"/>
            <rFont val="Tahoma"/>
            <family val="2"/>
          </rPr>
          <t xml:space="preserve"> </t>
        </r>
        <r>
          <rPr>
            <b/>
            <sz val="9"/>
            <color indexed="81"/>
            <rFont val="돋움"/>
            <family val="3"/>
            <charset val="129"/>
          </rPr>
          <t>한다</t>
        </r>
        <r>
          <rPr>
            <b/>
            <sz val="9"/>
            <color indexed="81"/>
            <rFont val="Tahoma"/>
            <family val="2"/>
          </rPr>
          <t xml:space="preserve">.(2014.01.01 </t>
        </r>
        <r>
          <rPr>
            <b/>
            <sz val="9"/>
            <color indexed="81"/>
            <rFont val="돋움"/>
            <family val="3"/>
            <charset val="129"/>
          </rPr>
          <t>신설</t>
        </r>
        <r>
          <rPr>
            <b/>
            <sz val="9"/>
            <color indexed="81"/>
            <rFont val="Tahoma"/>
            <family val="2"/>
          </rPr>
          <t xml:space="preserve">) [ </t>
        </r>
        <r>
          <rPr>
            <b/>
            <sz val="9"/>
            <color indexed="81"/>
            <rFont val="돋움"/>
            <family val="3"/>
            <charset val="129"/>
          </rPr>
          <t>부칙</t>
        </r>
        <r>
          <rPr>
            <b/>
            <sz val="9"/>
            <color indexed="81"/>
            <rFont val="Tahoma"/>
            <family val="2"/>
          </rPr>
          <t xml:space="preserve"> ] 
</t>
        </r>
        <r>
          <rPr>
            <b/>
            <sz val="9"/>
            <color indexed="81"/>
            <rFont val="돋움"/>
            <family val="3"/>
            <charset val="129"/>
          </rPr>
          <t>⑧</t>
        </r>
        <r>
          <rPr>
            <b/>
            <sz val="9"/>
            <color indexed="81"/>
            <rFont val="Tahoma"/>
            <family val="2"/>
          </rPr>
          <t xml:space="preserve"> </t>
        </r>
        <r>
          <rPr>
            <b/>
            <sz val="9"/>
            <color indexed="81"/>
            <rFont val="돋움"/>
            <family val="3"/>
            <charset val="129"/>
          </rPr>
          <t>보험료등</t>
        </r>
        <r>
          <rPr>
            <b/>
            <sz val="9"/>
            <color indexed="81"/>
            <rFont val="Tahoma"/>
            <family val="2"/>
          </rPr>
          <t xml:space="preserve"> </t>
        </r>
        <r>
          <rPr>
            <b/>
            <sz val="9"/>
            <color indexed="81"/>
            <rFont val="돋움"/>
            <family val="3"/>
            <charset val="129"/>
          </rPr>
          <t>세액공제액과</t>
        </r>
        <r>
          <rPr>
            <b/>
            <sz val="9"/>
            <color indexed="81"/>
            <rFont val="Tahoma"/>
            <family val="2"/>
          </rPr>
          <t xml:space="preserve"> </t>
        </r>
        <r>
          <rPr>
            <b/>
            <sz val="9"/>
            <color indexed="81"/>
            <rFont val="돋움"/>
            <family val="3"/>
            <charset val="129"/>
          </rPr>
          <t>기부금</t>
        </r>
        <r>
          <rPr>
            <b/>
            <sz val="9"/>
            <color indexed="81"/>
            <rFont val="Tahoma"/>
            <family val="2"/>
          </rPr>
          <t xml:space="preserve"> </t>
        </r>
        <r>
          <rPr>
            <b/>
            <sz val="9"/>
            <color indexed="81"/>
            <rFont val="돋움"/>
            <family val="3"/>
            <charset val="129"/>
          </rPr>
          <t>세액공제액의</t>
        </r>
        <r>
          <rPr>
            <b/>
            <sz val="9"/>
            <color indexed="81"/>
            <rFont val="Tahoma"/>
            <family val="2"/>
          </rPr>
          <t xml:space="preserve"> </t>
        </r>
        <r>
          <rPr>
            <b/>
            <sz val="9"/>
            <color indexed="81"/>
            <rFont val="돋움"/>
            <family val="3"/>
            <charset val="129"/>
          </rPr>
          <t>합계액이</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거주자의</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과세기간의</t>
        </r>
        <r>
          <rPr>
            <b/>
            <sz val="9"/>
            <color indexed="81"/>
            <rFont val="Tahoma"/>
            <family val="2"/>
          </rPr>
          <t xml:space="preserve"> </t>
        </r>
        <r>
          <rPr>
            <b/>
            <sz val="9"/>
            <color indexed="81"/>
            <rFont val="돋움"/>
            <family val="3"/>
            <charset val="129"/>
          </rPr>
          <t>합산과세되는</t>
        </r>
        <r>
          <rPr>
            <b/>
            <sz val="9"/>
            <color indexed="81"/>
            <rFont val="Tahoma"/>
            <family val="2"/>
          </rPr>
          <t xml:space="preserve"> </t>
        </r>
        <r>
          <rPr>
            <b/>
            <sz val="9"/>
            <color indexed="81"/>
            <rFont val="돋움"/>
            <family val="3"/>
            <charset val="129"/>
          </rPr>
          <t>종합소득산출세액을</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금액은</t>
        </r>
        <r>
          <rPr>
            <b/>
            <sz val="9"/>
            <color indexed="81"/>
            <rFont val="Tahoma"/>
            <family val="2"/>
          </rPr>
          <t xml:space="preserve"> </t>
        </r>
        <r>
          <rPr>
            <b/>
            <sz val="9"/>
            <color indexed="81"/>
            <rFont val="돋움"/>
            <family val="3"/>
            <charset val="129"/>
          </rPr>
          <t>없는</t>
        </r>
        <r>
          <rPr>
            <b/>
            <sz val="9"/>
            <color indexed="81"/>
            <rFont val="Tahoma"/>
            <family val="2"/>
          </rPr>
          <t xml:space="preserve"> </t>
        </r>
        <r>
          <rPr>
            <b/>
            <sz val="9"/>
            <color indexed="81"/>
            <rFont val="돋움"/>
            <family val="3"/>
            <charset val="129"/>
          </rPr>
          <t>것으로</t>
        </r>
        <r>
          <rPr>
            <b/>
            <sz val="9"/>
            <color indexed="81"/>
            <rFont val="Tahoma"/>
            <family val="2"/>
          </rPr>
          <t xml:space="preserve"> </t>
        </r>
        <r>
          <rPr>
            <b/>
            <sz val="9"/>
            <color indexed="81"/>
            <rFont val="돋움"/>
            <family val="3"/>
            <charset val="129"/>
          </rPr>
          <t>한다</t>
        </r>
        <r>
          <rPr>
            <b/>
            <sz val="9"/>
            <color indexed="81"/>
            <rFont val="Tahoma"/>
            <family val="2"/>
          </rPr>
          <t xml:space="preserve">. </t>
        </r>
        <r>
          <rPr>
            <b/>
            <sz val="9"/>
            <color indexed="81"/>
            <rFont val="돋움"/>
            <family val="3"/>
            <charset val="129"/>
          </rPr>
          <t>다만</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초과한</t>
        </r>
        <r>
          <rPr>
            <b/>
            <sz val="9"/>
            <color indexed="81"/>
            <rFont val="Tahoma"/>
            <family val="2"/>
          </rPr>
          <t xml:space="preserve"> </t>
        </r>
        <r>
          <rPr>
            <b/>
            <sz val="9"/>
            <color indexed="81"/>
            <rFont val="돋움"/>
            <family val="3"/>
            <charset val="129"/>
          </rPr>
          <t>금액에</t>
        </r>
        <r>
          <rPr>
            <b/>
            <sz val="9"/>
            <color indexed="81"/>
            <rFont val="Tahoma"/>
            <family val="2"/>
          </rPr>
          <t xml:space="preserve"> </t>
        </r>
        <r>
          <rPr>
            <b/>
            <sz val="9"/>
            <color indexed="81"/>
            <rFont val="돋움"/>
            <family val="3"/>
            <charset val="129"/>
          </rPr>
          <t>기부금</t>
        </r>
        <r>
          <rPr>
            <b/>
            <sz val="9"/>
            <color indexed="81"/>
            <rFont val="Tahoma"/>
            <family val="2"/>
          </rPr>
          <t xml:space="preserve"> </t>
        </r>
        <r>
          <rPr>
            <b/>
            <sz val="9"/>
            <color indexed="81"/>
            <rFont val="돋움"/>
            <family val="3"/>
            <charset val="129"/>
          </rPr>
          <t>세액공제액이</t>
        </r>
        <r>
          <rPr>
            <b/>
            <sz val="9"/>
            <color indexed="81"/>
            <rFont val="Tahoma"/>
            <family val="2"/>
          </rPr>
          <t xml:space="preserve"> </t>
        </r>
        <r>
          <rPr>
            <b/>
            <sz val="9"/>
            <color indexed="81"/>
            <rFont val="돋움"/>
            <family val="3"/>
            <charset val="129"/>
          </rPr>
          <t>포함되어</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기부금과</t>
        </r>
        <r>
          <rPr>
            <b/>
            <sz val="9"/>
            <color indexed="81"/>
            <rFont val="Tahoma"/>
            <family val="2"/>
          </rPr>
          <t xml:space="preserve"> </t>
        </r>
        <r>
          <rPr>
            <b/>
            <sz val="9"/>
            <color indexed="81"/>
            <rFont val="돋움"/>
            <family val="3"/>
            <charset val="129"/>
          </rPr>
          <t>제</t>
        </r>
        <r>
          <rPr>
            <b/>
            <sz val="9"/>
            <color indexed="81"/>
            <rFont val="Tahoma"/>
            <family val="2"/>
          </rPr>
          <t>4</t>
        </r>
        <r>
          <rPr>
            <b/>
            <sz val="9"/>
            <color indexed="81"/>
            <rFont val="돋움"/>
            <family val="3"/>
            <charset val="129"/>
          </rPr>
          <t>항</t>
        </r>
        <r>
          <rPr>
            <b/>
            <sz val="9"/>
            <color indexed="81"/>
            <rFont val="Tahoma"/>
            <family val="2"/>
          </rPr>
          <t xml:space="preserve"> </t>
        </r>
        <r>
          <rPr>
            <b/>
            <sz val="9"/>
            <color indexed="81"/>
            <rFont val="돋움"/>
            <family val="3"/>
            <charset val="129"/>
          </rPr>
          <t>제</t>
        </r>
        <r>
          <rPr>
            <b/>
            <sz val="9"/>
            <color indexed="81"/>
            <rFont val="Tahoma"/>
            <family val="2"/>
          </rPr>
          <t>2</t>
        </r>
        <r>
          <rPr>
            <b/>
            <sz val="9"/>
            <color indexed="81"/>
            <rFont val="돋움"/>
            <family val="3"/>
            <charset val="129"/>
          </rPr>
          <t>호에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한도액을</t>
        </r>
        <r>
          <rPr>
            <b/>
            <sz val="9"/>
            <color indexed="81"/>
            <rFont val="Tahoma"/>
            <family val="2"/>
          </rPr>
          <t xml:space="preserve"> </t>
        </r>
        <r>
          <rPr>
            <b/>
            <sz val="9"/>
            <color indexed="81"/>
            <rFont val="돋움"/>
            <family val="3"/>
            <charset val="129"/>
          </rPr>
          <t>초과하여</t>
        </r>
        <r>
          <rPr>
            <b/>
            <sz val="9"/>
            <color indexed="81"/>
            <rFont val="Tahoma"/>
            <family val="2"/>
          </rPr>
          <t xml:space="preserve"> </t>
        </r>
        <r>
          <rPr>
            <b/>
            <sz val="9"/>
            <color indexed="81"/>
            <rFont val="돋움"/>
            <family val="3"/>
            <charset val="129"/>
          </rPr>
          <t>공제받지</t>
        </r>
        <r>
          <rPr>
            <b/>
            <sz val="9"/>
            <color indexed="81"/>
            <rFont val="Tahoma"/>
            <family val="2"/>
          </rPr>
          <t xml:space="preserve"> </t>
        </r>
        <r>
          <rPr>
            <b/>
            <sz val="9"/>
            <color indexed="81"/>
            <rFont val="돋움"/>
            <family val="3"/>
            <charset val="129"/>
          </rPr>
          <t>못한</t>
        </r>
        <r>
          <rPr>
            <b/>
            <sz val="9"/>
            <color indexed="81"/>
            <rFont val="Tahoma"/>
            <family val="2"/>
          </rPr>
          <t xml:space="preserve"> </t>
        </r>
        <r>
          <rPr>
            <b/>
            <sz val="9"/>
            <color indexed="81"/>
            <rFont val="돋움"/>
            <family val="3"/>
            <charset val="129"/>
          </rPr>
          <t>지정기부금은</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과세기간의</t>
        </r>
        <r>
          <rPr>
            <b/>
            <sz val="9"/>
            <color indexed="81"/>
            <rFont val="Tahoma"/>
            <family val="2"/>
          </rPr>
          <t xml:space="preserve"> </t>
        </r>
        <r>
          <rPr>
            <b/>
            <sz val="9"/>
            <color indexed="81"/>
            <rFont val="돋움"/>
            <family val="3"/>
            <charset val="129"/>
          </rPr>
          <t>다음</t>
        </r>
        <r>
          <rPr>
            <b/>
            <sz val="9"/>
            <color indexed="81"/>
            <rFont val="Tahoma"/>
            <family val="2"/>
          </rPr>
          <t xml:space="preserve"> </t>
        </r>
        <r>
          <rPr>
            <b/>
            <sz val="9"/>
            <color indexed="81"/>
            <rFont val="돋움"/>
            <family val="3"/>
            <charset val="129"/>
          </rPr>
          <t>과세기간의</t>
        </r>
        <r>
          <rPr>
            <b/>
            <sz val="9"/>
            <color indexed="81"/>
            <rFont val="Tahoma"/>
            <family val="2"/>
          </rPr>
          <t xml:space="preserve"> </t>
        </r>
        <r>
          <rPr>
            <b/>
            <sz val="9"/>
            <color indexed="81"/>
            <rFont val="돋움"/>
            <family val="3"/>
            <charset val="129"/>
          </rPr>
          <t>개시일부터</t>
        </r>
        <r>
          <rPr>
            <b/>
            <sz val="9"/>
            <color indexed="81"/>
            <rFont val="Tahoma"/>
            <family val="2"/>
          </rPr>
          <t xml:space="preserve"> 5</t>
        </r>
        <r>
          <rPr>
            <b/>
            <sz val="9"/>
            <color indexed="81"/>
            <rFont val="돋움"/>
            <family val="3"/>
            <charset val="129"/>
          </rPr>
          <t>년</t>
        </r>
        <r>
          <rPr>
            <b/>
            <sz val="9"/>
            <color indexed="81"/>
            <rFont val="Tahoma"/>
            <family val="2"/>
          </rPr>
          <t xml:space="preserve"> </t>
        </r>
        <r>
          <rPr>
            <b/>
            <sz val="9"/>
            <color indexed="81"/>
            <rFont val="돋움"/>
            <family val="3"/>
            <charset val="129"/>
          </rPr>
          <t>이내에</t>
        </r>
        <r>
          <rPr>
            <b/>
            <sz val="9"/>
            <color indexed="81"/>
            <rFont val="Tahoma"/>
            <family val="2"/>
          </rPr>
          <t xml:space="preserve"> </t>
        </r>
        <r>
          <rPr>
            <b/>
            <sz val="9"/>
            <color indexed="81"/>
            <rFont val="돋움"/>
            <family val="3"/>
            <charset val="129"/>
          </rPr>
          <t>끝나는</t>
        </r>
        <r>
          <rPr>
            <b/>
            <sz val="9"/>
            <color indexed="81"/>
            <rFont val="Tahoma"/>
            <family val="2"/>
          </rPr>
          <t xml:space="preserve"> </t>
        </r>
        <r>
          <rPr>
            <b/>
            <sz val="9"/>
            <color indexed="81"/>
            <rFont val="돋움"/>
            <family val="3"/>
            <charset val="129"/>
          </rPr>
          <t>각</t>
        </r>
        <r>
          <rPr>
            <b/>
            <sz val="9"/>
            <color indexed="81"/>
            <rFont val="Tahoma"/>
            <family val="2"/>
          </rPr>
          <t xml:space="preserve"> </t>
        </r>
        <r>
          <rPr>
            <b/>
            <sz val="9"/>
            <color indexed="81"/>
            <rFont val="돋움"/>
            <family val="3"/>
            <charset val="129"/>
          </rPr>
          <t>과세기간에</t>
        </r>
        <r>
          <rPr>
            <b/>
            <sz val="9"/>
            <color indexed="81"/>
            <rFont val="Tahoma"/>
            <family val="2"/>
          </rPr>
          <t xml:space="preserve"> </t>
        </r>
        <r>
          <rPr>
            <b/>
            <sz val="9"/>
            <color indexed="81"/>
            <rFont val="돋움"/>
            <family val="3"/>
            <charset val="129"/>
          </rPr>
          <t>이월하여</t>
        </r>
        <r>
          <rPr>
            <b/>
            <sz val="9"/>
            <color indexed="81"/>
            <rFont val="Tahoma"/>
            <family val="2"/>
          </rPr>
          <t xml:space="preserve"> </t>
        </r>
        <r>
          <rPr>
            <b/>
            <sz val="9"/>
            <color indexed="81"/>
            <rFont val="돋움"/>
            <family val="3"/>
            <charset val="129"/>
          </rPr>
          <t>제</t>
        </r>
        <r>
          <rPr>
            <b/>
            <sz val="9"/>
            <color indexed="81"/>
            <rFont val="Tahoma"/>
            <family val="2"/>
          </rPr>
          <t>4</t>
        </r>
        <r>
          <rPr>
            <b/>
            <sz val="9"/>
            <color indexed="81"/>
            <rFont val="돋움"/>
            <family val="3"/>
            <charset val="129"/>
          </rPr>
          <t>항에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율을</t>
        </r>
        <r>
          <rPr>
            <b/>
            <sz val="9"/>
            <color indexed="81"/>
            <rFont val="Tahoma"/>
            <family val="2"/>
          </rPr>
          <t xml:space="preserve"> </t>
        </r>
        <r>
          <rPr>
            <b/>
            <sz val="9"/>
            <color indexed="81"/>
            <rFont val="돋움"/>
            <family val="3"/>
            <charset val="129"/>
          </rPr>
          <t>적용한</t>
        </r>
        <r>
          <rPr>
            <b/>
            <sz val="9"/>
            <color indexed="81"/>
            <rFont val="Tahoma"/>
            <family val="2"/>
          </rPr>
          <t xml:space="preserve"> </t>
        </r>
        <r>
          <rPr>
            <b/>
            <sz val="9"/>
            <color indexed="81"/>
            <rFont val="돋움"/>
            <family val="3"/>
            <charset val="129"/>
          </rPr>
          <t>기부금</t>
        </r>
        <r>
          <rPr>
            <b/>
            <sz val="9"/>
            <color indexed="81"/>
            <rFont val="Tahoma"/>
            <family val="2"/>
          </rPr>
          <t xml:space="preserve"> </t>
        </r>
        <r>
          <rPr>
            <b/>
            <sz val="9"/>
            <color indexed="81"/>
            <rFont val="돋움"/>
            <family val="3"/>
            <charset val="129"/>
          </rPr>
          <t>세액공제액을</t>
        </r>
        <r>
          <rPr>
            <b/>
            <sz val="9"/>
            <color indexed="81"/>
            <rFont val="Tahoma"/>
            <family val="2"/>
          </rPr>
          <t xml:space="preserve"> </t>
        </r>
        <r>
          <rPr>
            <b/>
            <sz val="9"/>
            <color indexed="81"/>
            <rFont val="돋움"/>
            <family val="3"/>
            <charset val="129"/>
          </rPr>
          <t>계산하여</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종합소득산출세액에서</t>
        </r>
        <r>
          <rPr>
            <b/>
            <sz val="9"/>
            <color indexed="81"/>
            <rFont val="Tahoma"/>
            <family val="2"/>
          </rPr>
          <t xml:space="preserve"> </t>
        </r>
        <r>
          <rPr>
            <b/>
            <sz val="9"/>
            <color indexed="81"/>
            <rFont val="돋움"/>
            <family val="3"/>
            <charset val="129"/>
          </rPr>
          <t>공제한다</t>
        </r>
        <r>
          <rPr>
            <b/>
            <sz val="9"/>
            <color indexed="81"/>
            <rFont val="Tahoma"/>
            <family val="2"/>
          </rPr>
          <t xml:space="preserve">.(2014.01.01 </t>
        </r>
        <r>
          <rPr>
            <b/>
            <sz val="9"/>
            <color indexed="81"/>
            <rFont val="돋움"/>
            <family val="3"/>
            <charset val="129"/>
          </rPr>
          <t>신설</t>
        </r>
        <r>
          <rPr>
            <b/>
            <sz val="9"/>
            <color indexed="81"/>
            <rFont val="Tahoma"/>
            <family val="2"/>
          </rPr>
          <t xml:space="preserve">) [ </t>
        </r>
        <r>
          <rPr>
            <b/>
            <sz val="9"/>
            <color indexed="81"/>
            <rFont val="돋움"/>
            <family val="3"/>
            <charset val="129"/>
          </rPr>
          <t>부칙</t>
        </r>
        <r>
          <rPr>
            <b/>
            <sz val="9"/>
            <color indexed="81"/>
            <rFont val="Tahoma"/>
            <family val="2"/>
          </rPr>
          <t xml:space="preserve"> ] </t>
        </r>
      </text>
    </comment>
    <comment ref="C132" authorId="1" shapeId="0" xr:uid="{B4439DB3-BDF6-4EF1-967E-B7A6D2A65291}">
      <text>
        <r>
          <rPr>
            <b/>
            <sz val="9"/>
            <color indexed="81"/>
            <rFont val="돋움"/>
            <family val="3"/>
            <charset val="129"/>
          </rPr>
          <t>※</t>
        </r>
        <r>
          <rPr>
            <b/>
            <sz val="9"/>
            <color indexed="81"/>
            <rFont val="Tahoma"/>
            <family val="2"/>
          </rPr>
          <t xml:space="preserve"> </t>
        </r>
        <r>
          <rPr>
            <b/>
            <sz val="9"/>
            <color indexed="81"/>
            <rFont val="돋움"/>
            <family val="3"/>
            <charset val="129"/>
          </rPr>
          <t>공제한도
개인연금저축</t>
        </r>
        <r>
          <rPr>
            <b/>
            <sz val="9"/>
            <color indexed="81"/>
            <rFont val="Tahoma"/>
            <family val="2"/>
          </rPr>
          <t>(2000.12.31.</t>
        </r>
        <r>
          <rPr>
            <b/>
            <sz val="9"/>
            <color indexed="81"/>
            <rFont val="돋움"/>
            <family val="3"/>
            <charset val="129"/>
          </rPr>
          <t>이전</t>
        </r>
        <r>
          <rPr>
            <b/>
            <sz val="9"/>
            <color indexed="81"/>
            <rFont val="Tahoma"/>
            <family val="2"/>
          </rPr>
          <t xml:space="preserve"> </t>
        </r>
        <r>
          <rPr>
            <b/>
            <sz val="9"/>
            <color indexed="81"/>
            <rFont val="돋움"/>
            <family val="3"/>
            <charset val="129"/>
          </rPr>
          <t>가입분</t>
        </r>
        <r>
          <rPr>
            <b/>
            <sz val="9"/>
            <color indexed="81"/>
            <rFont val="Tahoma"/>
            <family val="2"/>
          </rPr>
          <t>) Min(</t>
        </r>
        <r>
          <rPr>
            <b/>
            <sz val="9"/>
            <color indexed="81"/>
            <rFont val="돋움"/>
            <family val="3"/>
            <charset val="129"/>
          </rPr>
          <t>불입액</t>
        </r>
        <r>
          <rPr>
            <b/>
            <sz val="9"/>
            <color indexed="81"/>
            <rFont val="Tahoma"/>
            <family val="2"/>
          </rPr>
          <t>x40%,72</t>
        </r>
        <r>
          <rPr>
            <b/>
            <sz val="9"/>
            <color indexed="81"/>
            <rFont val="돋움"/>
            <family val="3"/>
            <charset val="129"/>
          </rPr>
          <t>만원</t>
        </r>
        <r>
          <rPr>
            <b/>
            <sz val="9"/>
            <color indexed="81"/>
            <rFont val="Tahoma"/>
            <family val="2"/>
          </rPr>
          <t xml:space="preserve">)
</t>
        </r>
        <r>
          <rPr>
            <b/>
            <sz val="9"/>
            <color indexed="81"/>
            <rFont val="돋움"/>
            <family val="3"/>
            <charset val="129"/>
          </rPr>
          <t>개인연금저축</t>
        </r>
        <r>
          <rPr>
            <b/>
            <sz val="9"/>
            <color indexed="81"/>
            <rFont val="Tahoma"/>
            <family val="2"/>
          </rPr>
          <t xml:space="preserve"> </t>
        </r>
        <r>
          <rPr>
            <b/>
            <sz val="9"/>
            <color indexed="81"/>
            <rFont val="돋움"/>
            <family val="3"/>
            <charset val="129"/>
          </rPr>
          <t>소득공제
공제금액ㆍ한도</t>
        </r>
        <r>
          <rPr>
            <b/>
            <sz val="9"/>
            <color indexed="81"/>
            <rFont val="Tahoma"/>
            <family val="2"/>
          </rPr>
          <t xml:space="preserve"> :  </t>
        </r>
        <r>
          <rPr>
            <b/>
            <sz val="9"/>
            <color indexed="81"/>
            <rFont val="돋움"/>
            <family val="3"/>
            <charset val="129"/>
          </rPr>
          <t>연</t>
        </r>
        <r>
          <rPr>
            <b/>
            <sz val="9"/>
            <color indexed="81"/>
            <rFont val="Tahoma"/>
            <family val="2"/>
          </rPr>
          <t xml:space="preserve"> 72</t>
        </r>
        <r>
          <rPr>
            <b/>
            <sz val="9"/>
            <color indexed="81"/>
            <rFont val="돋움"/>
            <family val="3"/>
            <charset val="129"/>
          </rPr>
          <t>만원</t>
        </r>
        <r>
          <rPr>
            <b/>
            <sz val="9"/>
            <color indexed="81"/>
            <rFont val="Tahoma"/>
            <family val="2"/>
          </rPr>
          <t xml:space="preserve"> </t>
        </r>
        <r>
          <rPr>
            <b/>
            <sz val="9"/>
            <color indexed="81"/>
            <rFont val="돋움"/>
            <family val="3"/>
            <charset val="129"/>
          </rPr>
          <t>한도
공</t>
        </r>
        <r>
          <rPr>
            <b/>
            <sz val="9"/>
            <color indexed="81"/>
            <rFont val="Tahoma"/>
            <family val="2"/>
          </rPr>
          <t xml:space="preserve"> </t>
        </r>
        <r>
          <rPr>
            <b/>
            <sz val="9"/>
            <color indexed="81"/>
            <rFont val="돋움"/>
            <family val="3"/>
            <charset val="129"/>
          </rPr>
          <t>제</t>
        </r>
        <r>
          <rPr>
            <b/>
            <sz val="9"/>
            <color indexed="81"/>
            <rFont val="Tahoma"/>
            <family val="2"/>
          </rPr>
          <t xml:space="preserve"> </t>
        </r>
        <r>
          <rPr>
            <b/>
            <sz val="9"/>
            <color indexed="81"/>
            <rFont val="돋움"/>
            <family val="3"/>
            <charset val="129"/>
          </rPr>
          <t>요</t>
        </r>
        <r>
          <rPr>
            <b/>
            <sz val="9"/>
            <color indexed="81"/>
            <rFont val="Tahoma"/>
            <family val="2"/>
          </rPr>
          <t xml:space="preserve"> </t>
        </r>
        <r>
          <rPr>
            <b/>
            <sz val="9"/>
            <color indexed="81"/>
            <rFont val="돋움"/>
            <family val="3"/>
            <charset val="129"/>
          </rPr>
          <t>건</t>
        </r>
        <r>
          <rPr>
            <b/>
            <sz val="9"/>
            <color indexed="81"/>
            <rFont val="Tahoma"/>
            <family val="2"/>
          </rPr>
          <t xml:space="preserve"> : </t>
        </r>
        <r>
          <rPr>
            <b/>
            <sz val="9"/>
            <color indexed="81"/>
            <rFont val="돋움"/>
            <family val="3"/>
            <charset val="129"/>
          </rPr>
          <t>개인연금저축</t>
        </r>
        <r>
          <rPr>
            <b/>
            <sz val="9"/>
            <color indexed="81"/>
            <rFont val="Tahoma"/>
            <family val="2"/>
          </rPr>
          <t xml:space="preserve"> </t>
        </r>
        <r>
          <rPr>
            <b/>
            <sz val="9"/>
            <color indexed="81"/>
            <rFont val="돋움"/>
            <family val="3"/>
            <charset val="129"/>
          </rPr>
          <t>납입액의</t>
        </r>
        <r>
          <rPr>
            <b/>
            <sz val="9"/>
            <color indexed="81"/>
            <rFont val="Tahoma"/>
            <family val="2"/>
          </rPr>
          <t xml:space="preserve"> 40% </t>
        </r>
        <r>
          <rPr>
            <b/>
            <sz val="9"/>
            <color indexed="81"/>
            <rFont val="돋움"/>
            <family val="3"/>
            <charset val="129"/>
          </rPr>
          <t>공제
※</t>
        </r>
        <r>
          <rPr>
            <b/>
            <sz val="9"/>
            <color indexed="81"/>
            <rFont val="Tahoma"/>
            <family val="2"/>
          </rPr>
          <t xml:space="preserve"> 180</t>
        </r>
        <r>
          <rPr>
            <b/>
            <sz val="9"/>
            <color indexed="81"/>
            <rFont val="돋움"/>
            <family val="3"/>
            <charset val="129"/>
          </rPr>
          <t>만원</t>
        </r>
        <r>
          <rPr>
            <b/>
            <sz val="9"/>
            <color indexed="81"/>
            <rFont val="Tahoma"/>
            <family val="2"/>
          </rPr>
          <t xml:space="preserve"> </t>
        </r>
        <r>
          <rPr>
            <b/>
            <sz val="9"/>
            <color indexed="81"/>
            <rFont val="돋움"/>
            <family val="3"/>
            <charset val="129"/>
          </rPr>
          <t>납입시</t>
        </r>
        <r>
          <rPr>
            <b/>
            <sz val="9"/>
            <color indexed="81"/>
            <rFont val="Tahoma"/>
            <family val="2"/>
          </rPr>
          <t xml:space="preserve"> </t>
        </r>
        <r>
          <rPr>
            <b/>
            <sz val="9"/>
            <color indexed="81"/>
            <rFont val="돋움"/>
            <family val="3"/>
            <charset val="129"/>
          </rPr>
          <t>연</t>
        </r>
        <r>
          <rPr>
            <b/>
            <sz val="9"/>
            <color indexed="81"/>
            <rFont val="Tahoma"/>
            <family val="2"/>
          </rPr>
          <t xml:space="preserve"> 72</t>
        </r>
        <r>
          <rPr>
            <b/>
            <sz val="9"/>
            <color indexed="81"/>
            <rFont val="돋움"/>
            <family val="3"/>
            <charset val="129"/>
          </rPr>
          <t>만원</t>
        </r>
        <r>
          <rPr>
            <b/>
            <sz val="9"/>
            <color indexed="81"/>
            <rFont val="Tahoma"/>
            <family val="2"/>
          </rPr>
          <t xml:space="preserve"> </t>
        </r>
        <r>
          <rPr>
            <b/>
            <sz val="9"/>
            <color indexed="81"/>
            <rFont val="돋움"/>
            <family val="3"/>
            <charset val="129"/>
          </rPr>
          <t>공제</t>
        </r>
      </text>
    </comment>
    <comment ref="W132" authorId="1" shapeId="0" xr:uid="{1B69CF63-0B6E-43C7-AB1B-20AC07D4F332}">
      <text>
        <r>
          <rPr>
            <b/>
            <sz val="9"/>
            <color indexed="81"/>
            <rFont val="돋움"/>
            <family val="3"/>
            <charset val="129"/>
          </rPr>
          <t>표준세액공제
공제한도금액 : 연 12만원
근로자가 특별소득공제 및 특별세액공제를 신청하지 아니한 경우 적용</t>
        </r>
      </text>
    </comment>
    <comment ref="X132" authorId="1" shapeId="0" xr:uid="{AA5CA5F0-F715-407A-BC6E-B235762C9A03}">
      <text>
        <r>
          <rPr>
            <b/>
            <sz val="9"/>
            <color indexed="81"/>
            <rFont val="돋움"/>
            <family val="3"/>
            <charset val="129"/>
          </rPr>
          <t>근로자가</t>
        </r>
        <r>
          <rPr>
            <b/>
            <sz val="9"/>
            <color indexed="81"/>
            <rFont val="Tahoma"/>
            <family val="2"/>
          </rPr>
          <t xml:space="preserve"> </t>
        </r>
        <r>
          <rPr>
            <b/>
            <sz val="9"/>
            <color indexed="81"/>
            <rFont val="돋움"/>
            <family val="3"/>
            <charset val="129"/>
          </rPr>
          <t>특별공제</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특별세액공제를</t>
        </r>
        <r>
          <rPr>
            <b/>
            <sz val="9"/>
            <color indexed="81"/>
            <rFont val="Tahoma"/>
            <family val="2"/>
          </rPr>
          <t xml:space="preserve"> </t>
        </r>
        <r>
          <rPr>
            <b/>
            <sz val="9"/>
            <color indexed="81"/>
            <rFont val="돋움"/>
            <family val="3"/>
            <charset val="129"/>
          </rPr>
          <t>신청하지</t>
        </r>
        <r>
          <rPr>
            <b/>
            <sz val="9"/>
            <color indexed="81"/>
            <rFont val="Tahoma"/>
            <family val="2"/>
          </rPr>
          <t xml:space="preserve"> </t>
        </r>
        <r>
          <rPr>
            <b/>
            <sz val="9"/>
            <color indexed="81"/>
            <rFont val="돋움"/>
            <family val="3"/>
            <charset val="129"/>
          </rPr>
          <t>아니한</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적용
※</t>
        </r>
        <r>
          <rPr>
            <b/>
            <sz val="9"/>
            <color indexed="81"/>
            <rFont val="Tahoma"/>
            <family val="2"/>
          </rPr>
          <t xml:space="preserve"> </t>
        </r>
        <r>
          <rPr>
            <b/>
            <sz val="9"/>
            <color indexed="81"/>
            <rFont val="돋움"/>
            <family val="3"/>
            <charset val="129"/>
          </rPr>
          <t>정치자금기부금</t>
        </r>
        <r>
          <rPr>
            <b/>
            <sz val="9"/>
            <color indexed="81"/>
            <rFont val="Tahoma"/>
            <family val="2"/>
          </rPr>
          <t xml:space="preserve"> </t>
        </r>
        <r>
          <rPr>
            <b/>
            <sz val="9"/>
            <color indexed="81"/>
            <rFont val="돋움"/>
            <family val="3"/>
            <charset val="129"/>
          </rPr>
          <t>세액공제와</t>
        </r>
        <r>
          <rPr>
            <b/>
            <sz val="9"/>
            <color indexed="81"/>
            <rFont val="Tahoma"/>
            <family val="2"/>
          </rPr>
          <t xml:space="preserve"> </t>
        </r>
        <r>
          <rPr>
            <b/>
            <sz val="9"/>
            <color indexed="81"/>
            <rFont val="돋움"/>
            <family val="3"/>
            <charset val="129"/>
          </rPr>
          <t>중복적용</t>
        </r>
        <r>
          <rPr>
            <b/>
            <sz val="9"/>
            <color indexed="81"/>
            <rFont val="Tahoma"/>
            <family val="2"/>
          </rPr>
          <t xml:space="preserve"> </t>
        </r>
        <r>
          <rPr>
            <b/>
            <sz val="9"/>
            <color indexed="81"/>
            <rFont val="돋움"/>
            <family val="3"/>
            <charset val="129"/>
          </rPr>
          <t>가능</t>
        </r>
        <r>
          <rPr>
            <b/>
            <sz val="9"/>
            <color indexed="81"/>
            <rFont val="Tahoma"/>
            <family val="2"/>
          </rPr>
          <t xml:space="preserve"> (</t>
        </r>
        <r>
          <rPr>
            <b/>
            <sz val="9"/>
            <color indexed="81"/>
            <rFont val="돋움"/>
            <family val="3"/>
            <charset val="129"/>
          </rPr>
          <t>공제한도</t>
        </r>
        <r>
          <rPr>
            <b/>
            <sz val="9"/>
            <color indexed="81"/>
            <rFont val="Tahoma"/>
            <family val="2"/>
          </rPr>
          <t xml:space="preserve"> : 12</t>
        </r>
        <r>
          <rPr>
            <b/>
            <sz val="9"/>
            <color indexed="81"/>
            <rFont val="돋움"/>
            <family val="3"/>
            <charset val="129"/>
          </rPr>
          <t>만원</t>
        </r>
        <r>
          <rPr>
            <b/>
            <sz val="9"/>
            <color indexed="81"/>
            <rFont val="Tahoma"/>
            <family val="2"/>
          </rPr>
          <t>)</t>
        </r>
        <r>
          <rPr>
            <b/>
            <sz val="9"/>
            <color indexed="81"/>
            <rFont val="돋움"/>
            <family val="3"/>
            <charset val="129"/>
          </rPr>
          <t xml:space="preserve">
표준세액공제는</t>
        </r>
        <r>
          <rPr>
            <b/>
            <sz val="9"/>
            <color indexed="81"/>
            <rFont val="Tahoma"/>
            <family val="2"/>
          </rPr>
          <t xml:space="preserve"> </t>
        </r>
        <r>
          <rPr>
            <b/>
            <sz val="9"/>
            <color indexed="81"/>
            <rFont val="돋움"/>
            <family val="3"/>
            <charset val="129"/>
          </rPr>
          <t>세액공제합계가</t>
        </r>
        <r>
          <rPr>
            <b/>
            <sz val="9"/>
            <color indexed="81"/>
            <rFont val="Tahoma"/>
            <family val="2"/>
          </rPr>
          <t xml:space="preserve"> 12</t>
        </r>
        <r>
          <rPr>
            <b/>
            <sz val="9"/>
            <color indexed="81"/>
            <rFont val="돋움"/>
            <family val="3"/>
            <charset val="129"/>
          </rPr>
          <t>만원에</t>
        </r>
        <r>
          <rPr>
            <b/>
            <sz val="9"/>
            <color indexed="81"/>
            <rFont val="Tahoma"/>
            <family val="2"/>
          </rPr>
          <t xml:space="preserve"> </t>
        </r>
        <r>
          <rPr>
            <b/>
            <sz val="9"/>
            <color indexed="81"/>
            <rFont val="돋움"/>
            <family val="3"/>
            <charset val="129"/>
          </rPr>
          <t>미달할</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표준세액공제</t>
        </r>
        <r>
          <rPr>
            <b/>
            <sz val="9"/>
            <color indexed="81"/>
            <rFont val="Tahoma"/>
            <family val="2"/>
          </rPr>
          <t xml:space="preserve"> 12</t>
        </r>
        <r>
          <rPr>
            <b/>
            <sz val="9"/>
            <color indexed="81"/>
            <rFont val="돋움"/>
            <family val="3"/>
            <charset val="129"/>
          </rPr>
          <t>만원</t>
        </r>
        <r>
          <rPr>
            <b/>
            <sz val="9"/>
            <color indexed="81"/>
            <rFont val="Tahoma"/>
            <family val="2"/>
          </rPr>
          <t>(
12</t>
        </r>
        <r>
          <rPr>
            <b/>
            <sz val="9"/>
            <color indexed="81"/>
            <rFont val="돋움"/>
            <family val="3"/>
            <charset val="129"/>
          </rPr>
          <t>만원보다</t>
        </r>
        <r>
          <rPr>
            <b/>
            <sz val="9"/>
            <color indexed="81"/>
            <rFont val="Tahoma"/>
            <family val="2"/>
          </rPr>
          <t xml:space="preserve"> </t>
        </r>
        <r>
          <rPr>
            <b/>
            <sz val="9"/>
            <color indexed="81"/>
            <rFont val="돋움"/>
            <family val="3"/>
            <charset val="129"/>
          </rPr>
          <t>결정세액이</t>
        </r>
        <r>
          <rPr>
            <b/>
            <sz val="9"/>
            <color indexed="81"/>
            <rFont val="Tahoma"/>
            <family val="2"/>
          </rPr>
          <t xml:space="preserve"> </t>
        </r>
        <r>
          <rPr>
            <b/>
            <sz val="9"/>
            <color indexed="81"/>
            <rFont val="돋움"/>
            <family val="3"/>
            <charset val="129"/>
          </rPr>
          <t>적을</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결정세액만큼</t>
        </r>
        <r>
          <rPr>
            <b/>
            <sz val="9"/>
            <color indexed="81"/>
            <rFont val="Tahoma"/>
            <family val="2"/>
          </rPr>
          <t>)</t>
        </r>
        <r>
          <rPr>
            <b/>
            <sz val="9"/>
            <color indexed="81"/>
            <rFont val="돋움"/>
            <family val="3"/>
            <charset val="129"/>
          </rPr>
          <t>을</t>
        </r>
        <r>
          <rPr>
            <b/>
            <sz val="9"/>
            <color indexed="81"/>
            <rFont val="Tahoma"/>
            <family val="2"/>
          </rPr>
          <t xml:space="preserve"> </t>
        </r>
        <r>
          <rPr>
            <b/>
            <sz val="9"/>
            <color indexed="81"/>
            <rFont val="돋움"/>
            <family val="3"/>
            <charset val="129"/>
          </rPr>
          <t>공제</t>
        </r>
        <r>
          <rPr>
            <b/>
            <sz val="9"/>
            <color indexed="81"/>
            <rFont val="Tahoma"/>
            <family val="2"/>
          </rPr>
          <t xml:space="preserve"> </t>
        </r>
        <r>
          <rPr>
            <b/>
            <sz val="9"/>
            <color indexed="81"/>
            <rFont val="돋움"/>
            <family val="3"/>
            <charset val="129"/>
          </rPr>
          <t>받는다</t>
        </r>
        <r>
          <rPr>
            <b/>
            <sz val="9"/>
            <color indexed="81"/>
            <rFont val="Tahoma"/>
            <family val="2"/>
          </rPr>
          <t xml:space="preserve">.
</t>
        </r>
        <r>
          <rPr>
            <b/>
            <sz val="9"/>
            <color indexed="81"/>
            <rFont val="돋움"/>
            <family val="3"/>
            <charset val="129"/>
          </rPr>
          <t>소득세법</t>
        </r>
        <r>
          <rPr>
            <b/>
            <sz val="9"/>
            <color indexed="81"/>
            <rFont val="Tahoma"/>
            <family val="2"/>
          </rPr>
          <t xml:space="preserve"> </t>
        </r>
        <r>
          <rPr>
            <b/>
            <sz val="9"/>
            <color indexed="81"/>
            <rFont val="돋움"/>
            <family val="3"/>
            <charset val="129"/>
          </rPr>
          <t>제</t>
        </r>
        <r>
          <rPr>
            <b/>
            <sz val="9"/>
            <color indexed="81"/>
            <rFont val="Tahoma"/>
            <family val="2"/>
          </rPr>
          <t>59</t>
        </r>
        <r>
          <rPr>
            <b/>
            <sz val="9"/>
            <color indexed="81"/>
            <rFont val="돋움"/>
            <family val="3"/>
            <charset val="129"/>
          </rPr>
          <t>조의</t>
        </r>
        <r>
          <rPr>
            <b/>
            <sz val="9"/>
            <color indexed="81"/>
            <rFont val="Tahoma"/>
            <family val="2"/>
          </rPr>
          <t xml:space="preserve"> 4</t>
        </r>
        <r>
          <rPr>
            <b/>
            <sz val="9"/>
            <color indexed="81"/>
            <rFont val="돋움"/>
            <family val="3"/>
            <charset val="129"/>
          </rPr>
          <t xml:space="preserve">【특별세액공제】
</t>
        </r>
        <r>
          <rPr>
            <b/>
            <sz val="9"/>
            <color indexed="81"/>
            <rFont val="Tahoma"/>
            <family val="2"/>
          </rPr>
          <t xml:space="preserve"> 
</t>
        </r>
        <r>
          <rPr>
            <b/>
            <sz val="9"/>
            <color indexed="81"/>
            <rFont val="돋움"/>
            <family val="3"/>
            <charset val="129"/>
          </rPr>
          <t>⑨</t>
        </r>
        <r>
          <rPr>
            <b/>
            <sz val="9"/>
            <color indexed="81"/>
            <rFont val="Tahoma"/>
            <family val="2"/>
          </rPr>
          <t xml:space="preserve"> </t>
        </r>
        <r>
          <rPr>
            <b/>
            <sz val="9"/>
            <color indexed="81"/>
            <rFont val="돋움"/>
            <family val="3"/>
            <charset val="129"/>
          </rPr>
          <t>근로소득이</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거주자로서</t>
        </r>
        <r>
          <rPr>
            <b/>
            <sz val="9"/>
            <color indexed="81"/>
            <rFont val="Tahoma"/>
            <family val="2"/>
          </rPr>
          <t xml:space="preserve"> </t>
        </r>
        <r>
          <rPr>
            <b/>
            <sz val="9"/>
            <color indexed="81"/>
            <rFont val="돋움"/>
            <family val="3"/>
            <charset val="129"/>
          </rPr>
          <t>제</t>
        </r>
        <r>
          <rPr>
            <b/>
            <sz val="9"/>
            <color indexed="81"/>
            <rFont val="Tahoma"/>
            <family val="2"/>
          </rPr>
          <t>6</t>
        </r>
        <r>
          <rPr>
            <b/>
            <sz val="9"/>
            <color indexed="81"/>
            <rFont val="돋움"/>
            <family val="3"/>
            <charset val="129"/>
          </rPr>
          <t>항</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제</t>
        </r>
        <r>
          <rPr>
            <b/>
            <sz val="9"/>
            <color indexed="81"/>
            <rFont val="Tahoma"/>
            <family val="2"/>
          </rPr>
          <t>52</t>
        </r>
        <r>
          <rPr>
            <b/>
            <sz val="9"/>
            <color indexed="81"/>
            <rFont val="돋움"/>
            <family val="3"/>
            <charset val="129"/>
          </rPr>
          <t>조</t>
        </r>
        <r>
          <rPr>
            <b/>
            <sz val="9"/>
            <color indexed="81"/>
            <rFont val="Tahoma"/>
            <family val="2"/>
          </rPr>
          <t xml:space="preserve"> </t>
        </r>
        <r>
          <rPr>
            <b/>
            <sz val="9"/>
            <color indexed="81"/>
            <rFont val="돋움"/>
            <family val="3"/>
            <charset val="129"/>
          </rPr>
          <t>제</t>
        </r>
        <r>
          <rPr>
            <b/>
            <sz val="9"/>
            <color indexed="81"/>
            <rFont val="Tahoma"/>
            <family val="2"/>
          </rPr>
          <t>8</t>
        </r>
        <r>
          <rPr>
            <b/>
            <sz val="9"/>
            <color indexed="81"/>
            <rFont val="돋움"/>
            <family val="3"/>
            <charset val="129"/>
          </rPr>
          <t>항에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신청을</t>
        </r>
        <r>
          <rPr>
            <b/>
            <sz val="9"/>
            <color indexed="81"/>
            <rFont val="Tahoma"/>
            <family val="2"/>
          </rPr>
          <t xml:space="preserve"> </t>
        </r>
        <r>
          <rPr>
            <b/>
            <sz val="9"/>
            <color indexed="81"/>
            <rFont val="돋움"/>
            <family val="3"/>
            <charset val="129"/>
          </rPr>
          <t>하지</t>
        </r>
        <r>
          <rPr>
            <b/>
            <sz val="9"/>
            <color indexed="81"/>
            <rFont val="Tahoma"/>
            <family val="2"/>
          </rPr>
          <t xml:space="preserve"> </t>
        </r>
        <r>
          <rPr>
            <b/>
            <sz val="9"/>
            <color indexed="81"/>
            <rFont val="돋움"/>
            <family val="3"/>
            <charset val="129"/>
          </rPr>
          <t>아니한</t>
        </r>
        <r>
          <rPr>
            <b/>
            <sz val="9"/>
            <color indexed="81"/>
            <rFont val="Tahoma"/>
            <family val="2"/>
          </rPr>
          <t xml:space="preserve"> </t>
        </r>
        <r>
          <rPr>
            <b/>
            <sz val="9"/>
            <color indexed="81"/>
            <rFont val="돋움"/>
            <family val="3"/>
            <charset val="129"/>
          </rPr>
          <t>사람</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제</t>
        </r>
        <r>
          <rPr>
            <b/>
            <sz val="9"/>
            <color indexed="81"/>
            <rFont val="Tahoma"/>
            <family val="2"/>
          </rPr>
          <t>160</t>
        </r>
        <r>
          <rPr>
            <b/>
            <sz val="9"/>
            <color indexed="81"/>
            <rFont val="돋움"/>
            <family val="3"/>
            <charset val="129"/>
          </rPr>
          <t>조의</t>
        </r>
        <r>
          <rPr>
            <b/>
            <sz val="9"/>
            <color indexed="81"/>
            <rFont val="Tahoma"/>
            <family val="2"/>
          </rPr>
          <t xml:space="preserve"> 5 </t>
        </r>
        <r>
          <rPr>
            <b/>
            <sz val="9"/>
            <color indexed="81"/>
            <rFont val="돋움"/>
            <family val="3"/>
            <charset val="129"/>
          </rPr>
          <t>제</t>
        </r>
        <r>
          <rPr>
            <b/>
            <sz val="9"/>
            <color indexed="81"/>
            <rFont val="Tahoma"/>
            <family val="2"/>
          </rPr>
          <t>3</t>
        </r>
        <r>
          <rPr>
            <b/>
            <sz val="9"/>
            <color indexed="81"/>
            <rFont val="돋움"/>
            <family val="3"/>
            <charset val="129"/>
          </rPr>
          <t>항에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사업용계좌의</t>
        </r>
        <r>
          <rPr>
            <b/>
            <sz val="9"/>
            <color indexed="81"/>
            <rFont val="Tahoma"/>
            <family val="2"/>
          </rPr>
          <t xml:space="preserve"> </t>
        </r>
        <r>
          <rPr>
            <b/>
            <sz val="9"/>
            <color indexed="81"/>
            <rFont val="돋움"/>
            <family val="3"/>
            <charset val="129"/>
          </rPr>
          <t>신고</t>
        </r>
        <r>
          <rPr>
            <b/>
            <sz val="9"/>
            <color indexed="81"/>
            <rFont val="Tahoma"/>
            <family val="2"/>
          </rPr>
          <t xml:space="preserve"> </t>
        </r>
        <r>
          <rPr>
            <b/>
            <sz val="9"/>
            <color indexed="81"/>
            <rFont val="돋움"/>
            <family val="3"/>
            <charset val="129"/>
          </rPr>
          <t>등</t>
        </r>
        <r>
          <rPr>
            <b/>
            <sz val="9"/>
            <color indexed="81"/>
            <rFont val="Tahoma"/>
            <family val="2"/>
          </rPr>
          <t xml:space="preserve"> </t>
        </r>
        <r>
          <rPr>
            <b/>
            <sz val="9"/>
            <color indexed="81"/>
            <rFont val="돋움"/>
            <family val="3"/>
            <charset val="129"/>
          </rPr>
          <t>대통령령으로</t>
        </r>
        <r>
          <rPr>
            <b/>
            <sz val="9"/>
            <color indexed="81"/>
            <rFont val="Tahoma"/>
            <family val="2"/>
          </rPr>
          <t xml:space="preserve"> </t>
        </r>
        <r>
          <rPr>
            <b/>
            <sz val="9"/>
            <color indexed="81"/>
            <rFont val="돋움"/>
            <family val="3"/>
            <charset val="129"/>
          </rPr>
          <t>정하는</t>
        </r>
        <r>
          <rPr>
            <b/>
            <sz val="9"/>
            <color indexed="81"/>
            <rFont val="Tahoma"/>
            <family val="2"/>
          </rPr>
          <t xml:space="preserve"> </t>
        </r>
        <r>
          <rPr>
            <b/>
            <sz val="9"/>
            <color indexed="81"/>
            <rFont val="돋움"/>
            <family val="3"/>
            <charset val="129"/>
          </rPr>
          <t>요건에</t>
        </r>
        <r>
          <rPr>
            <b/>
            <sz val="9"/>
            <color indexed="81"/>
            <rFont val="Tahoma"/>
            <family val="2"/>
          </rPr>
          <t xml:space="preserve"> </t>
        </r>
        <r>
          <rPr>
            <b/>
            <sz val="9"/>
            <color indexed="81"/>
            <rFont val="돋움"/>
            <family val="3"/>
            <charset val="129"/>
          </rPr>
          <t>해당하는</t>
        </r>
        <r>
          <rPr>
            <b/>
            <sz val="9"/>
            <color indexed="81"/>
            <rFont val="Tahoma"/>
            <family val="2"/>
          </rPr>
          <t xml:space="preserve"> </t>
        </r>
        <r>
          <rPr>
            <b/>
            <sz val="9"/>
            <color indexed="81"/>
            <rFont val="돋움"/>
            <family val="3"/>
            <charset val="129"/>
          </rPr>
          <t>사업자</t>
        </r>
        <r>
          <rPr>
            <b/>
            <sz val="9"/>
            <color indexed="81"/>
            <rFont val="Tahoma"/>
            <family val="2"/>
          </rPr>
          <t>(</t>
        </r>
        <r>
          <rPr>
            <b/>
            <sz val="9"/>
            <color indexed="81"/>
            <rFont val="돋움"/>
            <family val="3"/>
            <charset val="129"/>
          </rPr>
          <t>이하</t>
        </r>
        <r>
          <rPr>
            <b/>
            <sz val="9"/>
            <color indexed="81"/>
            <rFont val="Tahoma"/>
            <family val="2"/>
          </rPr>
          <t xml:space="preserve"> “</t>
        </r>
        <r>
          <rPr>
            <b/>
            <sz val="9"/>
            <color indexed="81"/>
            <rFont val="돋움"/>
            <family val="3"/>
            <charset val="129"/>
          </rPr>
          <t>성실사업자</t>
        </r>
        <r>
          <rPr>
            <b/>
            <sz val="9"/>
            <color indexed="81"/>
            <rFont val="Tahoma"/>
            <family val="2"/>
          </rPr>
          <t>”</t>
        </r>
        <r>
          <rPr>
            <b/>
            <sz val="9"/>
            <color indexed="81"/>
            <rFont val="돋움"/>
            <family val="3"/>
            <charset val="129"/>
          </rPr>
          <t>라</t>
        </r>
        <r>
          <rPr>
            <b/>
            <sz val="9"/>
            <color indexed="81"/>
            <rFont val="Tahoma"/>
            <family val="2"/>
          </rPr>
          <t xml:space="preserve"> </t>
        </r>
        <r>
          <rPr>
            <b/>
            <sz val="9"/>
            <color indexed="81"/>
            <rFont val="돋움"/>
            <family val="3"/>
            <charset val="129"/>
          </rPr>
          <t>한다</t>
        </r>
        <r>
          <rPr>
            <b/>
            <sz val="9"/>
            <color indexed="81"/>
            <rFont val="Tahoma"/>
            <family val="2"/>
          </rPr>
          <t>)</t>
        </r>
        <r>
          <rPr>
            <b/>
            <sz val="9"/>
            <color indexed="81"/>
            <rFont val="돋움"/>
            <family val="3"/>
            <charset val="129"/>
          </rPr>
          <t>에</t>
        </r>
        <r>
          <rPr>
            <b/>
            <sz val="9"/>
            <color indexed="81"/>
            <rFont val="Tahoma"/>
            <family val="2"/>
          </rPr>
          <t xml:space="preserve"> </t>
        </r>
        <r>
          <rPr>
            <b/>
            <sz val="9"/>
            <color indexed="81"/>
            <rFont val="돋움"/>
            <family val="3"/>
            <charset val="129"/>
          </rPr>
          <t>대해서는</t>
        </r>
        <r>
          <rPr>
            <b/>
            <sz val="9"/>
            <color indexed="81"/>
            <rFont val="Tahoma"/>
            <family val="2"/>
          </rPr>
          <t xml:space="preserve"> </t>
        </r>
        <r>
          <rPr>
            <b/>
            <sz val="9"/>
            <color indexed="81"/>
            <rFont val="돋움"/>
            <family val="3"/>
            <charset val="129"/>
          </rPr>
          <t>연</t>
        </r>
        <r>
          <rPr>
            <b/>
            <sz val="9"/>
            <color indexed="81"/>
            <rFont val="Tahoma"/>
            <family val="2"/>
          </rPr>
          <t xml:space="preserve"> 12</t>
        </r>
        <r>
          <rPr>
            <b/>
            <sz val="9"/>
            <color indexed="81"/>
            <rFont val="돋움"/>
            <family val="3"/>
            <charset val="129"/>
          </rPr>
          <t>만원을</t>
        </r>
        <r>
          <rPr>
            <b/>
            <sz val="9"/>
            <color indexed="81"/>
            <rFont val="Tahoma"/>
            <family val="2"/>
          </rPr>
          <t xml:space="preserve"> </t>
        </r>
        <r>
          <rPr>
            <b/>
            <sz val="9"/>
            <color indexed="81"/>
            <rFont val="돋움"/>
            <family val="3"/>
            <charset val="129"/>
          </rPr>
          <t>종합소득산출세액에서</t>
        </r>
        <r>
          <rPr>
            <b/>
            <sz val="9"/>
            <color indexed="81"/>
            <rFont val="Tahoma"/>
            <family val="2"/>
          </rPr>
          <t xml:space="preserve"> </t>
        </r>
        <r>
          <rPr>
            <b/>
            <sz val="9"/>
            <color indexed="81"/>
            <rFont val="돋움"/>
            <family val="3"/>
            <charset val="129"/>
          </rPr>
          <t>공제하고</t>
        </r>
        <r>
          <rPr>
            <b/>
            <sz val="9"/>
            <color indexed="81"/>
            <rFont val="Tahoma"/>
            <family val="2"/>
          </rPr>
          <t xml:space="preserve"> , </t>
        </r>
        <r>
          <rPr>
            <b/>
            <sz val="9"/>
            <color indexed="81"/>
            <rFont val="돋움"/>
            <family val="3"/>
            <charset val="129"/>
          </rPr>
          <t>근로소득이</t>
        </r>
        <r>
          <rPr>
            <b/>
            <sz val="9"/>
            <color indexed="81"/>
            <rFont val="Tahoma"/>
            <family val="2"/>
          </rPr>
          <t xml:space="preserve"> </t>
        </r>
        <r>
          <rPr>
            <b/>
            <sz val="9"/>
            <color indexed="81"/>
            <rFont val="돋움"/>
            <family val="3"/>
            <charset val="129"/>
          </rPr>
          <t>없는</t>
        </r>
        <r>
          <rPr>
            <b/>
            <sz val="9"/>
            <color indexed="81"/>
            <rFont val="Tahoma"/>
            <family val="2"/>
          </rPr>
          <t xml:space="preserve"> </t>
        </r>
        <r>
          <rPr>
            <b/>
            <sz val="9"/>
            <color indexed="81"/>
            <rFont val="돋움"/>
            <family val="3"/>
            <charset val="129"/>
          </rPr>
          <t>거주자로서</t>
        </r>
        <r>
          <rPr>
            <b/>
            <sz val="9"/>
            <color indexed="81"/>
            <rFont val="Tahoma"/>
            <family val="2"/>
          </rPr>
          <t xml:space="preserve"> </t>
        </r>
        <r>
          <rPr>
            <b/>
            <sz val="9"/>
            <color indexed="81"/>
            <rFont val="돋움"/>
            <family val="3"/>
            <charset val="129"/>
          </rPr>
          <t>종합소득이</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사람</t>
        </r>
        <r>
          <rPr>
            <b/>
            <sz val="9"/>
            <color indexed="81"/>
            <rFont val="Tahoma"/>
            <family val="2"/>
          </rPr>
          <t>(</t>
        </r>
        <r>
          <rPr>
            <b/>
            <sz val="9"/>
            <color indexed="81"/>
            <rFont val="돋움"/>
            <family val="3"/>
            <charset val="129"/>
          </rPr>
          <t>성실사업자는</t>
        </r>
        <r>
          <rPr>
            <b/>
            <sz val="9"/>
            <color indexed="81"/>
            <rFont val="Tahoma"/>
            <family val="2"/>
          </rPr>
          <t xml:space="preserve"> </t>
        </r>
        <r>
          <rPr>
            <b/>
            <sz val="9"/>
            <color indexed="81"/>
            <rFont val="돋움"/>
            <family val="3"/>
            <charset val="129"/>
          </rPr>
          <t>제외한다</t>
        </r>
        <r>
          <rPr>
            <b/>
            <sz val="9"/>
            <color indexed="81"/>
            <rFont val="Tahoma"/>
            <family val="2"/>
          </rPr>
          <t>)</t>
        </r>
        <r>
          <rPr>
            <b/>
            <sz val="9"/>
            <color indexed="81"/>
            <rFont val="돋움"/>
            <family val="3"/>
            <charset val="129"/>
          </rPr>
          <t>에</t>
        </r>
        <r>
          <rPr>
            <b/>
            <sz val="9"/>
            <color indexed="81"/>
            <rFont val="Tahoma"/>
            <family val="2"/>
          </rPr>
          <t xml:space="preserve"> </t>
        </r>
        <r>
          <rPr>
            <b/>
            <sz val="9"/>
            <color indexed="81"/>
            <rFont val="돋움"/>
            <family val="3"/>
            <charset val="129"/>
          </rPr>
          <t>대해서는</t>
        </r>
        <r>
          <rPr>
            <b/>
            <sz val="9"/>
            <color indexed="81"/>
            <rFont val="Tahoma"/>
            <family val="2"/>
          </rPr>
          <t xml:space="preserve"> </t>
        </r>
        <r>
          <rPr>
            <b/>
            <sz val="9"/>
            <color indexed="81"/>
            <rFont val="돋움"/>
            <family val="3"/>
            <charset val="129"/>
          </rPr>
          <t>연</t>
        </r>
        <r>
          <rPr>
            <b/>
            <sz val="9"/>
            <color indexed="81"/>
            <rFont val="Tahoma"/>
            <family val="2"/>
          </rPr>
          <t xml:space="preserve"> 7</t>
        </r>
        <r>
          <rPr>
            <b/>
            <sz val="9"/>
            <color indexed="81"/>
            <rFont val="돋움"/>
            <family val="3"/>
            <charset val="129"/>
          </rPr>
          <t>만원을</t>
        </r>
        <r>
          <rPr>
            <b/>
            <sz val="9"/>
            <color indexed="81"/>
            <rFont val="Tahoma"/>
            <family val="2"/>
          </rPr>
          <t xml:space="preserve"> </t>
        </r>
        <r>
          <rPr>
            <b/>
            <sz val="9"/>
            <color indexed="81"/>
            <rFont val="돋움"/>
            <family val="3"/>
            <charset val="129"/>
          </rPr>
          <t>종합소득산출세액에서</t>
        </r>
        <r>
          <rPr>
            <b/>
            <sz val="9"/>
            <color indexed="81"/>
            <rFont val="Tahoma"/>
            <family val="2"/>
          </rPr>
          <t xml:space="preserve"> </t>
        </r>
        <r>
          <rPr>
            <b/>
            <sz val="9"/>
            <color indexed="81"/>
            <rFont val="돋움"/>
            <family val="3"/>
            <charset val="129"/>
          </rPr>
          <t>공제</t>
        </r>
        <r>
          <rPr>
            <b/>
            <sz val="9"/>
            <color indexed="81"/>
            <rFont val="Tahoma"/>
            <family val="2"/>
          </rPr>
          <t>(</t>
        </r>
        <r>
          <rPr>
            <b/>
            <sz val="9"/>
            <color indexed="81"/>
            <rFont val="돋움"/>
            <family val="3"/>
            <charset val="129"/>
          </rPr>
          <t>이하</t>
        </r>
        <r>
          <rPr>
            <b/>
            <sz val="9"/>
            <color indexed="81"/>
            <rFont val="Tahoma"/>
            <family val="2"/>
          </rPr>
          <t xml:space="preserve"> “</t>
        </r>
        <r>
          <rPr>
            <b/>
            <sz val="9"/>
            <color indexed="81"/>
            <rFont val="돋움"/>
            <family val="3"/>
            <charset val="129"/>
          </rPr>
          <t>표준세액공제</t>
        </r>
        <r>
          <rPr>
            <b/>
            <sz val="9"/>
            <color indexed="81"/>
            <rFont val="Tahoma"/>
            <family val="2"/>
          </rPr>
          <t>”</t>
        </r>
        <r>
          <rPr>
            <b/>
            <sz val="9"/>
            <color indexed="81"/>
            <rFont val="돋움"/>
            <family val="3"/>
            <charset val="129"/>
          </rPr>
          <t>라</t>
        </r>
        <r>
          <rPr>
            <b/>
            <sz val="9"/>
            <color indexed="81"/>
            <rFont val="Tahoma"/>
            <family val="2"/>
          </rPr>
          <t xml:space="preserve"> </t>
        </r>
        <r>
          <rPr>
            <b/>
            <sz val="9"/>
            <color indexed="81"/>
            <rFont val="돋움"/>
            <family val="3"/>
            <charset val="129"/>
          </rPr>
          <t>한다</t>
        </r>
        <r>
          <rPr>
            <b/>
            <sz val="9"/>
            <color indexed="81"/>
            <rFont val="Tahoma"/>
            <family val="2"/>
          </rPr>
          <t>)</t>
        </r>
        <r>
          <rPr>
            <b/>
            <sz val="9"/>
            <color indexed="81"/>
            <rFont val="돋움"/>
            <family val="3"/>
            <charset val="129"/>
          </rPr>
          <t>한다</t>
        </r>
        <r>
          <rPr>
            <b/>
            <sz val="9"/>
            <color indexed="81"/>
            <rFont val="Tahoma"/>
            <family val="2"/>
          </rPr>
          <t xml:space="preserve">. </t>
        </r>
        <r>
          <rPr>
            <b/>
            <sz val="9"/>
            <color indexed="81"/>
            <rFont val="돋움"/>
            <family val="3"/>
            <charset val="129"/>
          </rPr>
          <t>다만</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과세기간의</t>
        </r>
        <r>
          <rPr>
            <b/>
            <sz val="9"/>
            <color indexed="81"/>
            <rFont val="Tahoma"/>
            <family val="2"/>
          </rPr>
          <t xml:space="preserve"> </t>
        </r>
        <r>
          <rPr>
            <b/>
            <sz val="9"/>
            <color indexed="81"/>
            <rFont val="돋움"/>
            <family val="3"/>
            <charset val="129"/>
          </rPr>
          <t>합산과세되는</t>
        </r>
        <r>
          <rPr>
            <b/>
            <sz val="9"/>
            <color indexed="81"/>
            <rFont val="Tahoma"/>
            <family val="2"/>
          </rPr>
          <t xml:space="preserve"> </t>
        </r>
        <r>
          <rPr>
            <b/>
            <sz val="9"/>
            <color indexed="81"/>
            <rFont val="돋움"/>
            <family val="3"/>
            <charset val="129"/>
          </rPr>
          <t>종합소득산출세액이</t>
        </r>
        <r>
          <rPr>
            <b/>
            <sz val="9"/>
            <color indexed="81"/>
            <rFont val="Tahoma"/>
            <family val="2"/>
          </rPr>
          <t xml:space="preserve"> </t>
        </r>
        <r>
          <rPr>
            <b/>
            <sz val="9"/>
            <color indexed="81"/>
            <rFont val="돋움"/>
            <family val="3"/>
            <charset val="129"/>
          </rPr>
          <t>공제액에</t>
        </r>
        <r>
          <rPr>
            <b/>
            <sz val="9"/>
            <color indexed="81"/>
            <rFont val="Tahoma"/>
            <family val="2"/>
          </rPr>
          <t xml:space="preserve"> </t>
        </r>
        <r>
          <rPr>
            <b/>
            <sz val="9"/>
            <color indexed="81"/>
            <rFont val="돋움"/>
            <family val="3"/>
            <charset val="129"/>
          </rPr>
          <t>미달하는</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종합소득산출세액을</t>
        </r>
        <r>
          <rPr>
            <b/>
            <sz val="9"/>
            <color indexed="81"/>
            <rFont val="Tahoma"/>
            <family val="2"/>
          </rPr>
          <t xml:space="preserve"> </t>
        </r>
        <r>
          <rPr>
            <b/>
            <sz val="9"/>
            <color indexed="81"/>
            <rFont val="돋움"/>
            <family val="3"/>
            <charset val="129"/>
          </rPr>
          <t>공제액으로</t>
        </r>
        <r>
          <rPr>
            <b/>
            <sz val="9"/>
            <color indexed="81"/>
            <rFont val="Tahoma"/>
            <family val="2"/>
          </rPr>
          <t xml:space="preserve"> </t>
        </r>
        <r>
          <rPr>
            <b/>
            <sz val="9"/>
            <color indexed="81"/>
            <rFont val="돋움"/>
            <family val="3"/>
            <charset val="129"/>
          </rPr>
          <t>한다</t>
        </r>
        <r>
          <rPr>
            <b/>
            <sz val="9"/>
            <color indexed="81"/>
            <rFont val="Tahoma"/>
            <family val="2"/>
          </rPr>
          <t xml:space="preserve">. (2014. 1. 1. </t>
        </r>
        <r>
          <rPr>
            <b/>
            <sz val="9"/>
            <color indexed="81"/>
            <rFont val="돋움"/>
            <family val="3"/>
            <charset val="129"/>
          </rPr>
          <t>신설</t>
        </r>
        <r>
          <rPr>
            <b/>
            <sz val="9"/>
            <color indexed="81"/>
            <rFont val="Tahoma"/>
            <family val="2"/>
          </rPr>
          <t xml:space="preserve">)
</t>
        </r>
      </text>
    </comment>
    <comment ref="C133" authorId="1" shapeId="0" xr:uid="{A7E6554C-774C-44FC-9B0B-E7A37253973C}">
      <text>
        <r>
          <rPr>
            <b/>
            <sz val="9"/>
            <color indexed="81"/>
            <rFont val="돋움"/>
            <family val="3"/>
            <charset val="129"/>
          </rPr>
          <t>소기업공제부금소득공제</t>
        </r>
        <r>
          <rPr>
            <b/>
            <sz val="9"/>
            <color indexed="81"/>
            <rFont val="Tahoma"/>
            <family val="2"/>
          </rPr>
          <t xml:space="preserve"> = </t>
        </r>
        <r>
          <rPr>
            <b/>
            <sz val="9"/>
            <color indexed="81"/>
            <rFont val="돋움"/>
            <family val="3"/>
            <charset val="129"/>
          </rPr>
          <t>지출액</t>
        </r>
        <r>
          <rPr>
            <b/>
            <sz val="9"/>
            <color indexed="81"/>
            <rFont val="Tahoma"/>
            <family val="2"/>
          </rPr>
          <t>(</t>
        </r>
        <r>
          <rPr>
            <b/>
            <sz val="9"/>
            <color indexed="81"/>
            <rFont val="돋움"/>
            <family val="3"/>
            <charset val="129"/>
          </rPr>
          <t>단</t>
        </r>
        <r>
          <rPr>
            <b/>
            <sz val="9"/>
            <color indexed="81"/>
            <rFont val="Tahoma"/>
            <family val="2"/>
          </rPr>
          <t>,</t>
        </r>
        <r>
          <rPr>
            <b/>
            <sz val="9"/>
            <color indexed="81"/>
            <rFont val="돋움"/>
            <family val="3"/>
            <charset val="129"/>
          </rPr>
          <t>연</t>
        </r>
        <r>
          <rPr>
            <b/>
            <sz val="9"/>
            <color indexed="81"/>
            <rFont val="Tahoma"/>
            <family val="2"/>
          </rPr>
          <t>300</t>
        </r>
        <r>
          <rPr>
            <b/>
            <sz val="9"/>
            <color indexed="81"/>
            <rFont val="돋움"/>
            <family val="3"/>
            <charset val="129"/>
          </rPr>
          <t>만원한도</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소기업</t>
        </r>
        <r>
          <rPr>
            <b/>
            <sz val="9"/>
            <color indexed="81"/>
            <rFont val="Tahoma"/>
            <family val="2"/>
          </rPr>
          <t>․</t>
        </r>
        <r>
          <rPr>
            <b/>
            <sz val="9"/>
            <color indexed="81"/>
            <rFont val="돋움"/>
            <family val="3"/>
            <charset val="129"/>
          </rPr>
          <t>소상공인</t>
        </r>
        <r>
          <rPr>
            <b/>
            <sz val="9"/>
            <color indexed="81"/>
            <rFont val="Tahoma"/>
            <family val="2"/>
          </rPr>
          <t xml:space="preserve"> </t>
        </r>
        <r>
          <rPr>
            <b/>
            <sz val="9"/>
            <color indexed="81"/>
            <rFont val="돋움"/>
            <family val="3"/>
            <charset val="129"/>
          </rPr>
          <t>공제부금</t>
        </r>
        <r>
          <rPr>
            <b/>
            <sz val="9"/>
            <color indexed="81"/>
            <rFont val="Tahoma"/>
            <family val="2"/>
          </rPr>
          <t xml:space="preserve"> </t>
        </r>
        <r>
          <rPr>
            <b/>
            <sz val="9"/>
            <color indexed="81"/>
            <rFont val="돋움"/>
            <family val="3"/>
            <charset val="129"/>
          </rPr>
          <t xml:space="preserve">불입한도
</t>
        </r>
        <r>
          <rPr>
            <b/>
            <sz val="9"/>
            <color indexed="81"/>
            <rFont val="Tahoma"/>
            <family val="2"/>
          </rPr>
          <t xml:space="preserve"> - </t>
        </r>
        <r>
          <rPr>
            <b/>
            <sz val="9"/>
            <color indexed="81"/>
            <rFont val="돋움"/>
            <family val="3"/>
            <charset val="129"/>
          </rPr>
          <t>분기별</t>
        </r>
        <r>
          <rPr>
            <b/>
            <sz val="9"/>
            <color indexed="81"/>
            <rFont val="Tahoma"/>
            <family val="2"/>
          </rPr>
          <t xml:space="preserve"> 300</t>
        </r>
        <r>
          <rPr>
            <b/>
            <sz val="9"/>
            <color indexed="81"/>
            <rFont val="돋움"/>
            <family val="3"/>
            <charset val="129"/>
          </rPr>
          <t>만원
소기업ㆍ소상공인</t>
        </r>
        <r>
          <rPr>
            <b/>
            <sz val="9"/>
            <color indexed="81"/>
            <rFont val="Tahoma"/>
            <family val="2"/>
          </rPr>
          <t xml:space="preserve"> </t>
        </r>
        <r>
          <rPr>
            <b/>
            <sz val="9"/>
            <color indexed="81"/>
            <rFont val="돋움"/>
            <family val="3"/>
            <charset val="129"/>
          </rPr>
          <t>공제부금</t>
        </r>
        <r>
          <rPr>
            <b/>
            <sz val="9"/>
            <color indexed="81"/>
            <rFont val="Tahoma"/>
            <family val="2"/>
          </rPr>
          <t xml:space="preserve"> </t>
        </r>
        <r>
          <rPr>
            <b/>
            <sz val="9"/>
            <color indexed="81"/>
            <rFont val="돋움"/>
            <family val="3"/>
            <charset val="129"/>
          </rPr>
          <t>소득공제
공제금액ㆍ한도</t>
        </r>
        <r>
          <rPr>
            <b/>
            <sz val="9"/>
            <color indexed="81"/>
            <rFont val="Tahoma"/>
            <family val="2"/>
          </rPr>
          <t xml:space="preserve"> : </t>
        </r>
        <r>
          <rPr>
            <b/>
            <sz val="9"/>
            <color indexed="81"/>
            <rFont val="돋움"/>
            <family val="3"/>
            <charset val="129"/>
          </rPr>
          <t>연</t>
        </r>
        <r>
          <rPr>
            <b/>
            <sz val="9"/>
            <color indexed="81"/>
            <rFont val="Tahoma"/>
            <family val="2"/>
          </rPr>
          <t xml:space="preserve"> 300</t>
        </r>
        <r>
          <rPr>
            <b/>
            <sz val="9"/>
            <color indexed="81"/>
            <rFont val="돋움"/>
            <family val="3"/>
            <charset val="129"/>
          </rPr>
          <t>만원</t>
        </r>
        <r>
          <rPr>
            <b/>
            <sz val="9"/>
            <color indexed="81"/>
            <rFont val="Tahoma"/>
            <family val="2"/>
          </rPr>
          <t xml:space="preserve"> </t>
        </r>
        <r>
          <rPr>
            <b/>
            <sz val="9"/>
            <color indexed="81"/>
            <rFont val="돋움"/>
            <family val="3"/>
            <charset val="129"/>
          </rPr>
          <t>한도
공</t>
        </r>
        <r>
          <rPr>
            <b/>
            <sz val="9"/>
            <color indexed="81"/>
            <rFont val="Tahoma"/>
            <family val="2"/>
          </rPr>
          <t xml:space="preserve"> </t>
        </r>
        <r>
          <rPr>
            <b/>
            <sz val="9"/>
            <color indexed="81"/>
            <rFont val="돋움"/>
            <family val="3"/>
            <charset val="129"/>
          </rPr>
          <t>제</t>
        </r>
        <r>
          <rPr>
            <b/>
            <sz val="9"/>
            <color indexed="81"/>
            <rFont val="Tahoma"/>
            <family val="2"/>
          </rPr>
          <t xml:space="preserve"> </t>
        </r>
        <r>
          <rPr>
            <b/>
            <sz val="9"/>
            <color indexed="81"/>
            <rFont val="돋움"/>
            <family val="3"/>
            <charset val="129"/>
          </rPr>
          <t>요</t>
        </r>
        <r>
          <rPr>
            <b/>
            <sz val="9"/>
            <color indexed="81"/>
            <rFont val="Tahoma"/>
            <family val="2"/>
          </rPr>
          <t xml:space="preserve"> </t>
        </r>
        <r>
          <rPr>
            <b/>
            <sz val="9"/>
            <color indexed="81"/>
            <rFont val="돋움"/>
            <family val="3"/>
            <charset val="129"/>
          </rPr>
          <t>건</t>
        </r>
        <r>
          <rPr>
            <b/>
            <sz val="9"/>
            <color indexed="81"/>
            <rFont val="Tahoma"/>
            <family val="2"/>
          </rPr>
          <t xml:space="preserve"> : </t>
        </r>
        <r>
          <rPr>
            <b/>
            <sz val="9"/>
            <color indexed="81"/>
            <rFont val="돋움"/>
            <family val="3"/>
            <charset val="129"/>
          </rPr>
          <t>소기업ㆍ소상공인에</t>
        </r>
        <r>
          <rPr>
            <b/>
            <sz val="9"/>
            <color indexed="81"/>
            <rFont val="Tahoma"/>
            <family val="2"/>
          </rPr>
          <t xml:space="preserve"> </t>
        </r>
        <r>
          <rPr>
            <b/>
            <sz val="9"/>
            <color indexed="81"/>
            <rFont val="돋움"/>
            <family val="3"/>
            <charset val="129"/>
          </rPr>
          <t>해당하는</t>
        </r>
        <r>
          <rPr>
            <b/>
            <sz val="9"/>
            <color indexed="81"/>
            <rFont val="Tahoma"/>
            <family val="2"/>
          </rPr>
          <t xml:space="preserve"> </t>
        </r>
        <r>
          <rPr>
            <b/>
            <sz val="9"/>
            <color indexed="81"/>
            <rFont val="돋움"/>
            <family val="3"/>
            <charset val="129"/>
          </rPr>
          <t>대표자의</t>
        </r>
        <r>
          <rPr>
            <b/>
            <sz val="9"/>
            <color indexed="81"/>
            <rFont val="Tahoma"/>
            <family val="2"/>
          </rPr>
          <t xml:space="preserve"> </t>
        </r>
        <r>
          <rPr>
            <b/>
            <sz val="9"/>
            <color indexed="81"/>
            <rFont val="돋움"/>
            <family val="3"/>
            <charset val="129"/>
          </rPr>
          <t>노란우산공제</t>
        </r>
        <r>
          <rPr>
            <b/>
            <sz val="9"/>
            <color indexed="81"/>
            <rFont val="Tahoma"/>
            <family val="2"/>
          </rPr>
          <t xml:space="preserve"> </t>
        </r>
        <r>
          <rPr>
            <b/>
            <sz val="9"/>
            <color indexed="81"/>
            <rFont val="돋움"/>
            <family val="3"/>
            <charset val="129"/>
          </rPr>
          <t>납입액</t>
        </r>
        <r>
          <rPr>
            <b/>
            <sz val="9"/>
            <color indexed="81"/>
            <rFont val="Tahoma"/>
            <family val="2"/>
          </rPr>
          <t xml:space="preserve"> </t>
        </r>
        <r>
          <rPr>
            <b/>
            <sz val="9"/>
            <color indexed="81"/>
            <rFont val="돋움"/>
            <family val="3"/>
            <charset val="129"/>
          </rPr>
          <t>공제</t>
        </r>
      </text>
    </comment>
    <comment ref="V133" authorId="1" shapeId="0" xr:uid="{E70ED1E5-36CE-4175-B8CC-24EC60BAA55B}">
      <text>
        <r>
          <rPr>
            <b/>
            <sz val="9"/>
            <color indexed="81"/>
            <rFont val="돋움"/>
            <family val="3"/>
            <charset val="129"/>
          </rPr>
          <t>납세조합 세액공제
공제한도 금액 : 납세조합원천징수세액의 10%
원천징수 제외대상 근로소득자가 납세조합에 가입하여 매월분의 급여를 원천징수하는 경우 원천징수세액의 10% 세액공제</t>
        </r>
      </text>
    </comment>
    <comment ref="W133" authorId="1" shapeId="0" xr:uid="{2CE38588-9342-42A5-AE5A-0EEB8F90C4AD}">
      <text>
        <r>
          <rPr>
            <b/>
            <sz val="9"/>
            <color indexed="81"/>
            <rFont val="돋움"/>
            <family val="3"/>
            <charset val="129"/>
          </rPr>
          <t>납세조합원천징수
공제금액한도</t>
        </r>
        <r>
          <rPr>
            <b/>
            <sz val="9"/>
            <color indexed="81"/>
            <rFont val="Tahoma"/>
            <family val="2"/>
          </rPr>
          <t xml:space="preserve">: </t>
        </r>
        <r>
          <rPr>
            <b/>
            <sz val="9"/>
            <color indexed="81"/>
            <rFont val="돋움"/>
            <family val="3"/>
            <charset val="129"/>
          </rPr>
          <t>종합소득산출세액의</t>
        </r>
        <r>
          <rPr>
            <b/>
            <sz val="9"/>
            <color indexed="81"/>
            <rFont val="Tahoma"/>
            <family val="2"/>
          </rPr>
          <t xml:space="preserve"> 10%
</t>
        </r>
        <r>
          <rPr>
            <b/>
            <sz val="9"/>
            <color indexed="81"/>
            <rFont val="돋움"/>
            <family val="3"/>
            <charset val="129"/>
          </rPr>
          <t>원천징수</t>
        </r>
        <r>
          <rPr>
            <b/>
            <sz val="9"/>
            <color indexed="81"/>
            <rFont val="Tahoma"/>
            <family val="2"/>
          </rPr>
          <t xml:space="preserve"> </t>
        </r>
        <r>
          <rPr>
            <b/>
            <sz val="9"/>
            <color indexed="81"/>
            <rFont val="돋움"/>
            <family val="3"/>
            <charset val="129"/>
          </rPr>
          <t>제외대상</t>
        </r>
        <r>
          <rPr>
            <b/>
            <sz val="9"/>
            <color indexed="81"/>
            <rFont val="Tahoma"/>
            <family val="2"/>
          </rPr>
          <t xml:space="preserve"> </t>
        </r>
        <r>
          <rPr>
            <b/>
            <sz val="9"/>
            <color indexed="81"/>
            <rFont val="돋움"/>
            <family val="3"/>
            <charset val="129"/>
          </rPr>
          <t>근로소득자가</t>
        </r>
        <r>
          <rPr>
            <b/>
            <sz val="9"/>
            <color indexed="81"/>
            <rFont val="Tahoma"/>
            <family val="2"/>
          </rPr>
          <t xml:space="preserve"> </t>
        </r>
        <r>
          <rPr>
            <b/>
            <sz val="9"/>
            <color indexed="81"/>
            <rFont val="돋움"/>
            <family val="3"/>
            <charset val="129"/>
          </rPr>
          <t>납세조합에</t>
        </r>
        <r>
          <rPr>
            <b/>
            <sz val="9"/>
            <color indexed="81"/>
            <rFont val="Tahoma"/>
            <family val="2"/>
          </rPr>
          <t xml:space="preserve"> </t>
        </r>
        <r>
          <rPr>
            <b/>
            <sz val="9"/>
            <color indexed="81"/>
            <rFont val="돋움"/>
            <family val="3"/>
            <charset val="129"/>
          </rPr>
          <t>가입하여</t>
        </r>
        <r>
          <rPr>
            <b/>
            <sz val="9"/>
            <color indexed="81"/>
            <rFont val="Tahoma"/>
            <family val="2"/>
          </rPr>
          <t xml:space="preserve"> </t>
        </r>
        <r>
          <rPr>
            <b/>
            <sz val="9"/>
            <color indexed="81"/>
            <rFont val="돋움"/>
            <family val="3"/>
            <charset val="129"/>
          </rPr>
          <t>매월분의</t>
        </r>
        <r>
          <rPr>
            <b/>
            <sz val="9"/>
            <color indexed="81"/>
            <rFont val="Tahoma"/>
            <family val="2"/>
          </rPr>
          <t xml:space="preserve"> </t>
        </r>
        <r>
          <rPr>
            <b/>
            <sz val="9"/>
            <color indexed="81"/>
            <rFont val="돋움"/>
            <family val="3"/>
            <charset val="129"/>
          </rPr>
          <t>급여를</t>
        </r>
        <r>
          <rPr>
            <b/>
            <sz val="9"/>
            <color indexed="81"/>
            <rFont val="Tahoma"/>
            <family val="2"/>
          </rPr>
          <t xml:space="preserve"> </t>
        </r>
        <r>
          <rPr>
            <b/>
            <sz val="9"/>
            <color indexed="81"/>
            <rFont val="돋움"/>
            <family val="3"/>
            <charset val="129"/>
          </rPr>
          <t>원천징수하는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원천징수세액의</t>
        </r>
        <r>
          <rPr>
            <b/>
            <sz val="9"/>
            <color indexed="81"/>
            <rFont val="Tahoma"/>
            <family val="2"/>
          </rPr>
          <t xml:space="preserve"> 10% </t>
        </r>
        <r>
          <rPr>
            <b/>
            <sz val="9"/>
            <color indexed="81"/>
            <rFont val="돋움"/>
            <family val="3"/>
            <charset val="129"/>
          </rPr>
          <t>세액공제</t>
        </r>
      </text>
    </comment>
    <comment ref="C134" authorId="1" shapeId="0" xr:uid="{76B5DF8C-4CDB-4291-B075-9BCE1B68F3E7}">
      <text>
        <r>
          <rPr>
            <b/>
            <sz val="9"/>
            <color indexed="81"/>
            <rFont val="돋움"/>
            <family val="3"/>
            <charset val="129"/>
          </rPr>
          <t>주택마련저축</t>
        </r>
        <r>
          <rPr>
            <b/>
            <sz val="9"/>
            <color indexed="81"/>
            <rFont val="Tahoma"/>
            <family val="2"/>
          </rPr>
          <t xml:space="preserve"> </t>
        </r>
        <r>
          <rPr>
            <b/>
            <sz val="9"/>
            <color indexed="81"/>
            <rFont val="돋움"/>
            <family val="3"/>
            <charset val="129"/>
          </rPr>
          <t>공제의</t>
        </r>
        <r>
          <rPr>
            <b/>
            <sz val="9"/>
            <color indexed="81"/>
            <rFont val="Tahoma"/>
            <family val="2"/>
          </rPr>
          <t xml:space="preserve"> </t>
        </r>
        <r>
          <rPr>
            <b/>
            <sz val="9"/>
            <color indexed="81"/>
            <rFont val="돋움"/>
            <family val="3"/>
            <charset val="129"/>
          </rPr>
          <t>저축구분란은</t>
        </r>
        <r>
          <rPr>
            <b/>
            <sz val="9"/>
            <color indexed="81"/>
            <rFont val="Tahoma"/>
            <family val="2"/>
          </rPr>
          <t xml:space="preserve"> </t>
        </r>
        <r>
          <rPr>
            <b/>
            <sz val="9"/>
            <color indexed="81"/>
            <rFont val="돋움"/>
            <family val="3"/>
            <charset val="129"/>
          </rPr>
          <t>청약저축</t>
        </r>
        <r>
          <rPr>
            <b/>
            <sz val="9"/>
            <color indexed="81"/>
            <rFont val="Tahoma"/>
            <family val="2"/>
          </rPr>
          <t xml:space="preserve">, </t>
        </r>
        <r>
          <rPr>
            <b/>
            <sz val="9"/>
            <color indexed="81"/>
            <rFont val="돋움"/>
            <family val="3"/>
            <charset val="129"/>
          </rPr>
          <t>주택청약종합저축</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근로자주택마련저축으로</t>
        </r>
        <r>
          <rPr>
            <b/>
            <sz val="9"/>
            <color indexed="81"/>
            <rFont val="Tahoma"/>
            <family val="2"/>
          </rPr>
          <t xml:space="preserve"> </t>
        </r>
        <r>
          <rPr>
            <b/>
            <sz val="9"/>
            <color indexed="81"/>
            <rFont val="돋움"/>
            <family val="3"/>
            <charset val="129"/>
          </rPr>
          <t>구분하여</t>
        </r>
        <r>
          <rPr>
            <b/>
            <sz val="9"/>
            <color indexed="81"/>
            <rFont val="Tahoma"/>
            <family val="2"/>
          </rPr>
          <t xml:space="preserve"> </t>
        </r>
        <r>
          <rPr>
            <b/>
            <sz val="9"/>
            <color indexed="81"/>
            <rFont val="돋움"/>
            <family val="3"/>
            <charset val="129"/>
          </rPr>
          <t>적습니다</t>
        </r>
        <r>
          <rPr>
            <b/>
            <sz val="9"/>
            <color indexed="81"/>
            <rFont val="Tahoma"/>
            <family val="2"/>
          </rPr>
          <t xml:space="preserve">.
</t>
        </r>
        <r>
          <rPr>
            <b/>
            <sz val="9"/>
            <color indexed="81"/>
            <rFont val="돋움"/>
            <family val="3"/>
            <charset val="129"/>
          </rPr>
          <t>주택마련</t>
        </r>
        <r>
          <rPr>
            <b/>
            <sz val="9"/>
            <color indexed="81"/>
            <rFont val="Tahoma"/>
            <family val="2"/>
          </rPr>
          <t xml:space="preserve"> </t>
        </r>
        <r>
          <rPr>
            <b/>
            <sz val="9"/>
            <color indexed="81"/>
            <rFont val="돋움"/>
            <family val="3"/>
            <charset val="129"/>
          </rPr>
          <t>저축공제
공제금액ㆍ한도</t>
        </r>
        <r>
          <rPr>
            <b/>
            <sz val="9"/>
            <color indexed="81"/>
            <rFont val="Tahoma"/>
            <family val="2"/>
          </rPr>
          <t xml:space="preserve"> : </t>
        </r>
        <r>
          <rPr>
            <b/>
            <sz val="9"/>
            <color indexed="81"/>
            <rFont val="돋움"/>
            <family val="3"/>
            <charset val="129"/>
          </rPr>
          <t>연</t>
        </r>
        <r>
          <rPr>
            <b/>
            <sz val="9"/>
            <color indexed="81"/>
            <rFont val="Tahoma"/>
            <family val="2"/>
          </rPr>
          <t xml:space="preserve"> 300</t>
        </r>
        <r>
          <rPr>
            <b/>
            <sz val="9"/>
            <color indexed="81"/>
            <rFont val="돋움"/>
            <family val="3"/>
            <charset val="129"/>
          </rPr>
          <t>만원</t>
        </r>
        <r>
          <rPr>
            <b/>
            <sz val="9"/>
            <color indexed="81"/>
            <rFont val="Tahoma"/>
            <family val="2"/>
          </rPr>
          <t xml:space="preserve"> </t>
        </r>
        <r>
          <rPr>
            <b/>
            <sz val="9"/>
            <color indexed="81"/>
            <rFont val="돋움"/>
            <family val="3"/>
            <charset val="129"/>
          </rPr>
          <t>한도
공</t>
        </r>
        <r>
          <rPr>
            <b/>
            <sz val="9"/>
            <color indexed="81"/>
            <rFont val="Tahoma"/>
            <family val="2"/>
          </rPr>
          <t xml:space="preserve"> </t>
        </r>
        <r>
          <rPr>
            <b/>
            <sz val="9"/>
            <color indexed="81"/>
            <rFont val="돋움"/>
            <family val="3"/>
            <charset val="129"/>
          </rPr>
          <t>제</t>
        </r>
        <r>
          <rPr>
            <b/>
            <sz val="9"/>
            <color indexed="81"/>
            <rFont val="Tahoma"/>
            <family val="2"/>
          </rPr>
          <t xml:space="preserve"> </t>
        </r>
        <r>
          <rPr>
            <b/>
            <sz val="9"/>
            <color indexed="81"/>
            <rFont val="돋움"/>
            <family val="3"/>
            <charset val="129"/>
          </rPr>
          <t>요</t>
        </r>
        <r>
          <rPr>
            <b/>
            <sz val="9"/>
            <color indexed="81"/>
            <rFont val="Tahoma"/>
            <family val="2"/>
          </rPr>
          <t xml:space="preserve"> </t>
        </r>
        <r>
          <rPr>
            <b/>
            <sz val="9"/>
            <color indexed="81"/>
            <rFont val="돋움"/>
            <family val="3"/>
            <charset val="129"/>
          </rPr>
          <t>건</t>
        </r>
        <r>
          <rPr>
            <b/>
            <sz val="9"/>
            <color indexed="81"/>
            <rFont val="Tahoma"/>
            <family val="2"/>
          </rPr>
          <t xml:space="preserve"> : </t>
        </r>
        <r>
          <rPr>
            <b/>
            <sz val="9"/>
            <color indexed="81"/>
            <rFont val="돋움"/>
            <family val="3"/>
            <charset val="129"/>
          </rPr>
          <t>주택마련저축</t>
        </r>
        <r>
          <rPr>
            <b/>
            <sz val="9"/>
            <color indexed="81"/>
            <rFont val="Tahoma"/>
            <family val="2"/>
          </rPr>
          <t xml:space="preserve">* </t>
        </r>
        <r>
          <rPr>
            <b/>
            <sz val="9"/>
            <color indexed="81"/>
            <rFont val="돋움"/>
            <family val="3"/>
            <charset val="129"/>
          </rPr>
          <t>납입액의</t>
        </r>
        <r>
          <rPr>
            <b/>
            <sz val="9"/>
            <color indexed="81"/>
            <rFont val="Tahoma"/>
            <family val="2"/>
          </rPr>
          <t xml:space="preserve"> 40% </t>
        </r>
        <r>
          <rPr>
            <b/>
            <sz val="9"/>
            <color indexed="81"/>
            <rFont val="돋움"/>
            <family val="3"/>
            <charset val="129"/>
          </rPr>
          <t xml:space="preserve">공제
</t>
        </r>
        <r>
          <rPr>
            <b/>
            <sz val="9"/>
            <color indexed="81"/>
            <rFont val="Tahoma"/>
            <family val="2"/>
          </rPr>
          <t xml:space="preserve">- </t>
        </r>
        <r>
          <rPr>
            <b/>
            <sz val="9"/>
            <color indexed="81"/>
            <rFont val="돋움"/>
            <family val="3"/>
            <charset val="129"/>
          </rPr>
          <t>무주택</t>
        </r>
        <r>
          <rPr>
            <b/>
            <sz val="9"/>
            <color indexed="81"/>
            <rFont val="Tahoma"/>
            <family val="2"/>
          </rPr>
          <t xml:space="preserve"> </t>
        </r>
        <r>
          <rPr>
            <b/>
            <sz val="9"/>
            <color indexed="81"/>
            <rFont val="돋움"/>
            <family val="3"/>
            <charset val="129"/>
          </rPr>
          <t>세대의</t>
        </r>
        <r>
          <rPr>
            <b/>
            <sz val="9"/>
            <color indexed="81"/>
            <rFont val="Tahoma"/>
            <family val="2"/>
          </rPr>
          <t xml:space="preserve"> </t>
        </r>
        <r>
          <rPr>
            <b/>
            <sz val="9"/>
            <color indexed="81"/>
            <rFont val="돋움"/>
            <family val="3"/>
            <charset val="129"/>
          </rPr>
          <t xml:space="preserve">세대주
</t>
        </r>
        <r>
          <rPr>
            <b/>
            <sz val="9"/>
            <color indexed="81"/>
            <rFont val="Tahoma"/>
            <family val="2"/>
          </rPr>
          <t>-</t>
        </r>
        <r>
          <rPr>
            <b/>
            <sz val="9"/>
            <color indexed="81"/>
            <rFont val="돋움"/>
            <family val="3"/>
            <charset val="129"/>
          </rPr>
          <t>국민주택규모의</t>
        </r>
        <r>
          <rPr>
            <b/>
            <sz val="9"/>
            <color indexed="81"/>
            <rFont val="Tahoma"/>
            <family val="2"/>
          </rPr>
          <t xml:space="preserve"> </t>
        </r>
        <r>
          <rPr>
            <b/>
            <sz val="9"/>
            <color indexed="81"/>
            <rFont val="돋움"/>
            <family val="3"/>
            <charset val="129"/>
          </rPr>
          <t>주택</t>
        </r>
        <r>
          <rPr>
            <b/>
            <sz val="9"/>
            <color indexed="81"/>
            <rFont val="Tahoma"/>
            <family val="2"/>
          </rPr>
          <t>(</t>
        </r>
        <r>
          <rPr>
            <b/>
            <sz val="9"/>
            <color indexed="81"/>
            <rFont val="돋움"/>
            <family val="3"/>
            <charset val="129"/>
          </rPr>
          <t>가입당시</t>
        </r>
        <r>
          <rPr>
            <b/>
            <sz val="9"/>
            <color indexed="81"/>
            <rFont val="Tahoma"/>
            <family val="2"/>
          </rPr>
          <t xml:space="preserve"> </t>
        </r>
        <r>
          <rPr>
            <b/>
            <sz val="9"/>
            <color indexed="81"/>
            <rFont val="돋움"/>
            <family val="3"/>
            <charset val="129"/>
          </rPr>
          <t>기준시가</t>
        </r>
        <r>
          <rPr>
            <b/>
            <sz val="9"/>
            <color indexed="81"/>
            <rFont val="Tahoma"/>
            <family val="2"/>
          </rPr>
          <t xml:space="preserve"> 3</t>
        </r>
        <r>
          <rPr>
            <b/>
            <sz val="9"/>
            <color indexed="81"/>
            <rFont val="돋움"/>
            <family val="3"/>
            <charset val="129"/>
          </rPr>
          <t>억원</t>
        </r>
        <r>
          <rPr>
            <b/>
            <sz val="9"/>
            <color indexed="81"/>
            <rFont val="Tahoma"/>
            <family val="2"/>
          </rPr>
          <t xml:space="preserve"> </t>
        </r>
        <r>
          <rPr>
            <b/>
            <sz val="9"/>
            <color indexed="81"/>
            <rFont val="돋움"/>
            <family val="3"/>
            <charset val="129"/>
          </rPr>
          <t>이하</t>
        </r>
        <r>
          <rPr>
            <b/>
            <sz val="9"/>
            <color indexed="81"/>
            <rFont val="Tahoma"/>
            <family val="2"/>
          </rPr>
          <t>)</t>
        </r>
        <r>
          <rPr>
            <b/>
            <sz val="9"/>
            <color indexed="81"/>
            <rFont val="돋움"/>
            <family val="3"/>
            <charset val="129"/>
          </rPr>
          <t>을</t>
        </r>
        <r>
          <rPr>
            <b/>
            <sz val="9"/>
            <color indexed="81"/>
            <rFont val="Tahoma"/>
            <family val="2"/>
          </rPr>
          <t xml:space="preserve"> </t>
        </r>
        <r>
          <rPr>
            <b/>
            <sz val="9"/>
            <color indexed="81"/>
            <rFont val="돋움"/>
            <family val="3"/>
            <charset val="129"/>
          </rPr>
          <t>한</t>
        </r>
        <r>
          <rPr>
            <b/>
            <sz val="9"/>
            <color indexed="81"/>
            <rFont val="Tahoma"/>
            <family val="2"/>
          </rPr>
          <t xml:space="preserve"> </t>
        </r>
        <r>
          <rPr>
            <b/>
            <sz val="9"/>
            <color indexed="81"/>
            <rFont val="돋움"/>
            <family val="3"/>
            <charset val="129"/>
          </rPr>
          <t>채만</t>
        </r>
        <r>
          <rPr>
            <b/>
            <sz val="9"/>
            <color indexed="81"/>
            <rFont val="Tahoma"/>
            <family val="2"/>
          </rPr>
          <t xml:space="preserve"> </t>
        </r>
        <r>
          <rPr>
            <b/>
            <sz val="9"/>
            <color indexed="81"/>
            <rFont val="돋움"/>
            <family val="3"/>
            <charset val="129"/>
          </rPr>
          <t>소유한</t>
        </r>
        <r>
          <rPr>
            <b/>
            <sz val="9"/>
            <color indexed="81"/>
            <rFont val="Tahoma"/>
            <family val="2"/>
          </rPr>
          <t xml:space="preserve"> </t>
        </r>
        <r>
          <rPr>
            <b/>
            <sz val="9"/>
            <color indexed="81"/>
            <rFont val="돋움"/>
            <family val="3"/>
            <charset val="129"/>
          </rPr>
          <t>세대의</t>
        </r>
        <r>
          <rPr>
            <b/>
            <sz val="9"/>
            <color indexed="81"/>
            <rFont val="Tahoma"/>
            <family val="2"/>
          </rPr>
          <t xml:space="preserve"> </t>
        </r>
        <r>
          <rPr>
            <b/>
            <sz val="9"/>
            <color indexed="81"/>
            <rFont val="돋움"/>
            <family val="3"/>
            <charset val="129"/>
          </rPr>
          <t>세대주</t>
        </r>
        <r>
          <rPr>
            <b/>
            <sz val="9"/>
            <color indexed="81"/>
            <rFont val="Tahoma"/>
            <family val="2"/>
          </rPr>
          <t xml:space="preserve">(2009.12.31. </t>
        </r>
        <r>
          <rPr>
            <b/>
            <sz val="9"/>
            <color indexed="81"/>
            <rFont val="돋움"/>
            <family val="3"/>
            <charset val="129"/>
          </rPr>
          <t>이전</t>
        </r>
        <r>
          <rPr>
            <b/>
            <sz val="9"/>
            <color indexed="81"/>
            <rFont val="Tahoma"/>
            <family val="2"/>
          </rPr>
          <t xml:space="preserve"> </t>
        </r>
        <r>
          <rPr>
            <b/>
            <sz val="9"/>
            <color indexed="81"/>
            <rFont val="돋움"/>
            <family val="3"/>
            <charset val="129"/>
          </rPr>
          <t>가입자만</t>
        </r>
        <r>
          <rPr>
            <b/>
            <sz val="9"/>
            <color indexed="81"/>
            <rFont val="Tahoma"/>
            <family val="2"/>
          </rPr>
          <t xml:space="preserve"> </t>
        </r>
        <r>
          <rPr>
            <b/>
            <sz val="9"/>
            <color indexed="81"/>
            <rFont val="돋움"/>
            <family val="3"/>
            <charset val="129"/>
          </rPr>
          <t>해당</t>
        </r>
        <r>
          <rPr>
            <b/>
            <sz val="9"/>
            <color indexed="81"/>
            <rFont val="Tahoma"/>
            <family val="2"/>
          </rPr>
          <t xml:space="preserve">)
 * </t>
        </r>
        <r>
          <rPr>
            <b/>
            <sz val="9"/>
            <color indexed="81"/>
            <rFont val="돋움"/>
            <family val="3"/>
            <charset val="129"/>
          </rPr>
          <t xml:space="preserve">주택마련저축
</t>
        </r>
        <r>
          <rPr>
            <b/>
            <sz val="9"/>
            <color indexed="81"/>
            <rFont val="Tahoma"/>
            <family val="2"/>
          </rPr>
          <t xml:space="preserve">  </t>
        </r>
        <r>
          <rPr>
            <b/>
            <sz val="9"/>
            <color indexed="81"/>
            <rFont val="돋움"/>
            <family val="3"/>
            <charset val="129"/>
          </rPr>
          <t>ㆍ주택법에</t>
        </r>
        <r>
          <rPr>
            <b/>
            <sz val="9"/>
            <color indexed="81"/>
            <rFont val="Tahoma"/>
            <family val="2"/>
          </rPr>
          <t xml:space="preserve"> </t>
        </r>
        <r>
          <rPr>
            <b/>
            <sz val="9"/>
            <color indexed="81"/>
            <rFont val="돋움"/>
            <family val="3"/>
            <charset val="129"/>
          </rPr>
          <t>의한</t>
        </r>
        <r>
          <rPr>
            <b/>
            <sz val="9"/>
            <color indexed="81"/>
            <rFont val="Tahoma"/>
            <family val="2"/>
          </rPr>
          <t xml:space="preserve"> </t>
        </r>
        <r>
          <rPr>
            <b/>
            <sz val="9"/>
            <color indexed="81"/>
            <rFont val="돋움"/>
            <family val="3"/>
            <charset val="129"/>
          </rPr>
          <t>청약저축</t>
        </r>
        <r>
          <rPr>
            <b/>
            <sz val="9"/>
            <color indexed="81"/>
            <rFont val="Tahoma"/>
            <family val="2"/>
          </rPr>
          <t>(</t>
        </r>
        <r>
          <rPr>
            <b/>
            <sz val="9"/>
            <color indexed="81"/>
            <rFont val="돋움"/>
            <family val="3"/>
            <charset val="129"/>
          </rPr>
          <t>연</t>
        </r>
        <r>
          <rPr>
            <b/>
            <sz val="9"/>
            <color indexed="81"/>
            <rFont val="Tahoma"/>
            <family val="2"/>
          </rPr>
          <t xml:space="preserve"> </t>
        </r>
        <r>
          <rPr>
            <b/>
            <sz val="9"/>
            <color indexed="81"/>
            <rFont val="돋움"/>
            <family val="3"/>
            <charset val="129"/>
          </rPr>
          <t>납입액</t>
        </r>
        <r>
          <rPr>
            <b/>
            <sz val="9"/>
            <color indexed="81"/>
            <rFont val="Tahoma"/>
            <family val="2"/>
          </rPr>
          <t xml:space="preserve"> 120</t>
        </r>
        <r>
          <rPr>
            <b/>
            <sz val="9"/>
            <color indexed="81"/>
            <rFont val="돋움"/>
            <family val="3"/>
            <charset val="129"/>
          </rPr>
          <t>만원</t>
        </r>
        <r>
          <rPr>
            <b/>
            <sz val="9"/>
            <color indexed="81"/>
            <rFont val="Tahoma"/>
            <family val="2"/>
          </rPr>
          <t xml:space="preserve"> </t>
        </r>
        <r>
          <rPr>
            <b/>
            <sz val="9"/>
            <color indexed="81"/>
            <rFont val="돋움"/>
            <family val="3"/>
            <charset val="129"/>
          </rPr>
          <t>이하</t>
        </r>
        <r>
          <rPr>
            <b/>
            <sz val="9"/>
            <color indexed="81"/>
            <rFont val="Tahoma"/>
            <family val="2"/>
          </rPr>
          <t xml:space="preserve">)
  </t>
        </r>
        <r>
          <rPr>
            <b/>
            <sz val="9"/>
            <color indexed="81"/>
            <rFont val="돋움"/>
            <family val="3"/>
            <charset val="129"/>
          </rPr>
          <t>ㆍ주택청약종합저축</t>
        </r>
        <r>
          <rPr>
            <b/>
            <sz val="9"/>
            <color indexed="81"/>
            <rFont val="Tahoma"/>
            <family val="2"/>
          </rPr>
          <t>(</t>
        </r>
        <r>
          <rPr>
            <b/>
            <sz val="9"/>
            <color indexed="81"/>
            <rFont val="돋움"/>
            <family val="3"/>
            <charset val="129"/>
          </rPr>
          <t>연</t>
        </r>
        <r>
          <rPr>
            <b/>
            <sz val="9"/>
            <color indexed="81"/>
            <rFont val="Tahoma"/>
            <family val="2"/>
          </rPr>
          <t xml:space="preserve"> </t>
        </r>
        <r>
          <rPr>
            <b/>
            <sz val="9"/>
            <color indexed="81"/>
            <rFont val="돋움"/>
            <family val="3"/>
            <charset val="129"/>
          </rPr>
          <t>납입액</t>
        </r>
        <r>
          <rPr>
            <b/>
            <sz val="9"/>
            <color indexed="81"/>
            <rFont val="Tahoma"/>
            <family val="2"/>
          </rPr>
          <t xml:space="preserve"> 120</t>
        </r>
        <r>
          <rPr>
            <b/>
            <sz val="9"/>
            <color indexed="81"/>
            <rFont val="돋움"/>
            <family val="3"/>
            <charset val="129"/>
          </rPr>
          <t>만원</t>
        </r>
        <r>
          <rPr>
            <b/>
            <sz val="9"/>
            <color indexed="81"/>
            <rFont val="Tahoma"/>
            <family val="2"/>
          </rPr>
          <t xml:space="preserve"> </t>
        </r>
        <r>
          <rPr>
            <b/>
            <sz val="9"/>
            <color indexed="81"/>
            <rFont val="돋움"/>
            <family val="3"/>
            <charset val="129"/>
          </rPr>
          <t>이하</t>
        </r>
        <r>
          <rPr>
            <b/>
            <sz val="9"/>
            <color indexed="81"/>
            <rFont val="Tahoma"/>
            <family val="2"/>
          </rPr>
          <t xml:space="preserve">)
  </t>
        </r>
        <r>
          <rPr>
            <b/>
            <sz val="9"/>
            <color indexed="81"/>
            <rFont val="돋움"/>
            <family val="3"/>
            <charset val="129"/>
          </rPr>
          <t>ㆍ근로자주택마련저축</t>
        </r>
        <r>
          <rPr>
            <b/>
            <sz val="9"/>
            <color indexed="81"/>
            <rFont val="Tahoma"/>
            <family val="2"/>
          </rPr>
          <t>(</t>
        </r>
        <r>
          <rPr>
            <b/>
            <sz val="9"/>
            <color indexed="81"/>
            <rFont val="돋움"/>
            <family val="3"/>
            <charset val="129"/>
          </rPr>
          <t>월</t>
        </r>
        <r>
          <rPr>
            <b/>
            <sz val="9"/>
            <color indexed="81"/>
            <rFont val="Tahoma"/>
            <family val="2"/>
          </rPr>
          <t xml:space="preserve"> </t>
        </r>
        <r>
          <rPr>
            <b/>
            <sz val="9"/>
            <color indexed="81"/>
            <rFont val="돋움"/>
            <family val="3"/>
            <charset val="129"/>
          </rPr>
          <t>납입액</t>
        </r>
        <r>
          <rPr>
            <b/>
            <sz val="9"/>
            <color indexed="81"/>
            <rFont val="Tahoma"/>
            <family val="2"/>
          </rPr>
          <t xml:space="preserve"> 15</t>
        </r>
        <r>
          <rPr>
            <b/>
            <sz val="9"/>
            <color indexed="81"/>
            <rFont val="돋움"/>
            <family val="3"/>
            <charset val="129"/>
          </rPr>
          <t>만원</t>
        </r>
        <r>
          <rPr>
            <b/>
            <sz val="9"/>
            <color indexed="81"/>
            <rFont val="Tahoma"/>
            <family val="2"/>
          </rPr>
          <t xml:space="preserve"> </t>
        </r>
        <r>
          <rPr>
            <b/>
            <sz val="9"/>
            <color indexed="81"/>
            <rFont val="돋움"/>
            <family val="3"/>
            <charset val="129"/>
          </rPr>
          <t>이하</t>
        </r>
        <r>
          <rPr>
            <b/>
            <sz val="9"/>
            <color indexed="81"/>
            <rFont val="Tahoma"/>
            <family val="2"/>
          </rPr>
          <t>)</t>
        </r>
      </text>
    </comment>
    <comment ref="W134" authorId="1" shapeId="0" xr:uid="{20E9B70B-98A5-41A4-8A5F-E9DB7D197A23}">
      <text>
        <r>
          <rPr>
            <b/>
            <sz val="9"/>
            <color indexed="81"/>
            <rFont val="돋움"/>
            <family val="3"/>
            <charset val="129"/>
          </rPr>
          <t>※</t>
        </r>
        <r>
          <rPr>
            <b/>
            <sz val="9"/>
            <color indexed="81"/>
            <rFont val="Tahoma"/>
            <family val="2"/>
          </rPr>
          <t xml:space="preserve"> </t>
        </r>
        <r>
          <rPr>
            <b/>
            <sz val="9"/>
            <color indexed="81"/>
            <rFont val="돋움"/>
            <family val="3"/>
            <charset val="129"/>
          </rPr>
          <t>작성방법</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한도
주택차입금</t>
        </r>
        <r>
          <rPr>
            <b/>
            <sz val="9"/>
            <color indexed="81"/>
            <rFont val="Tahoma"/>
            <family val="2"/>
          </rPr>
          <t xml:space="preserve"> </t>
        </r>
        <r>
          <rPr>
            <b/>
            <sz val="9"/>
            <color indexed="81"/>
            <rFont val="돋움"/>
            <family val="3"/>
            <charset val="129"/>
          </rPr>
          <t>이자세액공제</t>
        </r>
        <r>
          <rPr>
            <b/>
            <sz val="9"/>
            <color indexed="81"/>
            <rFont val="Tahoma"/>
            <family val="2"/>
          </rPr>
          <t xml:space="preserve"> = </t>
        </r>
        <r>
          <rPr>
            <b/>
            <sz val="9"/>
            <color indexed="81"/>
            <rFont val="돋움"/>
            <family val="3"/>
            <charset val="129"/>
          </rPr>
          <t>이자상환액</t>
        </r>
        <r>
          <rPr>
            <b/>
            <sz val="9"/>
            <color indexed="81"/>
            <rFont val="Tahoma"/>
            <family val="2"/>
          </rPr>
          <t xml:space="preserve"> x 30%
</t>
        </r>
        <r>
          <rPr>
            <b/>
            <sz val="9"/>
            <color indexed="81"/>
            <rFont val="돋움"/>
            <family val="3"/>
            <charset val="129"/>
          </rPr>
          <t>주택차입금</t>
        </r>
        <r>
          <rPr>
            <b/>
            <sz val="9"/>
            <color indexed="81"/>
            <rFont val="Tahoma"/>
            <family val="2"/>
          </rPr>
          <t xml:space="preserve"> </t>
        </r>
        <r>
          <rPr>
            <b/>
            <sz val="9"/>
            <color indexed="81"/>
            <rFont val="돋움"/>
            <family val="3"/>
            <charset val="129"/>
          </rPr>
          <t>이자상환액</t>
        </r>
        <r>
          <rPr>
            <b/>
            <sz val="9"/>
            <color indexed="81"/>
            <rFont val="Tahoma"/>
            <family val="2"/>
          </rPr>
          <t xml:space="preserve"> </t>
        </r>
        <r>
          <rPr>
            <b/>
            <sz val="9"/>
            <color indexed="81"/>
            <rFont val="돋움"/>
            <family val="3"/>
            <charset val="129"/>
          </rPr>
          <t>세액공제
공제금액한도</t>
        </r>
        <r>
          <rPr>
            <b/>
            <sz val="9"/>
            <color indexed="81"/>
            <rFont val="Tahoma"/>
            <family val="2"/>
          </rPr>
          <t xml:space="preserve"> : </t>
        </r>
        <r>
          <rPr>
            <b/>
            <sz val="9"/>
            <color indexed="81"/>
            <rFont val="돋움"/>
            <family val="3"/>
            <charset val="129"/>
          </rPr>
          <t>이자상환액의</t>
        </r>
        <r>
          <rPr>
            <b/>
            <sz val="9"/>
            <color indexed="81"/>
            <rFont val="Tahoma"/>
            <family val="2"/>
          </rPr>
          <t xml:space="preserve">30%
’95.11.1~’97.12.31 </t>
        </r>
        <r>
          <rPr>
            <b/>
            <sz val="9"/>
            <color indexed="81"/>
            <rFont val="돋움"/>
            <family val="3"/>
            <charset val="129"/>
          </rPr>
          <t>기간</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미분양주택의</t>
        </r>
        <r>
          <rPr>
            <b/>
            <sz val="9"/>
            <color indexed="81"/>
            <rFont val="Tahoma"/>
            <family val="2"/>
          </rPr>
          <t xml:space="preserve"> </t>
        </r>
        <r>
          <rPr>
            <b/>
            <sz val="9"/>
            <color indexed="81"/>
            <rFont val="돋움"/>
            <family val="3"/>
            <charset val="129"/>
          </rPr>
          <t>취득과</t>
        </r>
        <r>
          <rPr>
            <b/>
            <sz val="9"/>
            <color indexed="81"/>
            <rFont val="Tahoma"/>
            <family val="2"/>
          </rPr>
          <t xml:space="preserve"> </t>
        </r>
        <r>
          <rPr>
            <b/>
            <sz val="9"/>
            <color indexed="81"/>
            <rFont val="돋움"/>
            <family val="3"/>
            <charset val="129"/>
          </rPr>
          <t>관련하여</t>
        </r>
        <r>
          <rPr>
            <b/>
            <sz val="9"/>
            <color indexed="81"/>
            <rFont val="Tahoma"/>
            <family val="2"/>
          </rPr>
          <t xml:space="preserve"> ’95.11.1</t>
        </r>
        <r>
          <rPr>
            <b/>
            <sz val="9"/>
            <color indexed="81"/>
            <rFont val="돋움"/>
            <family val="3"/>
            <charset val="129"/>
          </rPr>
          <t>이후</t>
        </r>
        <r>
          <rPr>
            <b/>
            <sz val="9"/>
            <color indexed="81"/>
            <rFont val="Tahoma"/>
            <family val="2"/>
          </rPr>
          <t xml:space="preserve"> </t>
        </r>
        <r>
          <rPr>
            <b/>
            <sz val="9"/>
            <color indexed="81"/>
            <rFont val="돋움"/>
            <family val="3"/>
            <charset val="129"/>
          </rPr>
          <t>국민주택기금</t>
        </r>
        <r>
          <rPr>
            <b/>
            <sz val="9"/>
            <color indexed="81"/>
            <rFont val="Tahoma"/>
            <family val="2"/>
          </rPr>
          <t xml:space="preserve"> </t>
        </r>
        <r>
          <rPr>
            <b/>
            <sz val="9"/>
            <color indexed="81"/>
            <rFont val="돋움"/>
            <family val="3"/>
            <charset val="129"/>
          </rPr>
          <t>등으로부터</t>
        </r>
        <r>
          <rPr>
            <b/>
            <sz val="9"/>
            <color indexed="81"/>
            <rFont val="Tahoma"/>
            <family val="2"/>
          </rPr>
          <t xml:space="preserve"> </t>
        </r>
        <r>
          <rPr>
            <b/>
            <sz val="9"/>
            <color indexed="81"/>
            <rFont val="돋움"/>
            <family val="3"/>
            <charset val="129"/>
          </rPr>
          <t>차입한</t>
        </r>
        <r>
          <rPr>
            <b/>
            <sz val="9"/>
            <color indexed="81"/>
            <rFont val="Tahoma"/>
            <family val="2"/>
          </rPr>
          <t xml:space="preserve"> </t>
        </r>
        <r>
          <rPr>
            <b/>
            <sz val="9"/>
            <color indexed="81"/>
            <rFont val="돋움"/>
            <family val="3"/>
            <charset val="129"/>
          </rPr>
          <t>대출금</t>
        </r>
        <r>
          <rPr>
            <b/>
            <sz val="9"/>
            <color indexed="81"/>
            <rFont val="Tahoma"/>
            <family val="2"/>
          </rPr>
          <t xml:space="preserve"> </t>
        </r>
        <r>
          <rPr>
            <b/>
            <sz val="9"/>
            <color indexed="81"/>
            <rFont val="돋움"/>
            <family val="3"/>
            <charset val="129"/>
          </rPr>
          <t>이자상환액을</t>
        </r>
        <r>
          <rPr>
            <b/>
            <sz val="9"/>
            <color indexed="81"/>
            <rFont val="Tahoma"/>
            <family val="2"/>
          </rPr>
          <t xml:space="preserve"> </t>
        </r>
        <r>
          <rPr>
            <b/>
            <sz val="9"/>
            <color indexed="81"/>
            <rFont val="돋움"/>
            <family val="3"/>
            <charset val="129"/>
          </rPr>
          <t>세액공제</t>
        </r>
      </text>
    </comment>
    <comment ref="W135" authorId="1" shapeId="0" xr:uid="{48DCF267-102C-41BF-883D-284BA775F8C4}">
      <text>
        <r>
          <rPr>
            <b/>
            <sz val="9"/>
            <color indexed="81"/>
            <rFont val="돋움"/>
            <family val="3"/>
            <charset val="129"/>
          </rPr>
          <t>외국납부 세액공제
공제금액한도 : 외국납부세액
거주자의 근로소득금액에 국외원천소득이 합산되어 있는 국외원천소득에 대해 외국에서 납부한 세액이 있는 경우 세액공제
※세액공제한도
근로소득 산출세액 x (국외근로소득금액/근로소득금액)
ㆍ한도 초과시 이월하여 세액공제 가능</t>
        </r>
      </text>
    </comment>
    <comment ref="C137" authorId="1" shapeId="0" xr:uid="{B21C61E9-F0C1-42C6-8E53-7E082B30901C}">
      <text>
        <r>
          <rPr>
            <b/>
            <sz val="9"/>
            <color indexed="81"/>
            <rFont val="돋움"/>
            <family val="3"/>
            <charset val="129"/>
          </rPr>
          <t>공제한도</t>
        </r>
        <r>
          <rPr>
            <b/>
            <sz val="9"/>
            <color indexed="81"/>
            <rFont val="Tahoma"/>
            <family val="2"/>
          </rPr>
          <t xml:space="preserve"> 2</t>
        </r>
        <r>
          <rPr>
            <b/>
            <sz val="9"/>
            <color indexed="81"/>
            <rFont val="돋움"/>
            <family val="3"/>
            <charset val="129"/>
          </rPr>
          <t>천</t>
        </r>
        <r>
          <rPr>
            <b/>
            <sz val="9"/>
            <color indexed="81"/>
            <rFont val="Tahoma"/>
            <family val="2"/>
          </rPr>
          <t>5</t>
        </r>
        <r>
          <rPr>
            <b/>
            <sz val="9"/>
            <color indexed="81"/>
            <rFont val="돋움"/>
            <family val="3"/>
            <charset val="129"/>
          </rPr>
          <t>백만원에서</t>
        </r>
        <r>
          <rPr>
            <b/>
            <sz val="9"/>
            <color indexed="81"/>
            <rFont val="Tahoma"/>
            <family val="2"/>
          </rPr>
          <t xml:space="preserve"> </t>
        </r>
        <r>
          <rPr>
            <b/>
            <sz val="9"/>
            <color indexed="81"/>
            <rFont val="돋움"/>
            <family val="3"/>
            <charset val="129"/>
          </rPr>
          <t>벤처기업</t>
        </r>
        <r>
          <rPr>
            <b/>
            <sz val="9"/>
            <color indexed="81"/>
            <rFont val="Tahoma"/>
            <family val="2"/>
          </rPr>
          <t xml:space="preserve"> </t>
        </r>
        <r>
          <rPr>
            <b/>
            <sz val="9"/>
            <color indexed="81"/>
            <rFont val="돋움"/>
            <family val="3"/>
            <charset val="129"/>
          </rPr>
          <t>출자</t>
        </r>
        <r>
          <rPr>
            <b/>
            <sz val="9"/>
            <color indexed="81"/>
            <rFont val="Tahoma"/>
            <family val="2"/>
          </rPr>
          <t xml:space="preserve"> </t>
        </r>
        <r>
          <rPr>
            <b/>
            <sz val="9"/>
            <color indexed="81"/>
            <rFont val="돋움"/>
            <family val="3"/>
            <charset val="129"/>
          </rPr>
          <t>등제외
◦</t>
        </r>
        <r>
          <rPr>
            <b/>
            <sz val="9"/>
            <color indexed="81"/>
            <rFont val="Tahoma"/>
            <family val="2"/>
          </rPr>
          <t xml:space="preserve"> </t>
        </r>
        <r>
          <rPr>
            <b/>
            <sz val="9"/>
            <color indexed="81"/>
            <rFont val="돋움"/>
            <family val="3"/>
            <charset val="129"/>
          </rPr>
          <t>개인의</t>
        </r>
        <r>
          <rPr>
            <b/>
            <sz val="9"/>
            <color indexed="81"/>
            <rFont val="Tahoma"/>
            <family val="2"/>
          </rPr>
          <t xml:space="preserve"> </t>
        </r>
        <r>
          <rPr>
            <b/>
            <sz val="9"/>
            <color indexed="81"/>
            <rFont val="돋움"/>
            <family val="3"/>
            <charset val="129"/>
          </rPr>
          <t>벤처기업</t>
        </r>
        <r>
          <rPr>
            <b/>
            <sz val="9"/>
            <color indexed="81"/>
            <rFont val="Tahoma"/>
            <family val="2"/>
          </rPr>
          <t xml:space="preserve"> </t>
        </r>
        <r>
          <rPr>
            <b/>
            <sz val="9"/>
            <color indexed="81"/>
            <rFont val="돋움"/>
            <family val="3"/>
            <charset val="129"/>
          </rPr>
          <t>출자</t>
        </r>
        <r>
          <rPr>
            <b/>
            <sz val="9"/>
            <color indexed="81"/>
            <rFont val="Tahoma"/>
            <family val="2"/>
          </rPr>
          <t xml:space="preserve"> </t>
        </r>
        <r>
          <rPr>
            <b/>
            <sz val="9"/>
            <color indexed="81"/>
            <rFont val="돋움"/>
            <family val="3"/>
            <charset val="129"/>
          </rPr>
          <t>등에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 xml:space="preserve">소득공제
</t>
        </r>
        <r>
          <rPr>
            <b/>
            <sz val="9"/>
            <color indexed="81"/>
            <rFont val="Tahoma"/>
            <family val="2"/>
          </rPr>
          <t xml:space="preserve"> - (</t>
        </r>
        <r>
          <rPr>
            <b/>
            <sz val="9"/>
            <color indexed="81"/>
            <rFont val="돋움"/>
            <family val="3"/>
            <charset val="129"/>
          </rPr>
          <t>출자ㆍ투자</t>
        </r>
        <r>
          <rPr>
            <b/>
            <sz val="9"/>
            <color indexed="81"/>
            <rFont val="Tahoma"/>
            <family val="2"/>
          </rPr>
          <t xml:space="preserve"> </t>
        </r>
        <r>
          <rPr>
            <b/>
            <sz val="9"/>
            <color indexed="81"/>
            <rFont val="돋움"/>
            <family val="3"/>
            <charset val="129"/>
          </rPr>
          <t>대상</t>
        </r>
        <r>
          <rPr>
            <b/>
            <sz val="9"/>
            <color indexed="81"/>
            <rFont val="Tahoma"/>
            <family val="2"/>
          </rPr>
          <t xml:space="preserve">) </t>
        </r>
        <r>
          <rPr>
            <b/>
            <sz val="9"/>
            <color indexed="81"/>
            <rFont val="돋움"/>
            <family val="3"/>
            <charset val="129"/>
          </rPr>
          <t>벤처기업</t>
        </r>
        <r>
          <rPr>
            <b/>
            <sz val="9"/>
            <color indexed="81"/>
            <rFont val="Tahoma"/>
            <family val="2"/>
          </rPr>
          <t xml:space="preserve">, </t>
        </r>
        <r>
          <rPr>
            <b/>
            <sz val="9"/>
            <color indexed="81"/>
            <rFont val="돋움"/>
            <family val="3"/>
            <charset val="129"/>
          </rPr>
          <t>벤처기업에</t>
        </r>
        <r>
          <rPr>
            <b/>
            <sz val="9"/>
            <color indexed="81"/>
            <rFont val="Tahoma"/>
            <family val="2"/>
          </rPr>
          <t xml:space="preserve"> </t>
        </r>
        <r>
          <rPr>
            <b/>
            <sz val="9"/>
            <color indexed="81"/>
            <rFont val="돋움"/>
            <family val="3"/>
            <charset val="129"/>
          </rPr>
          <t>준하는</t>
        </r>
        <r>
          <rPr>
            <b/>
            <sz val="9"/>
            <color indexed="81"/>
            <rFont val="Tahoma"/>
            <family val="2"/>
          </rPr>
          <t xml:space="preserve"> </t>
        </r>
        <r>
          <rPr>
            <b/>
            <sz val="9"/>
            <color indexed="81"/>
            <rFont val="돋움"/>
            <family val="3"/>
            <charset val="129"/>
          </rPr>
          <t>창업</t>
        </r>
        <r>
          <rPr>
            <b/>
            <sz val="9"/>
            <color indexed="81"/>
            <rFont val="Tahoma"/>
            <family val="2"/>
          </rPr>
          <t xml:space="preserve"> </t>
        </r>
        <r>
          <rPr>
            <b/>
            <sz val="9"/>
            <color indexed="81"/>
            <rFont val="돋움"/>
            <family val="3"/>
            <charset val="129"/>
          </rPr>
          <t>후</t>
        </r>
        <r>
          <rPr>
            <b/>
            <sz val="9"/>
            <color indexed="81"/>
            <rFont val="Tahoma"/>
            <family val="2"/>
          </rPr>
          <t xml:space="preserve"> 3</t>
        </r>
        <r>
          <rPr>
            <b/>
            <sz val="9"/>
            <color indexed="81"/>
            <rFont val="돋움"/>
            <family val="3"/>
            <charset val="129"/>
          </rPr>
          <t>년</t>
        </r>
        <r>
          <rPr>
            <b/>
            <sz val="9"/>
            <color indexed="81"/>
            <rFont val="Tahoma"/>
            <family val="2"/>
          </rPr>
          <t xml:space="preserve"> </t>
        </r>
        <r>
          <rPr>
            <b/>
            <sz val="9"/>
            <color indexed="81"/>
            <rFont val="돋움"/>
            <family val="3"/>
            <charset val="129"/>
          </rPr>
          <t>이내의</t>
        </r>
        <r>
          <rPr>
            <b/>
            <sz val="9"/>
            <color indexed="81"/>
            <rFont val="Tahoma"/>
            <family val="2"/>
          </rPr>
          <t xml:space="preserve"> </t>
        </r>
        <r>
          <rPr>
            <b/>
            <sz val="9"/>
            <color indexed="81"/>
            <rFont val="돋움"/>
            <family val="3"/>
            <charset val="129"/>
          </rPr>
          <t xml:space="preserve">중소기업
</t>
        </r>
        <r>
          <rPr>
            <b/>
            <sz val="9"/>
            <color indexed="81"/>
            <rFont val="Tahoma"/>
            <family val="2"/>
          </rPr>
          <t xml:space="preserve"> - (</t>
        </r>
        <r>
          <rPr>
            <b/>
            <sz val="9"/>
            <color indexed="81"/>
            <rFont val="돋움"/>
            <family val="3"/>
            <charset val="129"/>
          </rPr>
          <t>소득공제율</t>
        </r>
        <r>
          <rPr>
            <b/>
            <sz val="9"/>
            <color indexed="81"/>
            <rFont val="Tahoma"/>
            <family val="2"/>
          </rPr>
          <t>) 
   5</t>
        </r>
        <r>
          <rPr>
            <b/>
            <sz val="9"/>
            <color indexed="81"/>
            <rFont val="돋움"/>
            <family val="3"/>
            <charset val="129"/>
          </rPr>
          <t>천만원</t>
        </r>
        <r>
          <rPr>
            <b/>
            <sz val="9"/>
            <color indexed="81"/>
            <rFont val="Tahoma"/>
            <family val="2"/>
          </rPr>
          <t xml:space="preserve"> </t>
        </r>
        <r>
          <rPr>
            <b/>
            <sz val="9"/>
            <color indexed="81"/>
            <rFont val="돋움"/>
            <family val="3"/>
            <charset val="129"/>
          </rPr>
          <t>이하</t>
        </r>
        <r>
          <rPr>
            <b/>
            <sz val="9"/>
            <color indexed="81"/>
            <rFont val="Tahoma"/>
            <family val="2"/>
          </rPr>
          <t xml:space="preserve"> </t>
        </r>
        <r>
          <rPr>
            <b/>
            <sz val="9"/>
            <color indexed="81"/>
            <rFont val="돋움"/>
            <family val="3"/>
            <charset val="129"/>
          </rPr>
          <t>출자ㆍ투자액</t>
        </r>
        <r>
          <rPr>
            <b/>
            <sz val="9"/>
            <color indexed="81"/>
            <rFont val="Tahoma"/>
            <family val="2"/>
          </rPr>
          <t xml:space="preserve"> : 50%
   5</t>
        </r>
        <r>
          <rPr>
            <b/>
            <sz val="9"/>
            <color indexed="81"/>
            <rFont val="돋움"/>
            <family val="3"/>
            <charset val="129"/>
          </rPr>
          <t>천만원</t>
        </r>
        <r>
          <rPr>
            <b/>
            <sz val="9"/>
            <color indexed="81"/>
            <rFont val="Tahoma"/>
            <family val="2"/>
          </rPr>
          <t xml:space="preserve"> </t>
        </r>
        <r>
          <rPr>
            <b/>
            <sz val="9"/>
            <color indexed="81"/>
            <rFont val="돋움"/>
            <family val="3"/>
            <charset val="129"/>
          </rPr>
          <t>초과</t>
        </r>
        <r>
          <rPr>
            <b/>
            <sz val="9"/>
            <color indexed="81"/>
            <rFont val="Tahoma"/>
            <family val="2"/>
          </rPr>
          <t xml:space="preserve"> </t>
        </r>
        <r>
          <rPr>
            <b/>
            <sz val="9"/>
            <color indexed="81"/>
            <rFont val="돋움"/>
            <family val="3"/>
            <charset val="129"/>
          </rPr>
          <t>출자ㆍ투자액</t>
        </r>
        <r>
          <rPr>
            <b/>
            <sz val="9"/>
            <color indexed="81"/>
            <rFont val="Tahoma"/>
            <family val="2"/>
          </rPr>
          <t xml:space="preserve"> : 30%
 - (</t>
        </r>
        <r>
          <rPr>
            <b/>
            <sz val="9"/>
            <color indexed="81"/>
            <rFont val="돋움"/>
            <family val="3"/>
            <charset val="129"/>
          </rPr>
          <t>공제한도</t>
        </r>
        <r>
          <rPr>
            <b/>
            <sz val="9"/>
            <color indexed="81"/>
            <rFont val="Tahoma"/>
            <family val="2"/>
          </rPr>
          <t xml:space="preserve">) </t>
        </r>
        <r>
          <rPr>
            <b/>
            <sz val="9"/>
            <color indexed="81"/>
            <rFont val="돋움"/>
            <family val="3"/>
            <charset val="129"/>
          </rPr>
          <t>종합소득금액의</t>
        </r>
        <r>
          <rPr>
            <b/>
            <sz val="9"/>
            <color indexed="81"/>
            <rFont val="Tahoma"/>
            <family val="2"/>
          </rPr>
          <t xml:space="preserve"> 50%
 - (</t>
        </r>
        <r>
          <rPr>
            <b/>
            <sz val="9"/>
            <color indexed="81"/>
            <rFont val="돋움"/>
            <family val="3"/>
            <charset val="129"/>
          </rPr>
          <t>소득공제</t>
        </r>
        <r>
          <rPr>
            <b/>
            <sz val="9"/>
            <color indexed="81"/>
            <rFont val="Tahoma"/>
            <family val="2"/>
          </rPr>
          <t xml:space="preserve"> </t>
        </r>
        <r>
          <rPr>
            <b/>
            <sz val="9"/>
            <color indexed="81"/>
            <rFont val="돋움"/>
            <family val="3"/>
            <charset val="129"/>
          </rPr>
          <t>종합한도</t>
        </r>
        <r>
          <rPr>
            <b/>
            <sz val="9"/>
            <color indexed="81"/>
            <rFont val="Tahoma"/>
            <family val="2"/>
          </rPr>
          <t>) 2,500</t>
        </r>
        <r>
          <rPr>
            <b/>
            <sz val="9"/>
            <color indexed="81"/>
            <rFont val="돋움"/>
            <family val="3"/>
            <charset val="129"/>
          </rPr>
          <t>만원</t>
        </r>
        <r>
          <rPr>
            <b/>
            <sz val="9"/>
            <color indexed="81"/>
            <rFont val="Tahoma"/>
            <family val="2"/>
          </rPr>
          <t xml:space="preserve"> </t>
        </r>
        <r>
          <rPr>
            <b/>
            <sz val="9"/>
            <color indexed="81"/>
            <rFont val="돋움"/>
            <family val="3"/>
            <charset val="129"/>
          </rPr>
          <t>적용</t>
        </r>
        <r>
          <rPr>
            <b/>
            <sz val="9"/>
            <color indexed="81"/>
            <rFont val="Tahoma"/>
            <family val="2"/>
          </rPr>
          <t xml:space="preserve"> </t>
        </r>
        <r>
          <rPr>
            <b/>
            <sz val="9"/>
            <color indexed="81"/>
            <rFont val="돋움"/>
            <family val="3"/>
            <charset val="129"/>
          </rPr>
          <t xml:space="preserve">제외
</t>
        </r>
        <r>
          <rPr>
            <b/>
            <sz val="9"/>
            <color indexed="81"/>
            <rFont val="Tahoma"/>
            <family val="2"/>
          </rPr>
          <t xml:space="preserve">   </t>
        </r>
        <r>
          <rPr>
            <b/>
            <sz val="9"/>
            <color indexed="81"/>
            <rFont val="돋움"/>
            <family val="3"/>
            <charset val="129"/>
          </rPr>
          <t>다만</t>
        </r>
        <r>
          <rPr>
            <b/>
            <sz val="9"/>
            <color indexed="81"/>
            <rFont val="Tahoma"/>
            <family val="2"/>
          </rPr>
          <t xml:space="preserve">, </t>
        </r>
        <r>
          <rPr>
            <b/>
            <sz val="9"/>
            <color indexed="81"/>
            <rFont val="돋움"/>
            <family val="3"/>
            <charset val="129"/>
          </rPr>
          <t>간접투자의</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소득공제</t>
        </r>
        <r>
          <rPr>
            <b/>
            <sz val="9"/>
            <color indexed="81"/>
            <rFont val="Tahoma"/>
            <family val="2"/>
          </rPr>
          <t xml:space="preserve"> </t>
        </r>
        <r>
          <rPr>
            <b/>
            <sz val="9"/>
            <color indexed="81"/>
            <rFont val="돋움"/>
            <family val="3"/>
            <charset val="129"/>
          </rPr>
          <t>종합한도</t>
        </r>
        <r>
          <rPr>
            <b/>
            <sz val="9"/>
            <color indexed="81"/>
            <rFont val="Tahoma"/>
            <family val="2"/>
          </rPr>
          <t xml:space="preserve"> </t>
        </r>
        <r>
          <rPr>
            <b/>
            <sz val="9"/>
            <color indexed="81"/>
            <rFont val="돋움"/>
            <family val="3"/>
            <charset val="129"/>
          </rPr>
          <t>적용
투자조합출자</t>
        </r>
        <r>
          <rPr>
            <b/>
            <sz val="9"/>
            <color indexed="81"/>
            <rFont val="Tahoma"/>
            <family val="2"/>
          </rPr>
          <t xml:space="preserve"> </t>
        </r>
        <r>
          <rPr>
            <b/>
            <sz val="9"/>
            <color indexed="81"/>
            <rFont val="돋움"/>
            <family val="3"/>
            <charset val="129"/>
          </rPr>
          <t>등</t>
        </r>
        <r>
          <rPr>
            <b/>
            <sz val="9"/>
            <color indexed="81"/>
            <rFont val="Tahoma"/>
            <family val="2"/>
          </rPr>
          <t xml:space="preserve"> </t>
        </r>
        <r>
          <rPr>
            <b/>
            <sz val="9"/>
            <color indexed="81"/>
            <rFont val="돋움"/>
            <family val="3"/>
            <charset val="129"/>
          </rPr>
          <t>소득공제
중소기업창업투자조합</t>
        </r>
        <r>
          <rPr>
            <b/>
            <sz val="9"/>
            <color indexed="81"/>
            <rFont val="Tahoma"/>
            <family val="2"/>
          </rPr>
          <t xml:space="preserve">, </t>
        </r>
        <r>
          <rPr>
            <b/>
            <sz val="9"/>
            <color indexed="81"/>
            <rFont val="돋움"/>
            <family val="3"/>
            <charset val="129"/>
          </rPr>
          <t>벤처기업</t>
        </r>
        <r>
          <rPr>
            <b/>
            <sz val="9"/>
            <color indexed="81"/>
            <rFont val="Tahoma"/>
            <family val="2"/>
          </rPr>
          <t xml:space="preserve"> </t>
        </r>
        <r>
          <rPr>
            <b/>
            <sz val="9"/>
            <color indexed="81"/>
            <rFont val="돋움"/>
            <family val="3"/>
            <charset val="129"/>
          </rPr>
          <t>등에</t>
        </r>
        <r>
          <rPr>
            <b/>
            <sz val="9"/>
            <color indexed="81"/>
            <rFont val="Tahoma"/>
            <family val="2"/>
          </rPr>
          <t xml:space="preserve"> </t>
        </r>
        <r>
          <rPr>
            <b/>
            <sz val="9"/>
            <color indexed="81"/>
            <rFont val="돋움"/>
            <family val="3"/>
            <charset val="129"/>
          </rPr>
          <t>투자</t>
        </r>
        <r>
          <rPr>
            <b/>
            <sz val="9"/>
            <color indexed="81"/>
            <rFont val="Tahoma"/>
            <family val="2"/>
          </rPr>
          <t xml:space="preserve"> </t>
        </r>
        <r>
          <rPr>
            <b/>
            <sz val="9"/>
            <color indexed="81"/>
            <rFont val="돋움"/>
            <family val="3"/>
            <charset val="129"/>
          </rPr>
          <t>시</t>
        </r>
        <r>
          <rPr>
            <b/>
            <sz val="9"/>
            <color indexed="81"/>
            <rFont val="Tahoma"/>
            <family val="2"/>
          </rPr>
          <t xml:space="preserve"> </t>
        </r>
        <r>
          <rPr>
            <b/>
            <sz val="9"/>
            <color indexed="81"/>
            <rFont val="돋움"/>
            <family val="3"/>
            <charset val="129"/>
          </rPr>
          <t>출자</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투자</t>
        </r>
        <r>
          <rPr>
            <b/>
            <sz val="9"/>
            <color indexed="81"/>
            <rFont val="Tahoma"/>
            <family val="2"/>
          </rPr>
          <t xml:space="preserve"> </t>
        </r>
        <r>
          <rPr>
            <b/>
            <sz val="9"/>
            <color indexed="81"/>
            <rFont val="돋움"/>
            <family val="3"/>
            <charset val="129"/>
          </rPr>
          <t>후</t>
        </r>
        <r>
          <rPr>
            <b/>
            <sz val="9"/>
            <color indexed="81"/>
            <rFont val="Tahoma"/>
            <family val="2"/>
          </rPr>
          <t xml:space="preserve"> 2</t>
        </r>
        <r>
          <rPr>
            <b/>
            <sz val="9"/>
            <color indexed="81"/>
            <rFont val="돋움"/>
            <family val="3"/>
            <charset val="129"/>
          </rPr>
          <t>년이</t>
        </r>
        <r>
          <rPr>
            <b/>
            <sz val="9"/>
            <color indexed="81"/>
            <rFont val="Tahoma"/>
            <family val="2"/>
          </rPr>
          <t xml:space="preserve"> </t>
        </r>
        <r>
          <rPr>
            <b/>
            <sz val="9"/>
            <color indexed="81"/>
            <rFont val="돋움"/>
            <family val="3"/>
            <charset val="129"/>
          </rPr>
          <t>되는</t>
        </r>
        <r>
          <rPr>
            <b/>
            <sz val="9"/>
            <color indexed="81"/>
            <rFont val="Tahoma"/>
            <family val="2"/>
          </rPr>
          <t xml:space="preserve"> </t>
        </r>
        <r>
          <rPr>
            <b/>
            <sz val="9"/>
            <color indexed="81"/>
            <rFont val="돋움"/>
            <family val="3"/>
            <charset val="129"/>
          </rPr>
          <t>날이</t>
        </r>
        <r>
          <rPr>
            <b/>
            <sz val="9"/>
            <color indexed="81"/>
            <rFont val="Tahoma"/>
            <family val="2"/>
          </rPr>
          <t xml:space="preserve"> </t>
        </r>
        <r>
          <rPr>
            <b/>
            <sz val="9"/>
            <color indexed="81"/>
            <rFont val="돋움"/>
            <family val="3"/>
            <charset val="129"/>
          </rPr>
          <t>속하는</t>
        </r>
        <r>
          <rPr>
            <b/>
            <sz val="9"/>
            <color indexed="81"/>
            <rFont val="Tahoma"/>
            <family val="2"/>
          </rPr>
          <t xml:space="preserve"> </t>
        </r>
        <r>
          <rPr>
            <b/>
            <sz val="9"/>
            <color indexed="81"/>
            <rFont val="돋움"/>
            <family val="3"/>
            <charset val="129"/>
          </rPr>
          <t>과세연도까지</t>
        </r>
        <r>
          <rPr>
            <b/>
            <sz val="9"/>
            <color indexed="81"/>
            <rFont val="Tahoma"/>
            <family val="2"/>
          </rPr>
          <t xml:space="preserve"> </t>
        </r>
        <r>
          <rPr>
            <b/>
            <sz val="9"/>
            <color indexed="81"/>
            <rFont val="돋움"/>
            <family val="3"/>
            <charset val="129"/>
          </rPr>
          <t>선택
하여</t>
        </r>
        <r>
          <rPr>
            <b/>
            <sz val="9"/>
            <color indexed="81"/>
            <rFont val="Tahoma"/>
            <family val="2"/>
          </rPr>
          <t xml:space="preserve"> 1</t>
        </r>
        <r>
          <rPr>
            <b/>
            <sz val="9"/>
            <color indexed="81"/>
            <rFont val="돋움"/>
            <family val="3"/>
            <charset val="129"/>
          </rPr>
          <t>과세연도에</t>
        </r>
        <r>
          <rPr>
            <b/>
            <sz val="9"/>
            <color indexed="81"/>
            <rFont val="Tahoma"/>
            <family val="2"/>
          </rPr>
          <t xml:space="preserve"> </t>
        </r>
        <r>
          <rPr>
            <b/>
            <sz val="9"/>
            <color indexed="81"/>
            <rFont val="돋움"/>
            <family val="3"/>
            <charset val="129"/>
          </rPr>
          <t>공제
※</t>
        </r>
        <r>
          <rPr>
            <b/>
            <sz val="9"/>
            <color indexed="81"/>
            <rFont val="Tahoma"/>
            <family val="2"/>
          </rPr>
          <t xml:space="preserve"> </t>
        </r>
        <r>
          <rPr>
            <b/>
            <sz val="9"/>
            <color indexed="81"/>
            <rFont val="돋움"/>
            <family val="3"/>
            <charset val="129"/>
          </rPr>
          <t xml:space="preserve">공제한도
</t>
        </r>
        <r>
          <rPr>
            <b/>
            <sz val="9"/>
            <color indexed="81"/>
            <rFont val="Tahoma"/>
            <family val="2"/>
          </rPr>
          <t xml:space="preserve">                 </t>
        </r>
        <r>
          <rPr>
            <b/>
            <sz val="9"/>
            <color indexed="81"/>
            <rFont val="돋움"/>
            <family val="3"/>
            <charset val="129"/>
          </rPr>
          <t>구분</t>
        </r>
        <r>
          <rPr>
            <b/>
            <sz val="9"/>
            <color indexed="81"/>
            <rFont val="Tahoma"/>
            <family val="2"/>
          </rPr>
          <t xml:space="preserve">                                 </t>
        </r>
        <r>
          <rPr>
            <b/>
            <sz val="9"/>
            <color indexed="81"/>
            <rFont val="돋움"/>
            <family val="3"/>
            <charset val="129"/>
          </rPr>
          <t>소득공제액</t>
        </r>
        <r>
          <rPr>
            <b/>
            <sz val="9"/>
            <color indexed="81"/>
            <rFont val="Tahoma"/>
            <family val="2"/>
          </rPr>
          <t xml:space="preserve">                                                    </t>
        </r>
        <r>
          <rPr>
            <b/>
            <sz val="9"/>
            <color indexed="81"/>
            <rFont val="돋움"/>
            <family val="3"/>
            <charset val="129"/>
          </rPr>
          <t>공제한도
’</t>
        </r>
        <r>
          <rPr>
            <b/>
            <sz val="9"/>
            <color indexed="81"/>
            <rFont val="Tahoma"/>
            <family val="2"/>
          </rPr>
          <t>2012</t>
        </r>
        <r>
          <rPr>
            <b/>
            <sz val="9"/>
            <color indexed="81"/>
            <rFont val="돋움"/>
            <family val="3"/>
            <charset val="129"/>
          </rPr>
          <t>년</t>
        </r>
        <r>
          <rPr>
            <b/>
            <sz val="9"/>
            <color indexed="81"/>
            <rFont val="Tahoma"/>
            <family val="2"/>
          </rPr>
          <t xml:space="preserve"> </t>
        </r>
        <r>
          <rPr>
            <b/>
            <sz val="9"/>
            <color indexed="81"/>
            <rFont val="돋움"/>
            <family val="3"/>
            <charset val="129"/>
          </rPr>
          <t>이전</t>
        </r>
        <r>
          <rPr>
            <b/>
            <sz val="9"/>
            <color indexed="81"/>
            <rFont val="Tahoma"/>
            <family val="2"/>
          </rPr>
          <t xml:space="preserve"> </t>
        </r>
        <r>
          <rPr>
            <b/>
            <sz val="9"/>
            <color indexed="81"/>
            <rFont val="돋움"/>
            <family val="3"/>
            <charset val="129"/>
          </rPr>
          <t>출자</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투자분</t>
        </r>
        <r>
          <rPr>
            <b/>
            <sz val="9"/>
            <color indexed="81"/>
            <rFont val="Tahoma"/>
            <family val="2"/>
          </rPr>
          <t xml:space="preserve">      </t>
        </r>
        <r>
          <rPr>
            <b/>
            <sz val="9"/>
            <color indexed="81"/>
            <rFont val="돋움"/>
            <family val="3"/>
            <charset val="129"/>
          </rPr>
          <t>출자금액의</t>
        </r>
        <r>
          <rPr>
            <b/>
            <sz val="9"/>
            <color indexed="81"/>
            <rFont val="Tahoma"/>
            <family val="2"/>
          </rPr>
          <t xml:space="preserve"> 10%(20%*)               </t>
        </r>
        <r>
          <rPr>
            <b/>
            <sz val="9"/>
            <color indexed="81"/>
            <rFont val="돋움"/>
            <family val="3"/>
            <charset val="129"/>
          </rPr>
          <t>해당</t>
        </r>
        <r>
          <rPr>
            <b/>
            <sz val="9"/>
            <color indexed="81"/>
            <rFont val="Tahoma"/>
            <family val="2"/>
          </rPr>
          <t xml:space="preserve"> </t>
        </r>
        <r>
          <rPr>
            <b/>
            <sz val="9"/>
            <color indexed="81"/>
            <rFont val="돋움"/>
            <family val="3"/>
            <charset val="129"/>
          </rPr>
          <t>과세연도</t>
        </r>
        <r>
          <rPr>
            <b/>
            <sz val="9"/>
            <color indexed="81"/>
            <rFont val="Tahoma"/>
            <family val="2"/>
          </rPr>
          <t xml:space="preserve"> </t>
        </r>
        <r>
          <rPr>
            <b/>
            <sz val="9"/>
            <color indexed="81"/>
            <rFont val="돋움"/>
            <family val="3"/>
            <charset val="129"/>
          </rPr>
          <t>근로소득금액의</t>
        </r>
        <r>
          <rPr>
            <b/>
            <sz val="9"/>
            <color indexed="81"/>
            <rFont val="Tahoma"/>
            <family val="2"/>
          </rPr>
          <t xml:space="preserve"> 40%</t>
        </r>
        <r>
          <rPr>
            <b/>
            <sz val="9"/>
            <color indexed="81"/>
            <rFont val="돋움"/>
            <family val="3"/>
            <charset val="129"/>
          </rPr>
          <t xml:space="preserve">
’</t>
        </r>
        <r>
          <rPr>
            <b/>
            <sz val="9"/>
            <color indexed="81"/>
            <rFont val="Tahoma"/>
            <family val="2"/>
          </rPr>
          <t>2013</t>
        </r>
        <r>
          <rPr>
            <b/>
            <sz val="9"/>
            <color indexed="81"/>
            <rFont val="돋움"/>
            <family val="3"/>
            <charset val="129"/>
          </rPr>
          <t>년</t>
        </r>
        <r>
          <rPr>
            <b/>
            <sz val="9"/>
            <color indexed="81"/>
            <rFont val="Tahoma"/>
            <family val="2"/>
          </rPr>
          <t xml:space="preserve"> </t>
        </r>
        <r>
          <rPr>
            <b/>
            <sz val="9"/>
            <color indexed="81"/>
            <rFont val="돋움"/>
            <family val="3"/>
            <charset val="129"/>
          </rPr>
          <t>이전</t>
        </r>
        <r>
          <rPr>
            <b/>
            <sz val="9"/>
            <color indexed="81"/>
            <rFont val="Tahoma"/>
            <family val="2"/>
          </rPr>
          <t xml:space="preserve"> </t>
        </r>
        <r>
          <rPr>
            <b/>
            <sz val="9"/>
            <color indexed="81"/>
            <rFont val="돋움"/>
            <family val="3"/>
            <charset val="129"/>
          </rPr>
          <t>출자</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투자분</t>
        </r>
        <r>
          <rPr>
            <b/>
            <sz val="9"/>
            <color indexed="81"/>
            <rFont val="Tahoma"/>
            <family val="2"/>
          </rPr>
          <t xml:space="preserve">      </t>
        </r>
        <r>
          <rPr>
            <b/>
            <sz val="9"/>
            <color indexed="81"/>
            <rFont val="돋움"/>
            <family val="3"/>
            <charset val="129"/>
          </rPr>
          <t>출자금액의</t>
        </r>
        <r>
          <rPr>
            <b/>
            <sz val="9"/>
            <color indexed="81"/>
            <rFont val="Tahoma"/>
            <family val="2"/>
          </rPr>
          <t xml:space="preserve"> 10%(30%*)               </t>
        </r>
        <r>
          <rPr>
            <b/>
            <sz val="9"/>
            <color indexed="81"/>
            <rFont val="돋움"/>
            <family val="3"/>
            <charset val="129"/>
          </rPr>
          <t>해당</t>
        </r>
        <r>
          <rPr>
            <b/>
            <sz val="9"/>
            <color indexed="81"/>
            <rFont val="Tahoma"/>
            <family val="2"/>
          </rPr>
          <t xml:space="preserve"> </t>
        </r>
        <r>
          <rPr>
            <b/>
            <sz val="9"/>
            <color indexed="81"/>
            <rFont val="돋움"/>
            <family val="3"/>
            <charset val="129"/>
          </rPr>
          <t>과세연도</t>
        </r>
        <r>
          <rPr>
            <b/>
            <sz val="9"/>
            <color indexed="81"/>
            <rFont val="Tahoma"/>
            <family val="2"/>
          </rPr>
          <t xml:space="preserve"> </t>
        </r>
        <r>
          <rPr>
            <b/>
            <sz val="9"/>
            <color indexed="81"/>
            <rFont val="돋움"/>
            <family val="3"/>
            <charset val="129"/>
          </rPr>
          <t>근로소득금액의</t>
        </r>
        <r>
          <rPr>
            <b/>
            <sz val="9"/>
            <color indexed="81"/>
            <rFont val="Tahoma"/>
            <family val="2"/>
          </rPr>
          <t xml:space="preserve"> 40%
’2014</t>
        </r>
        <r>
          <rPr>
            <b/>
            <sz val="9"/>
            <color indexed="81"/>
            <rFont val="돋움"/>
            <family val="3"/>
            <charset val="129"/>
          </rPr>
          <t>년</t>
        </r>
        <r>
          <rPr>
            <b/>
            <sz val="9"/>
            <color indexed="81"/>
            <rFont val="Tahoma"/>
            <family val="2"/>
          </rPr>
          <t xml:space="preserve"> </t>
        </r>
        <r>
          <rPr>
            <b/>
            <sz val="9"/>
            <color indexed="81"/>
            <rFont val="돋움"/>
            <family val="3"/>
            <charset val="129"/>
          </rPr>
          <t>이후</t>
        </r>
        <r>
          <rPr>
            <b/>
            <sz val="9"/>
            <color indexed="81"/>
            <rFont val="Tahoma"/>
            <family val="2"/>
          </rPr>
          <t xml:space="preserve"> </t>
        </r>
        <r>
          <rPr>
            <b/>
            <sz val="9"/>
            <color indexed="81"/>
            <rFont val="돋움"/>
            <family val="3"/>
            <charset val="129"/>
          </rPr>
          <t>출자</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투자분</t>
        </r>
        <r>
          <rPr>
            <b/>
            <sz val="9"/>
            <color indexed="81"/>
            <rFont val="Tahoma"/>
            <family val="2"/>
          </rPr>
          <t xml:space="preserve">      </t>
        </r>
        <r>
          <rPr>
            <b/>
            <sz val="9"/>
            <color indexed="81"/>
            <rFont val="돋움"/>
            <family val="3"/>
            <charset val="129"/>
          </rPr>
          <t>출자금액의</t>
        </r>
        <r>
          <rPr>
            <b/>
            <sz val="9"/>
            <color indexed="81"/>
            <rFont val="Tahoma"/>
            <family val="2"/>
          </rPr>
          <t xml:space="preserve"> 10%(50%,30%*)      </t>
        </r>
        <r>
          <rPr>
            <b/>
            <sz val="9"/>
            <color indexed="81"/>
            <rFont val="돋움"/>
            <family val="3"/>
            <charset val="129"/>
          </rPr>
          <t>해당</t>
        </r>
        <r>
          <rPr>
            <b/>
            <sz val="9"/>
            <color indexed="81"/>
            <rFont val="Tahoma"/>
            <family val="2"/>
          </rPr>
          <t xml:space="preserve"> </t>
        </r>
        <r>
          <rPr>
            <b/>
            <sz val="9"/>
            <color indexed="81"/>
            <rFont val="돋움"/>
            <family val="3"/>
            <charset val="129"/>
          </rPr>
          <t>과세연도</t>
        </r>
        <r>
          <rPr>
            <b/>
            <sz val="9"/>
            <color indexed="81"/>
            <rFont val="Tahoma"/>
            <family val="2"/>
          </rPr>
          <t xml:space="preserve"> </t>
        </r>
        <r>
          <rPr>
            <b/>
            <sz val="9"/>
            <color indexed="81"/>
            <rFont val="돋움"/>
            <family val="3"/>
            <charset val="129"/>
          </rPr>
          <t>근로소득금액의</t>
        </r>
        <r>
          <rPr>
            <b/>
            <sz val="9"/>
            <color indexed="81"/>
            <rFont val="Tahoma"/>
            <family val="2"/>
          </rPr>
          <t xml:space="preserve"> 50%
* </t>
        </r>
        <r>
          <rPr>
            <b/>
            <sz val="9"/>
            <color indexed="81"/>
            <rFont val="돋움"/>
            <family val="3"/>
            <charset val="129"/>
          </rPr>
          <t>근로자가</t>
        </r>
        <r>
          <rPr>
            <b/>
            <sz val="9"/>
            <color indexed="81"/>
            <rFont val="Tahoma"/>
            <family val="2"/>
          </rPr>
          <t xml:space="preserve"> </t>
        </r>
        <r>
          <rPr>
            <b/>
            <sz val="9"/>
            <color indexed="81"/>
            <rFont val="돋움"/>
            <family val="3"/>
            <charset val="129"/>
          </rPr>
          <t>벤처기업</t>
        </r>
        <r>
          <rPr>
            <b/>
            <sz val="9"/>
            <color indexed="81"/>
            <rFont val="Tahoma"/>
            <family val="2"/>
          </rPr>
          <t xml:space="preserve"> </t>
        </r>
        <r>
          <rPr>
            <b/>
            <sz val="9"/>
            <color indexed="81"/>
            <rFont val="돋움"/>
            <family val="3"/>
            <charset val="129"/>
          </rPr>
          <t>등에</t>
        </r>
        <r>
          <rPr>
            <b/>
            <sz val="9"/>
            <color indexed="81"/>
            <rFont val="Tahoma"/>
            <family val="2"/>
          </rPr>
          <t xml:space="preserve"> </t>
        </r>
        <r>
          <rPr>
            <b/>
            <sz val="9"/>
            <color indexed="81"/>
            <rFont val="돋움"/>
            <family val="3"/>
            <charset val="129"/>
          </rPr>
          <t>직접투자하는</t>
        </r>
        <r>
          <rPr>
            <b/>
            <sz val="9"/>
            <color indexed="81"/>
            <rFont val="Tahoma"/>
            <family val="2"/>
          </rPr>
          <t xml:space="preserve"> </t>
        </r>
        <r>
          <rPr>
            <b/>
            <sz val="9"/>
            <color indexed="81"/>
            <rFont val="돋움"/>
            <family val="3"/>
            <charset val="129"/>
          </rPr>
          <t>경우</t>
        </r>
        <r>
          <rPr>
            <b/>
            <sz val="9"/>
            <color indexed="81"/>
            <rFont val="Tahoma"/>
            <family val="2"/>
          </rPr>
          <t xml:space="preserve"> (2014</t>
        </r>
        <r>
          <rPr>
            <b/>
            <sz val="9"/>
            <color indexed="81"/>
            <rFont val="돋움"/>
            <family val="3"/>
            <charset val="129"/>
          </rPr>
          <t>년</t>
        </r>
        <r>
          <rPr>
            <b/>
            <sz val="9"/>
            <color indexed="81"/>
            <rFont val="Tahoma"/>
            <family val="2"/>
          </rPr>
          <t>:5,000</t>
        </r>
        <r>
          <rPr>
            <b/>
            <sz val="9"/>
            <color indexed="81"/>
            <rFont val="돋움"/>
            <family val="3"/>
            <charset val="129"/>
          </rPr>
          <t>만원</t>
        </r>
        <r>
          <rPr>
            <b/>
            <sz val="9"/>
            <color indexed="81"/>
            <rFont val="Tahoma"/>
            <family val="2"/>
          </rPr>
          <t xml:space="preserve"> </t>
        </r>
        <r>
          <rPr>
            <b/>
            <sz val="9"/>
            <color indexed="81"/>
            <rFont val="돋움"/>
            <family val="3"/>
            <charset val="129"/>
          </rPr>
          <t>이하분</t>
        </r>
        <r>
          <rPr>
            <b/>
            <sz val="9"/>
            <color indexed="81"/>
            <rFont val="Tahoma"/>
            <family val="2"/>
          </rPr>
          <t xml:space="preserve"> 50%, </t>
        </r>
        <r>
          <rPr>
            <b/>
            <sz val="9"/>
            <color indexed="81"/>
            <rFont val="돋움"/>
            <family val="3"/>
            <charset val="129"/>
          </rPr>
          <t>초과분</t>
        </r>
        <r>
          <rPr>
            <b/>
            <sz val="9"/>
            <color indexed="81"/>
            <rFont val="Tahoma"/>
            <family val="2"/>
          </rPr>
          <t xml:space="preserve"> 30%)</t>
        </r>
      </text>
    </comment>
    <comment ref="C138" authorId="1" shapeId="0" xr:uid="{314323A6-AAD7-4EFF-98EE-0E5BFAE02D69}">
      <text>
        <r>
          <rPr>
            <b/>
            <sz val="9"/>
            <color indexed="81"/>
            <rFont val="돋움"/>
            <family val="3"/>
            <charset val="129"/>
          </rPr>
          <t xml:space="preserve">신용카드 등 소득공제
공제금액ㆍ한도 :
(신용카드 등 사용금액 - 총급여액 25%) × 15% (30%)
기본공제대상자로 나이제한없음.
1. 공제대상금액 : 근로자 본인 및 연간소득금액 합계액이 100만원 이하인 배우자·직계존비속·입양자의 사용금액에 한해                          
                        근로자 총급여액의 25%를 초과한 금액의 15%(직불·선불카드, 현금영수증 등 30%)
    * 다만, '2014년 신용카드 등 근로자 본인 사용금액이 '2013년도 대비 증가한 경우로서 근로자 본인의 '2014년 하반기
               직불카드·선불카드·현금영수증 사용액, 전통시장 사용분, 대중교통 이용분이 '2013년 연간 사용액의 50% 보다
               증가한 금액은 40%
2. 공제한도 : 연간 300만원과 총급여액의 20% 중 적은 금액 (전통시장 사용분, 대중교통 이용분 각각 추가 100만원)
    ※ 공제한도는 신용카드,현금영수증,직불(선불)카드,전통시장 사용분, 대중교통 이용분 합계액에 대하여 적용
공 제 요 건 :
- 15% 공제대상 : 신용카드 사용액
- 30% 공제대상 사용금액
 ㆍ현금영수증 
 ㆍ직불카드(체크카드), 직불전자지급수단ㆍ기명식선불전자지급수단 등
 ㆍ전통시장 사용분(카드, 현금영수증)
 ㆍ대중교통 이용분(카드, 현금영수증)
- 본인, 배우자 및 생계를 같이 하는 직계존비속(소득금액 제한, 나이제한 없음)의 신용카드 등 사용액
- 300만원과 총급여 20% 중 적은 금액 한도
  다만, 전통시장 사용분과 대중교통 이용분은 각각 100만원까지 추가 한도(최대 500만원)
▶ 신용카드 등 소득공제
   · 공제액 : 총급여액의 25%를 초과하는 금액의 15%(전통시장사용분, 대중교통이용분, 현금영수증, 직불 · 선불카드는 30%*) 공제
                   *추가공제율사용분 증가액 10% 추가
   · 공제한도 : 총급여액의 20%와 300만원 중 적은 금액(전통시장 · 대중교통이용분 각각 한도 추가 100만원) : 최대 500만원까지 
                    소득공제 가능
</t>
        </r>
      </text>
    </comment>
    <comment ref="C139" authorId="1" shapeId="0" xr:uid="{A296AA89-5636-43E4-BCB8-113D3295FD50}">
      <text>
        <r>
          <rPr>
            <b/>
            <sz val="9"/>
            <color indexed="81"/>
            <rFont val="돋움"/>
            <family val="3"/>
            <charset val="129"/>
          </rPr>
          <t>우리사주조합소득공제</t>
        </r>
        <r>
          <rPr>
            <b/>
            <sz val="9"/>
            <color indexed="81"/>
            <rFont val="Tahoma"/>
            <family val="2"/>
          </rPr>
          <t xml:space="preserve"> = </t>
        </r>
        <r>
          <rPr>
            <b/>
            <sz val="9"/>
            <color indexed="81"/>
            <rFont val="돋움"/>
            <family val="3"/>
            <charset val="129"/>
          </rPr>
          <t>지출액</t>
        </r>
        <r>
          <rPr>
            <b/>
            <sz val="9"/>
            <color indexed="81"/>
            <rFont val="Tahoma"/>
            <family val="2"/>
          </rPr>
          <t>(</t>
        </r>
        <r>
          <rPr>
            <b/>
            <sz val="9"/>
            <color indexed="81"/>
            <rFont val="돋움"/>
            <family val="3"/>
            <charset val="129"/>
          </rPr>
          <t>출연금</t>
        </r>
        <r>
          <rPr>
            <b/>
            <sz val="9"/>
            <color indexed="81"/>
            <rFont val="Tahoma"/>
            <family val="2"/>
          </rPr>
          <t>) (</t>
        </r>
        <r>
          <rPr>
            <b/>
            <sz val="9"/>
            <color indexed="81"/>
            <rFont val="돋움"/>
            <family val="3"/>
            <charset val="129"/>
          </rPr>
          <t>단</t>
        </r>
        <r>
          <rPr>
            <b/>
            <sz val="9"/>
            <color indexed="81"/>
            <rFont val="Tahoma"/>
            <family val="2"/>
          </rPr>
          <t xml:space="preserve">, </t>
        </r>
        <r>
          <rPr>
            <b/>
            <sz val="9"/>
            <color indexed="81"/>
            <rFont val="돋움"/>
            <family val="3"/>
            <charset val="129"/>
          </rPr>
          <t>연</t>
        </r>
        <r>
          <rPr>
            <b/>
            <sz val="9"/>
            <color indexed="81"/>
            <rFont val="Tahoma"/>
            <family val="2"/>
          </rPr>
          <t>400</t>
        </r>
        <r>
          <rPr>
            <b/>
            <sz val="9"/>
            <color indexed="81"/>
            <rFont val="돋움"/>
            <family val="3"/>
            <charset val="129"/>
          </rPr>
          <t>만원</t>
        </r>
        <r>
          <rPr>
            <b/>
            <sz val="9"/>
            <color indexed="81"/>
            <rFont val="Tahoma"/>
            <family val="2"/>
          </rPr>
          <t xml:space="preserve"> </t>
        </r>
        <r>
          <rPr>
            <b/>
            <sz val="9"/>
            <color indexed="81"/>
            <rFont val="돋움"/>
            <family val="3"/>
            <charset val="129"/>
          </rPr>
          <t>한도</t>
        </r>
        <r>
          <rPr>
            <b/>
            <sz val="9"/>
            <color indexed="81"/>
            <rFont val="Tahoma"/>
            <family val="2"/>
          </rPr>
          <t xml:space="preserve">)
</t>
        </r>
        <r>
          <rPr>
            <b/>
            <sz val="9"/>
            <color indexed="81"/>
            <rFont val="돋움"/>
            <family val="3"/>
            <charset val="129"/>
          </rPr>
          <t>우리사주조합</t>
        </r>
        <r>
          <rPr>
            <b/>
            <sz val="9"/>
            <color indexed="81"/>
            <rFont val="Tahoma"/>
            <family val="2"/>
          </rPr>
          <t xml:space="preserve"> </t>
        </r>
        <r>
          <rPr>
            <b/>
            <sz val="9"/>
            <color indexed="81"/>
            <rFont val="돋움"/>
            <family val="3"/>
            <charset val="129"/>
          </rPr>
          <t>소득공제
공제한도</t>
        </r>
        <r>
          <rPr>
            <b/>
            <sz val="9"/>
            <color indexed="81"/>
            <rFont val="Tahoma"/>
            <family val="2"/>
          </rPr>
          <t xml:space="preserve"> : </t>
        </r>
        <r>
          <rPr>
            <b/>
            <sz val="9"/>
            <color indexed="81"/>
            <rFont val="돋움"/>
            <family val="3"/>
            <charset val="129"/>
          </rPr>
          <t>연</t>
        </r>
        <r>
          <rPr>
            <b/>
            <sz val="9"/>
            <color indexed="81"/>
            <rFont val="Tahoma"/>
            <family val="2"/>
          </rPr>
          <t xml:space="preserve"> 400</t>
        </r>
        <r>
          <rPr>
            <b/>
            <sz val="9"/>
            <color indexed="81"/>
            <rFont val="돋움"/>
            <family val="3"/>
            <charset val="129"/>
          </rPr>
          <t>만원</t>
        </r>
        <r>
          <rPr>
            <b/>
            <sz val="9"/>
            <color indexed="81"/>
            <rFont val="Tahoma"/>
            <family val="2"/>
          </rPr>
          <t xml:space="preserve"> </t>
        </r>
        <r>
          <rPr>
            <b/>
            <sz val="9"/>
            <color indexed="81"/>
            <rFont val="돋움"/>
            <family val="3"/>
            <charset val="129"/>
          </rPr>
          <t>한도
공제요건</t>
        </r>
        <r>
          <rPr>
            <b/>
            <sz val="9"/>
            <color indexed="81"/>
            <rFont val="Tahoma"/>
            <family val="2"/>
          </rPr>
          <t xml:space="preserve"> :
</t>
        </r>
        <r>
          <rPr>
            <b/>
            <sz val="9"/>
            <color indexed="81"/>
            <rFont val="돋움"/>
            <family val="3"/>
            <charset val="129"/>
          </rPr>
          <t>우리사주조합원이</t>
        </r>
        <r>
          <rPr>
            <b/>
            <sz val="9"/>
            <color indexed="81"/>
            <rFont val="Tahoma"/>
            <family val="2"/>
          </rPr>
          <t xml:space="preserve"> </t>
        </r>
        <r>
          <rPr>
            <b/>
            <sz val="9"/>
            <color indexed="81"/>
            <rFont val="돋움"/>
            <family val="3"/>
            <charset val="129"/>
          </rPr>
          <t>우리사주를</t>
        </r>
        <r>
          <rPr>
            <b/>
            <sz val="9"/>
            <color indexed="81"/>
            <rFont val="Tahoma"/>
            <family val="2"/>
          </rPr>
          <t xml:space="preserve"> </t>
        </r>
        <r>
          <rPr>
            <b/>
            <sz val="9"/>
            <color indexed="81"/>
            <rFont val="돋움"/>
            <family val="3"/>
            <charset val="129"/>
          </rPr>
          <t>취득하기</t>
        </r>
        <r>
          <rPr>
            <b/>
            <sz val="9"/>
            <color indexed="81"/>
            <rFont val="Tahoma"/>
            <family val="2"/>
          </rPr>
          <t xml:space="preserve"> </t>
        </r>
        <r>
          <rPr>
            <b/>
            <sz val="9"/>
            <color indexed="81"/>
            <rFont val="돋움"/>
            <family val="3"/>
            <charset val="129"/>
          </rPr>
          <t>위하여</t>
        </r>
        <r>
          <rPr>
            <b/>
            <sz val="9"/>
            <color indexed="81"/>
            <rFont val="Tahoma"/>
            <family val="2"/>
          </rPr>
          <t xml:space="preserve"> </t>
        </r>
        <r>
          <rPr>
            <b/>
            <sz val="9"/>
            <color indexed="81"/>
            <rFont val="돋움"/>
            <family val="3"/>
            <charset val="129"/>
          </rPr>
          <t>우리사주조합에</t>
        </r>
        <r>
          <rPr>
            <b/>
            <sz val="9"/>
            <color indexed="81"/>
            <rFont val="Tahoma"/>
            <family val="2"/>
          </rPr>
          <t xml:space="preserve"> </t>
        </r>
        <r>
          <rPr>
            <b/>
            <sz val="9"/>
            <color indexed="81"/>
            <rFont val="돋움"/>
            <family val="3"/>
            <charset val="129"/>
          </rPr>
          <t>출연한</t>
        </r>
        <r>
          <rPr>
            <b/>
            <sz val="9"/>
            <color indexed="81"/>
            <rFont val="Tahoma"/>
            <family val="2"/>
          </rPr>
          <t xml:space="preserve"> </t>
        </r>
        <r>
          <rPr>
            <b/>
            <sz val="9"/>
            <color indexed="81"/>
            <rFont val="돋움"/>
            <family val="3"/>
            <charset val="129"/>
          </rPr>
          <t>금액</t>
        </r>
      </text>
    </comment>
    <comment ref="C140" authorId="1" shapeId="0" xr:uid="{814CB93F-0055-41A1-90A7-CA09C3B27122}">
      <text>
        <r>
          <rPr>
            <b/>
            <sz val="9"/>
            <color indexed="81"/>
            <rFont val="돋움"/>
            <family val="3"/>
            <charset val="129"/>
          </rPr>
          <t>임금</t>
        </r>
        <r>
          <rPr>
            <b/>
            <sz val="9"/>
            <color indexed="81"/>
            <rFont val="Tahoma"/>
            <family val="2"/>
          </rPr>
          <t xml:space="preserve"> </t>
        </r>
        <r>
          <rPr>
            <b/>
            <sz val="9"/>
            <color indexed="81"/>
            <rFont val="돋움"/>
            <family val="3"/>
            <charset val="129"/>
          </rPr>
          <t>삭감액의</t>
        </r>
        <r>
          <rPr>
            <b/>
            <sz val="9"/>
            <color indexed="81"/>
            <rFont val="Tahoma"/>
            <family val="2"/>
          </rPr>
          <t xml:space="preserve"> 50% </t>
        </r>
        <r>
          <rPr>
            <b/>
            <sz val="9"/>
            <color indexed="81"/>
            <rFont val="돋움"/>
            <family val="3"/>
            <charset val="129"/>
          </rPr>
          <t>소득공제되며</t>
        </r>
        <r>
          <rPr>
            <b/>
            <sz val="9"/>
            <color indexed="81"/>
            <rFont val="Tahoma"/>
            <family val="2"/>
          </rPr>
          <t xml:space="preserve"> </t>
        </r>
        <r>
          <rPr>
            <b/>
            <sz val="9"/>
            <color indexed="81"/>
            <rFont val="돋움"/>
            <family val="3"/>
            <charset val="129"/>
          </rPr>
          <t>연간</t>
        </r>
        <r>
          <rPr>
            <b/>
            <sz val="9"/>
            <color indexed="81"/>
            <rFont val="Tahoma"/>
            <family val="2"/>
          </rPr>
          <t xml:space="preserve"> 1,000</t>
        </r>
        <r>
          <rPr>
            <b/>
            <sz val="9"/>
            <color indexed="81"/>
            <rFont val="돋움"/>
            <family val="3"/>
            <charset val="129"/>
          </rPr>
          <t>만원</t>
        </r>
        <r>
          <rPr>
            <b/>
            <sz val="9"/>
            <color indexed="81"/>
            <rFont val="Tahoma"/>
            <family val="2"/>
          </rPr>
          <t xml:space="preserve"> </t>
        </r>
        <r>
          <rPr>
            <b/>
            <sz val="9"/>
            <color indexed="81"/>
            <rFont val="돋움"/>
            <family val="3"/>
            <charset val="129"/>
          </rPr>
          <t>한도
고용유지중소</t>
        </r>
        <r>
          <rPr>
            <b/>
            <sz val="9"/>
            <color indexed="81"/>
            <rFont val="Tahoma"/>
            <family val="2"/>
          </rPr>
          <t xml:space="preserve"> </t>
        </r>
        <r>
          <rPr>
            <b/>
            <sz val="9"/>
            <color indexed="81"/>
            <rFont val="돋움"/>
            <family val="3"/>
            <charset val="129"/>
          </rPr>
          <t>기업근로자</t>
        </r>
        <r>
          <rPr>
            <b/>
            <sz val="9"/>
            <color indexed="81"/>
            <rFont val="Tahoma"/>
            <family val="2"/>
          </rPr>
          <t xml:space="preserve"> </t>
        </r>
        <r>
          <rPr>
            <b/>
            <sz val="9"/>
            <color indexed="81"/>
            <rFont val="돋움"/>
            <family val="3"/>
            <charset val="129"/>
          </rPr>
          <t>소득공제
공제한도</t>
        </r>
        <r>
          <rPr>
            <b/>
            <sz val="9"/>
            <color indexed="81"/>
            <rFont val="Tahoma"/>
            <family val="2"/>
          </rPr>
          <t xml:space="preserve"> : </t>
        </r>
        <r>
          <rPr>
            <b/>
            <sz val="9"/>
            <color indexed="81"/>
            <rFont val="돋움"/>
            <family val="3"/>
            <charset val="129"/>
          </rPr>
          <t>임금삭감액의</t>
        </r>
        <r>
          <rPr>
            <b/>
            <sz val="9"/>
            <color indexed="81"/>
            <rFont val="Tahoma"/>
            <family val="2"/>
          </rPr>
          <t xml:space="preserve"> 50% (</t>
        </r>
        <r>
          <rPr>
            <b/>
            <sz val="9"/>
            <color indexed="81"/>
            <rFont val="돋움"/>
            <family val="3"/>
            <charset val="129"/>
          </rPr>
          <t>공제한도：</t>
        </r>
        <r>
          <rPr>
            <b/>
            <sz val="9"/>
            <color indexed="81"/>
            <rFont val="Tahoma"/>
            <family val="2"/>
          </rPr>
          <t xml:space="preserve"> 1</t>
        </r>
        <r>
          <rPr>
            <b/>
            <sz val="9"/>
            <color indexed="81"/>
            <rFont val="돋움"/>
            <family val="3"/>
            <charset val="129"/>
          </rPr>
          <t>천만원</t>
        </r>
        <r>
          <rPr>
            <b/>
            <sz val="9"/>
            <color indexed="81"/>
            <rFont val="Tahoma"/>
            <family val="2"/>
          </rPr>
          <t xml:space="preserve">)
</t>
        </r>
        <r>
          <rPr>
            <b/>
            <sz val="9"/>
            <color indexed="81"/>
            <rFont val="돋움"/>
            <family val="3"/>
            <charset val="129"/>
          </rPr>
          <t>공제요건</t>
        </r>
        <r>
          <rPr>
            <b/>
            <sz val="9"/>
            <color indexed="81"/>
            <rFont val="Tahoma"/>
            <family val="2"/>
          </rPr>
          <t xml:space="preserve"> : </t>
        </r>
        <r>
          <rPr>
            <b/>
            <sz val="9"/>
            <color indexed="81"/>
            <rFont val="돋움"/>
            <family val="3"/>
            <charset val="129"/>
          </rPr>
          <t>고용유지</t>
        </r>
        <r>
          <rPr>
            <b/>
            <sz val="9"/>
            <color indexed="81"/>
            <rFont val="Tahoma"/>
            <family val="2"/>
          </rPr>
          <t xml:space="preserve"> </t>
        </r>
        <r>
          <rPr>
            <b/>
            <sz val="9"/>
            <color indexed="81"/>
            <rFont val="돋움"/>
            <family val="3"/>
            <charset val="129"/>
          </rPr>
          <t>중소기업에</t>
        </r>
        <r>
          <rPr>
            <b/>
            <sz val="9"/>
            <color indexed="81"/>
            <rFont val="Tahoma"/>
            <family val="2"/>
          </rPr>
          <t xml:space="preserve"> </t>
        </r>
        <r>
          <rPr>
            <b/>
            <sz val="9"/>
            <color indexed="81"/>
            <rFont val="돋움"/>
            <family val="3"/>
            <charset val="129"/>
          </rPr>
          <t>근로를</t>
        </r>
        <r>
          <rPr>
            <b/>
            <sz val="9"/>
            <color indexed="81"/>
            <rFont val="Tahoma"/>
            <family val="2"/>
          </rPr>
          <t xml:space="preserve"> </t>
        </r>
        <r>
          <rPr>
            <b/>
            <sz val="9"/>
            <color indexed="81"/>
            <rFont val="돋움"/>
            <family val="3"/>
            <charset val="129"/>
          </rPr>
          <t>제공하는</t>
        </r>
        <r>
          <rPr>
            <b/>
            <sz val="9"/>
            <color indexed="81"/>
            <rFont val="Tahoma"/>
            <family val="2"/>
          </rPr>
          <t xml:space="preserve"> </t>
        </r>
        <r>
          <rPr>
            <b/>
            <sz val="9"/>
            <color indexed="81"/>
            <rFont val="돋움"/>
            <family val="3"/>
            <charset val="129"/>
          </rPr>
          <t>상시</t>
        </r>
        <r>
          <rPr>
            <b/>
            <sz val="9"/>
            <color indexed="81"/>
            <rFont val="Tahoma"/>
            <family val="2"/>
          </rPr>
          <t xml:space="preserve"> </t>
        </r>
        <r>
          <rPr>
            <b/>
            <sz val="9"/>
            <color indexed="81"/>
            <rFont val="돋움"/>
            <family val="3"/>
            <charset val="129"/>
          </rPr>
          <t>근로자에</t>
        </r>
        <r>
          <rPr>
            <b/>
            <sz val="9"/>
            <color indexed="81"/>
            <rFont val="Tahoma"/>
            <family val="2"/>
          </rPr>
          <t xml:space="preserve"> </t>
        </r>
        <r>
          <rPr>
            <b/>
            <sz val="9"/>
            <color indexed="81"/>
            <rFont val="돋움"/>
            <family val="3"/>
            <charset val="129"/>
          </rPr>
          <t>대해</t>
        </r>
        <r>
          <rPr>
            <b/>
            <sz val="9"/>
            <color indexed="81"/>
            <rFont val="Tahoma"/>
            <family val="2"/>
          </rPr>
          <t xml:space="preserve"> 2015</t>
        </r>
        <r>
          <rPr>
            <b/>
            <sz val="9"/>
            <color indexed="81"/>
            <rFont val="돋움"/>
            <family val="3"/>
            <charset val="129"/>
          </rPr>
          <t>년까지</t>
        </r>
        <r>
          <rPr>
            <b/>
            <sz val="9"/>
            <color indexed="81"/>
            <rFont val="Tahoma"/>
            <family val="2"/>
          </rPr>
          <t xml:space="preserve"> </t>
        </r>
        <r>
          <rPr>
            <b/>
            <sz val="9"/>
            <color indexed="81"/>
            <rFont val="돋움"/>
            <family val="3"/>
            <charset val="129"/>
          </rPr>
          <t>근로소득에서</t>
        </r>
        <r>
          <rPr>
            <b/>
            <sz val="9"/>
            <color indexed="81"/>
            <rFont val="Tahoma"/>
            <family val="2"/>
          </rPr>
          <t xml:space="preserve"> </t>
        </r>
        <r>
          <rPr>
            <b/>
            <sz val="9"/>
            <color indexed="81"/>
            <rFont val="돋움"/>
            <family val="3"/>
            <charset val="129"/>
          </rPr>
          <t xml:space="preserve">공제
</t>
        </r>
        <r>
          <rPr>
            <b/>
            <sz val="9"/>
            <color indexed="81"/>
            <rFont val="Tahoma"/>
            <family val="2"/>
          </rPr>
          <t>(</t>
        </r>
        <r>
          <rPr>
            <b/>
            <sz val="9"/>
            <color indexed="81"/>
            <rFont val="돋움"/>
            <family val="3"/>
            <charset val="129"/>
          </rPr>
          <t>직전</t>
        </r>
        <r>
          <rPr>
            <b/>
            <sz val="9"/>
            <color indexed="81"/>
            <rFont val="Tahoma"/>
            <family val="2"/>
          </rPr>
          <t xml:space="preserve"> </t>
        </r>
        <r>
          <rPr>
            <b/>
            <sz val="9"/>
            <color indexed="81"/>
            <rFont val="돋움"/>
            <family val="3"/>
            <charset val="129"/>
          </rPr>
          <t>과세연도의</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근로자</t>
        </r>
        <r>
          <rPr>
            <b/>
            <sz val="9"/>
            <color indexed="81"/>
            <rFont val="Tahoma"/>
            <family val="2"/>
          </rPr>
          <t xml:space="preserve"> </t>
        </r>
        <r>
          <rPr>
            <b/>
            <sz val="9"/>
            <color indexed="81"/>
            <rFont val="돋움"/>
            <family val="3"/>
            <charset val="129"/>
          </rPr>
          <t>연간</t>
        </r>
        <r>
          <rPr>
            <b/>
            <sz val="9"/>
            <color indexed="81"/>
            <rFont val="Tahoma"/>
            <family val="2"/>
          </rPr>
          <t xml:space="preserve"> </t>
        </r>
        <r>
          <rPr>
            <b/>
            <sz val="9"/>
            <color indexed="81"/>
            <rFont val="돋움"/>
            <family val="3"/>
            <charset val="129"/>
          </rPr>
          <t>임금총액</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과세연도의</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근로자</t>
        </r>
        <r>
          <rPr>
            <b/>
            <sz val="9"/>
            <color indexed="81"/>
            <rFont val="Tahoma"/>
            <family val="2"/>
          </rPr>
          <t xml:space="preserve"> </t>
        </r>
        <r>
          <rPr>
            <b/>
            <sz val="9"/>
            <color indexed="81"/>
            <rFont val="돋움"/>
            <family val="3"/>
            <charset val="129"/>
          </rPr>
          <t>연간</t>
        </r>
        <r>
          <rPr>
            <b/>
            <sz val="9"/>
            <color indexed="81"/>
            <rFont val="Tahoma"/>
            <family val="2"/>
          </rPr>
          <t xml:space="preserve"> </t>
        </r>
        <r>
          <rPr>
            <b/>
            <sz val="9"/>
            <color indexed="81"/>
            <rFont val="돋움"/>
            <family val="3"/>
            <charset val="129"/>
          </rPr>
          <t>임금총액</t>
        </r>
        <r>
          <rPr>
            <b/>
            <sz val="9"/>
            <color indexed="81"/>
            <rFont val="Tahoma"/>
            <family val="2"/>
          </rPr>
          <t>) × 50%</t>
        </r>
      </text>
    </comment>
    <comment ref="C141" authorId="1" shapeId="0" xr:uid="{357A857A-4DB8-4DB1-A1DC-C53AE51F4D66}">
      <text>
        <r>
          <rPr>
            <b/>
            <sz val="9"/>
            <color indexed="81"/>
            <rFont val="돋움"/>
            <family val="3"/>
            <charset val="129"/>
          </rPr>
          <t>장기집합투자증권</t>
        </r>
        <r>
          <rPr>
            <b/>
            <sz val="9"/>
            <color indexed="81"/>
            <rFont val="Tahoma"/>
            <family val="2"/>
          </rPr>
          <t xml:space="preserve"> = </t>
        </r>
        <r>
          <rPr>
            <b/>
            <sz val="9"/>
            <color indexed="81"/>
            <rFont val="돋움"/>
            <family val="3"/>
            <charset val="129"/>
          </rPr>
          <t>저축불입액</t>
        </r>
        <r>
          <rPr>
            <b/>
            <sz val="9"/>
            <color indexed="81"/>
            <rFont val="Tahoma"/>
            <family val="2"/>
          </rPr>
          <t xml:space="preserve"> x 40% (</t>
        </r>
        <r>
          <rPr>
            <b/>
            <sz val="9"/>
            <color indexed="81"/>
            <rFont val="돋움"/>
            <family val="3"/>
            <charset val="129"/>
          </rPr>
          <t>근로소득금액</t>
        </r>
        <r>
          <rPr>
            <b/>
            <sz val="9"/>
            <color indexed="81"/>
            <rFont val="Tahoma"/>
            <family val="2"/>
          </rPr>
          <t xml:space="preserve"> </t>
        </r>
        <r>
          <rPr>
            <b/>
            <sz val="9"/>
            <color indexed="81"/>
            <rFont val="돋움"/>
            <family val="3"/>
            <charset val="129"/>
          </rPr>
          <t>한도</t>
        </r>
        <r>
          <rPr>
            <b/>
            <sz val="9"/>
            <color indexed="81"/>
            <rFont val="Tahoma"/>
            <family val="2"/>
          </rPr>
          <t xml:space="preserve">, </t>
        </r>
        <r>
          <rPr>
            <b/>
            <sz val="9"/>
            <color indexed="81"/>
            <rFont val="돋움"/>
            <family val="3"/>
            <charset val="129"/>
          </rPr>
          <t>불입금액</t>
        </r>
        <r>
          <rPr>
            <b/>
            <sz val="9"/>
            <color indexed="81"/>
            <rFont val="Tahoma"/>
            <family val="2"/>
          </rPr>
          <t xml:space="preserve"> </t>
        </r>
        <r>
          <rPr>
            <b/>
            <sz val="9"/>
            <color indexed="81"/>
            <rFont val="돋움"/>
            <family val="3"/>
            <charset val="129"/>
          </rPr>
          <t>연</t>
        </r>
        <r>
          <rPr>
            <b/>
            <sz val="9"/>
            <color indexed="81"/>
            <rFont val="Tahoma"/>
            <family val="2"/>
          </rPr>
          <t xml:space="preserve"> 600</t>
        </r>
        <r>
          <rPr>
            <b/>
            <sz val="9"/>
            <color indexed="81"/>
            <rFont val="돋움"/>
            <family val="3"/>
            <charset val="129"/>
          </rPr>
          <t>만원</t>
        </r>
        <r>
          <rPr>
            <b/>
            <sz val="9"/>
            <color indexed="81"/>
            <rFont val="Tahoma"/>
            <family val="2"/>
          </rPr>
          <t xml:space="preserve"> </t>
        </r>
        <r>
          <rPr>
            <b/>
            <sz val="9"/>
            <color indexed="81"/>
            <rFont val="돋움"/>
            <family val="3"/>
            <charset val="129"/>
          </rPr>
          <t>이내</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가입대상</t>
        </r>
        <r>
          <rPr>
            <b/>
            <sz val="9"/>
            <color indexed="81"/>
            <rFont val="Tahoma"/>
            <family val="2"/>
          </rPr>
          <t xml:space="preserve"> : </t>
        </r>
        <r>
          <rPr>
            <b/>
            <sz val="9"/>
            <color indexed="81"/>
            <rFont val="돋움"/>
            <family val="3"/>
            <charset val="129"/>
          </rPr>
          <t>직전</t>
        </r>
        <r>
          <rPr>
            <b/>
            <sz val="9"/>
            <color indexed="81"/>
            <rFont val="Tahoma"/>
            <family val="2"/>
          </rPr>
          <t xml:space="preserve"> </t>
        </r>
        <r>
          <rPr>
            <b/>
            <sz val="9"/>
            <color indexed="81"/>
            <rFont val="돋움"/>
            <family val="3"/>
            <charset val="129"/>
          </rPr>
          <t>과세기간</t>
        </r>
        <r>
          <rPr>
            <b/>
            <sz val="9"/>
            <color indexed="81"/>
            <rFont val="Tahoma"/>
            <family val="2"/>
          </rPr>
          <t xml:space="preserve"> </t>
        </r>
        <r>
          <rPr>
            <b/>
            <sz val="9"/>
            <color indexed="81"/>
            <rFont val="돋움"/>
            <family val="3"/>
            <charset val="129"/>
          </rPr>
          <t>총급여액</t>
        </r>
        <r>
          <rPr>
            <b/>
            <sz val="9"/>
            <color indexed="81"/>
            <rFont val="Tahoma"/>
            <family val="2"/>
          </rPr>
          <t xml:space="preserve"> 5,000</t>
        </r>
        <r>
          <rPr>
            <b/>
            <sz val="9"/>
            <color indexed="81"/>
            <rFont val="돋움"/>
            <family val="3"/>
            <charset val="129"/>
          </rPr>
          <t>만원</t>
        </r>
        <r>
          <rPr>
            <b/>
            <sz val="9"/>
            <color indexed="81"/>
            <rFont val="Tahoma"/>
            <family val="2"/>
          </rPr>
          <t xml:space="preserve"> </t>
        </r>
        <r>
          <rPr>
            <b/>
            <sz val="9"/>
            <color indexed="81"/>
            <rFont val="돋움"/>
            <family val="3"/>
            <charset val="129"/>
          </rPr>
          <t>이하</t>
        </r>
        <r>
          <rPr>
            <b/>
            <sz val="9"/>
            <color indexed="81"/>
            <rFont val="Tahoma"/>
            <family val="2"/>
          </rPr>
          <t xml:space="preserve"> </t>
        </r>
        <r>
          <rPr>
            <b/>
            <sz val="9"/>
            <color indexed="81"/>
            <rFont val="돋움"/>
            <family val="3"/>
            <charset val="129"/>
          </rPr>
          <t>근로자</t>
        </r>
        <r>
          <rPr>
            <b/>
            <sz val="9"/>
            <color indexed="81"/>
            <rFont val="Tahoma"/>
            <family val="2"/>
          </rPr>
          <t>(</t>
        </r>
        <r>
          <rPr>
            <b/>
            <sz val="9"/>
            <color indexed="81"/>
            <rFont val="돋움"/>
            <family val="3"/>
            <charset val="129"/>
          </rPr>
          <t>일용근로자</t>
        </r>
        <r>
          <rPr>
            <b/>
            <sz val="9"/>
            <color indexed="81"/>
            <rFont val="Tahoma"/>
            <family val="2"/>
          </rPr>
          <t xml:space="preserve"> </t>
        </r>
        <r>
          <rPr>
            <b/>
            <sz val="9"/>
            <color indexed="81"/>
            <rFont val="돋움"/>
            <family val="3"/>
            <charset val="129"/>
          </rPr>
          <t>제외</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펀드요건</t>
        </r>
        <r>
          <rPr>
            <b/>
            <sz val="9"/>
            <color indexed="81"/>
            <rFont val="Tahoma"/>
            <family val="2"/>
          </rPr>
          <t xml:space="preserve"> 
 - </t>
        </r>
        <r>
          <rPr>
            <b/>
            <sz val="9"/>
            <color indexed="81"/>
            <rFont val="돋움"/>
            <family val="3"/>
            <charset val="129"/>
          </rPr>
          <t>자산총액</t>
        </r>
        <r>
          <rPr>
            <b/>
            <sz val="9"/>
            <color indexed="81"/>
            <rFont val="Tahoma"/>
            <family val="2"/>
          </rPr>
          <t xml:space="preserve"> 40% </t>
        </r>
        <r>
          <rPr>
            <b/>
            <sz val="9"/>
            <color indexed="81"/>
            <rFont val="돋움"/>
            <family val="3"/>
            <charset val="129"/>
          </rPr>
          <t>이상을</t>
        </r>
        <r>
          <rPr>
            <b/>
            <sz val="9"/>
            <color indexed="81"/>
            <rFont val="Tahoma"/>
            <family val="2"/>
          </rPr>
          <t xml:space="preserve"> </t>
        </r>
        <r>
          <rPr>
            <b/>
            <sz val="9"/>
            <color indexed="81"/>
            <rFont val="돋움"/>
            <family val="3"/>
            <charset val="129"/>
          </rPr>
          <t>국내주식에</t>
        </r>
        <r>
          <rPr>
            <b/>
            <sz val="9"/>
            <color indexed="81"/>
            <rFont val="Tahoma"/>
            <family val="2"/>
          </rPr>
          <t xml:space="preserve"> </t>
        </r>
        <r>
          <rPr>
            <b/>
            <sz val="9"/>
            <color indexed="81"/>
            <rFont val="돋움"/>
            <family val="3"/>
            <charset val="129"/>
          </rPr>
          <t>투자하는</t>
        </r>
        <r>
          <rPr>
            <b/>
            <sz val="9"/>
            <color indexed="81"/>
            <rFont val="Tahoma"/>
            <family val="2"/>
          </rPr>
          <t xml:space="preserve"> </t>
        </r>
        <r>
          <rPr>
            <b/>
            <sz val="9"/>
            <color indexed="81"/>
            <rFont val="돋움"/>
            <family val="3"/>
            <charset val="129"/>
          </rPr>
          <t>장기적립식</t>
        </r>
        <r>
          <rPr>
            <b/>
            <sz val="9"/>
            <color indexed="81"/>
            <rFont val="Tahoma"/>
            <family val="2"/>
          </rPr>
          <t xml:space="preserve"> </t>
        </r>
        <r>
          <rPr>
            <b/>
            <sz val="9"/>
            <color indexed="81"/>
            <rFont val="돋움"/>
            <family val="3"/>
            <charset val="129"/>
          </rPr>
          <t xml:space="preserve">펀드
</t>
        </r>
        <r>
          <rPr>
            <b/>
            <sz val="9"/>
            <color indexed="81"/>
            <rFont val="Tahoma"/>
            <family val="2"/>
          </rPr>
          <t xml:space="preserve"> - </t>
        </r>
        <r>
          <rPr>
            <b/>
            <sz val="9"/>
            <color indexed="81"/>
            <rFont val="돋움"/>
            <family val="3"/>
            <charset val="129"/>
          </rPr>
          <t>연</t>
        </r>
        <r>
          <rPr>
            <b/>
            <sz val="9"/>
            <color indexed="81"/>
            <rFont val="Tahoma"/>
            <family val="2"/>
          </rPr>
          <t xml:space="preserve"> </t>
        </r>
        <r>
          <rPr>
            <b/>
            <sz val="9"/>
            <color indexed="81"/>
            <rFont val="돋움"/>
            <family val="3"/>
            <charset val="129"/>
          </rPr>
          <t>납입한도</t>
        </r>
        <r>
          <rPr>
            <b/>
            <sz val="9"/>
            <color indexed="81"/>
            <rFont val="Tahoma"/>
            <family val="2"/>
          </rPr>
          <t xml:space="preserve"> 600</t>
        </r>
        <r>
          <rPr>
            <b/>
            <sz val="9"/>
            <color indexed="81"/>
            <rFont val="돋움"/>
            <family val="3"/>
            <charset val="129"/>
          </rPr>
          <t xml:space="preserve">만원
</t>
        </r>
        <r>
          <rPr>
            <b/>
            <sz val="9"/>
            <color indexed="81"/>
            <rFont val="Tahoma"/>
            <family val="2"/>
          </rPr>
          <t xml:space="preserve"> - </t>
        </r>
        <r>
          <rPr>
            <b/>
            <sz val="9"/>
            <color indexed="81"/>
            <rFont val="돋움"/>
            <family val="3"/>
            <charset val="129"/>
          </rPr>
          <t>계약기간</t>
        </r>
        <r>
          <rPr>
            <b/>
            <sz val="9"/>
            <color indexed="81"/>
            <rFont val="Tahoma"/>
            <family val="2"/>
          </rPr>
          <t xml:space="preserve"> 10</t>
        </r>
        <r>
          <rPr>
            <b/>
            <sz val="9"/>
            <color indexed="81"/>
            <rFont val="돋움"/>
            <family val="3"/>
            <charset val="129"/>
          </rPr>
          <t>년</t>
        </r>
        <r>
          <rPr>
            <b/>
            <sz val="9"/>
            <color indexed="81"/>
            <rFont val="Tahoma"/>
            <family val="2"/>
          </rPr>
          <t xml:space="preserve"> </t>
        </r>
        <r>
          <rPr>
            <b/>
            <sz val="9"/>
            <color indexed="81"/>
            <rFont val="돋움"/>
            <family val="3"/>
            <charset val="129"/>
          </rPr>
          <t>이상
◦</t>
        </r>
        <r>
          <rPr>
            <b/>
            <sz val="9"/>
            <color indexed="81"/>
            <rFont val="Tahoma"/>
            <family val="2"/>
          </rPr>
          <t xml:space="preserve"> </t>
        </r>
        <r>
          <rPr>
            <b/>
            <sz val="9"/>
            <color indexed="81"/>
            <rFont val="돋움"/>
            <family val="3"/>
            <charset val="129"/>
          </rPr>
          <t>과세특례</t>
        </r>
        <r>
          <rPr>
            <b/>
            <sz val="9"/>
            <color indexed="81"/>
            <rFont val="Tahoma"/>
            <family val="2"/>
          </rPr>
          <t xml:space="preserve"> : 10</t>
        </r>
        <r>
          <rPr>
            <b/>
            <sz val="9"/>
            <color indexed="81"/>
            <rFont val="돋움"/>
            <family val="3"/>
            <charset val="129"/>
          </rPr>
          <t>년간</t>
        </r>
        <r>
          <rPr>
            <b/>
            <sz val="9"/>
            <color indexed="81"/>
            <rFont val="Tahoma"/>
            <family val="2"/>
          </rPr>
          <t xml:space="preserve"> </t>
        </r>
        <r>
          <rPr>
            <b/>
            <sz val="9"/>
            <color indexed="81"/>
            <rFont val="돋움"/>
            <family val="3"/>
            <charset val="129"/>
          </rPr>
          <t>연</t>
        </r>
        <r>
          <rPr>
            <b/>
            <sz val="9"/>
            <color indexed="81"/>
            <rFont val="Tahoma"/>
            <family val="2"/>
          </rPr>
          <t xml:space="preserve"> </t>
        </r>
        <r>
          <rPr>
            <b/>
            <sz val="9"/>
            <color indexed="81"/>
            <rFont val="돋움"/>
            <family val="3"/>
            <charset val="129"/>
          </rPr>
          <t>납입액의</t>
        </r>
        <r>
          <rPr>
            <b/>
            <sz val="9"/>
            <color indexed="81"/>
            <rFont val="Tahoma"/>
            <family val="2"/>
          </rPr>
          <t xml:space="preserve"> 40% </t>
        </r>
        <r>
          <rPr>
            <b/>
            <sz val="9"/>
            <color indexed="81"/>
            <rFont val="돋움"/>
            <family val="3"/>
            <charset val="129"/>
          </rPr>
          <t xml:space="preserve">소득공제
</t>
        </r>
        <r>
          <rPr>
            <b/>
            <sz val="9"/>
            <color indexed="81"/>
            <rFont val="Tahoma"/>
            <family val="2"/>
          </rPr>
          <t xml:space="preserve">            (</t>
        </r>
        <r>
          <rPr>
            <b/>
            <sz val="9"/>
            <color indexed="81"/>
            <rFont val="돋움"/>
            <family val="3"/>
            <charset val="129"/>
          </rPr>
          <t>최고</t>
        </r>
        <r>
          <rPr>
            <b/>
            <sz val="9"/>
            <color indexed="81"/>
            <rFont val="Tahoma"/>
            <family val="2"/>
          </rPr>
          <t xml:space="preserve"> 240</t>
        </r>
        <r>
          <rPr>
            <b/>
            <sz val="9"/>
            <color indexed="81"/>
            <rFont val="돋움"/>
            <family val="3"/>
            <charset val="129"/>
          </rPr>
          <t>만원</t>
        </r>
        <r>
          <rPr>
            <b/>
            <sz val="9"/>
            <color indexed="81"/>
            <rFont val="Tahoma"/>
            <family val="2"/>
          </rPr>
          <t xml:space="preserve"> </t>
        </r>
        <r>
          <rPr>
            <b/>
            <sz val="9"/>
            <color indexed="81"/>
            <rFont val="돋움"/>
            <family val="3"/>
            <charset val="129"/>
          </rPr>
          <t>소득공제</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적용기한</t>
        </r>
        <r>
          <rPr>
            <b/>
            <sz val="9"/>
            <color indexed="81"/>
            <rFont val="Tahoma"/>
            <family val="2"/>
          </rPr>
          <t xml:space="preserve"> :  ‘15.12.31</t>
        </r>
        <r>
          <rPr>
            <b/>
            <sz val="9"/>
            <color indexed="81"/>
            <rFont val="돋움"/>
            <family val="3"/>
            <charset val="129"/>
          </rPr>
          <t>까지</t>
        </r>
        <r>
          <rPr>
            <b/>
            <sz val="9"/>
            <color indexed="81"/>
            <rFont val="Tahoma"/>
            <family val="2"/>
          </rPr>
          <t xml:space="preserve"> </t>
        </r>
        <r>
          <rPr>
            <b/>
            <sz val="9"/>
            <color indexed="81"/>
            <rFont val="돋움"/>
            <family val="3"/>
            <charset val="129"/>
          </rPr>
          <t xml:space="preserve">가입분
</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농어촌특별세</t>
        </r>
        <r>
          <rPr>
            <b/>
            <sz val="9"/>
            <color indexed="81"/>
            <rFont val="Tahoma"/>
            <family val="2"/>
          </rPr>
          <t xml:space="preserve"> </t>
        </r>
        <r>
          <rPr>
            <b/>
            <sz val="9"/>
            <color indexed="81"/>
            <rFont val="돋움"/>
            <family val="3"/>
            <charset val="129"/>
          </rPr>
          <t>과세대상
장기집합투자증권저축</t>
        </r>
        <r>
          <rPr>
            <b/>
            <sz val="9"/>
            <color indexed="81"/>
            <rFont val="Tahoma"/>
            <family val="2"/>
          </rPr>
          <t xml:space="preserve"> </t>
        </r>
        <r>
          <rPr>
            <b/>
            <sz val="9"/>
            <color indexed="81"/>
            <rFont val="돋움"/>
            <family val="3"/>
            <charset val="129"/>
          </rPr>
          <t>소득공제
공제한도</t>
        </r>
        <r>
          <rPr>
            <b/>
            <sz val="9"/>
            <color indexed="81"/>
            <rFont val="Tahoma"/>
            <family val="2"/>
          </rPr>
          <t xml:space="preserve"> : </t>
        </r>
        <r>
          <rPr>
            <b/>
            <sz val="9"/>
            <color indexed="81"/>
            <rFont val="돋움"/>
            <family val="3"/>
            <charset val="129"/>
          </rPr>
          <t>저축납입액의</t>
        </r>
        <r>
          <rPr>
            <b/>
            <sz val="9"/>
            <color indexed="81"/>
            <rFont val="Tahoma"/>
            <family val="2"/>
          </rPr>
          <t xml:space="preserve"> 40% (</t>
        </r>
        <r>
          <rPr>
            <b/>
            <sz val="9"/>
            <color indexed="81"/>
            <rFont val="돋움"/>
            <family val="3"/>
            <charset val="129"/>
          </rPr>
          <t>연</t>
        </r>
        <r>
          <rPr>
            <b/>
            <sz val="9"/>
            <color indexed="81"/>
            <rFont val="Tahoma"/>
            <family val="2"/>
          </rPr>
          <t xml:space="preserve"> 240</t>
        </r>
        <r>
          <rPr>
            <b/>
            <sz val="9"/>
            <color indexed="81"/>
            <rFont val="돋움"/>
            <family val="3"/>
            <charset val="129"/>
          </rPr>
          <t>만원</t>
        </r>
        <r>
          <rPr>
            <b/>
            <sz val="9"/>
            <color indexed="81"/>
            <rFont val="Tahoma"/>
            <family val="2"/>
          </rPr>
          <t xml:space="preserve"> </t>
        </r>
        <r>
          <rPr>
            <b/>
            <sz val="9"/>
            <color indexed="81"/>
            <rFont val="돋움"/>
            <family val="3"/>
            <charset val="129"/>
          </rPr>
          <t>한도</t>
        </r>
        <r>
          <rPr>
            <b/>
            <sz val="9"/>
            <color indexed="81"/>
            <rFont val="Tahoma"/>
            <family val="2"/>
          </rPr>
          <t xml:space="preserve">)
</t>
        </r>
        <r>
          <rPr>
            <b/>
            <sz val="9"/>
            <color indexed="81"/>
            <rFont val="돋움"/>
            <family val="3"/>
            <charset val="129"/>
          </rPr>
          <t>공제요건</t>
        </r>
        <r>
          <rPr>
            <b/>
            <sz val="9"/>
            <color indexed="81"/>
            <rFont val="Tahoma"/>
            <family val="2"/>
          </rPr>
          <t xml:space="preserve"> : </t>
        </r>
        <r>
          <rPr>
            <b/>
            <sz val="9"/>
            <color indexed="81"/>
            <rFont val="돋움"/>
            <family val="3"/>
            <charset val="129"/>
          </rPr>
          <t>가입</t>
        </r>
        <r>
          <rPr>
            <b/>
            <sz val="9"/>
            <color indexed="81"/>
            <rFont val="Tahoma"/>
            <family val="2"/>
          </rPr>
          <t xml:space="preserve"> </t>
        </r>
        <r>
          <rPr>
            <b/>
            <sz val="9"/>
            <color indexed="81"/>
            <rFont val="돋움"/>
            <family val="3"/>
            <charset val="129"/>
          </rPr>
          <t>시</t>
        </r>
        <r>
          <rPr>
            <b/>
            <sz val="9"/>
            <color indexed="81"/>
            <rFont val="Tahoma"/>
            <family val="2"/>
          </rPr>
          <t xml:space="preserve"> </t>
        </r>
        <r>
          <rPr>
            <b/>
            <sz val="9"/>
            <color indexed="81"/>
            <rFont val="돋움"/>
            <family val="3"/>
            <charset val="129"/>
          </rPr>
          <t>직전</t>
        </r>
        <r>
          <rPr>
            <b/>
            <sz val="9"/>
            <color indexed="81"/>
            <rFont val="Tahoma"/>
            <family val="2"/>
          </rPr>
          <t xml:space="preserve"> </t>
        </r>
        <r>
          <rPr>
            <b/>
            <sz val="9"/>
            <color indexed="81"/>
            <rFont val="돋움"/>
            <family val="3"/>
            <charset val="129"/>
          </rPr>
          <t>과세기간의</t>
        </r>
        <r>
          <rPr>
            <b/>
            <sz val="9"/>
            <color indexed="81"/>
            <rFont val="Tahoma"/>
            <family val="2"/>
          </rPr>
          <t xml:space="preserve"> </t>
        </r>
        <r>
          <rPr>
            <b/>
            <sz val="9"/>
            <color indexed="81"/>
            <rFont val="돋움"/>
            <family val="3"/>
            <charset val="129"/>
          </rPr>
          <t>총급여액</t>
        </r>
        <r>
          <rPr>
            <b/>
            <sz val="9"/>
            <color indexed="81"/>
            <rFont val="Tahoma"/>
            <family val="2"/>
          </rPr>
          <t xml:space="preserve"> 5</t>
        </r>
        <r>
          <rPr>
            <b/>
            <sz val="9"/>
            <color indexed="81"/>
            <rFont val="돋움"/>
            <family val="3"/>
            <charset val="129"/>
          </rPr>
          <t>천만원</t>
        </r>
        <r>
          <rPr>
            <b/>
            <sz val="9"/>
            <color indexed="81"/>
            <rFont val="Tahoma"/>
            <family val="2"/>
          </rPr>
          <t xml:space="preserve"> </t>
        </r>
        <r>
          <rPr>
            <b/>
            <sz val="9"/>
            <color indexed="81"/>
            <rFont val="돋움"/>
            <family val="3"/>
            <charset val="129"/>
          </rPr>
          <t>이하</t>
        </r>
        <r>
          <rPr>
            <b/>
            <sz val="9"/>
            <color indexed="81"/>
            <rFont val="Tahoma"/>
            <family val="2"/>
          </rPr>
          <t xml:space="preserve"> </t>
        </r>
        <r>
          <rPr>
            <b/>
            <sz val="9"/>
            <color indexed="81"/>
            <rFont val="돋움"/>
            <family val="3"/>
            <charset val="129"/>
          </rPr>
          <t>근로자가</t>
        </r>
        <r>
          <rPr>
            <b/>
            <sz val="9"/>
            <color indexed="81"/>
            <rFont val="Tahoma"/>
            <family val="2"/>
          </rPr>
          <t xml:space="preserve"> </t>
        </r>
        <r>
          <rPr>
            <b/>
            <sz val="9"/>
            <color indexed="81"/>
            <rFont val="돋움"/>
            <family val="3"/>
            <charset val="129"/>
          </rPr>
          <t>장기집합투자증권저축에</t>
        </r>
        <r>
          <rPr>
            <b/>
            <sz val="9"/>
            <color indexed="81"/>
            <rFont val="Tahoma"/>
            <family val="2"/>
          </rPr>
          <t xml:space="preserve"> </t>
        </r>
        <r>
          <rPr>
            <b/>
            <sz val="9"/>
            <color indexed="81"/>
            <rFont val="돋움"/>
            <family val="3"/>
            <charset val="129"/>
          </rPr>
          <t>납입한</t>
        </r>
        <r>
          <rPr>
            <b/>
            <sz val="9"/>
            <color indexed="81"/>
            <rFont val="Tahoma"/>
            <family val="2"/>
          </rPr>
          <t xml:space="preserve"> </t>
        </r>
        <r>
          <rPr>
            <b/>
            <sz val="9"/>
            <color indexed="81"/>
            <rFont val="돋움"/>
            <family val="3"/>
            <charset val="129"/>
          </rPr>
          <t>금액</t>
        </r>
        <r>
          <rPr>
            <b/>
            <sz val="9"/>
            <color indexed="81"/>
            <rFont val="Tahoma"/>
            <family val="2"/>
          </rPr>
          <t>(</t>
        </r>
        <r>
          <rPr>
            <b/>
            <sz val="9"/>
            <color indexed="81"/>
            <rFont val="돋움"/>
            <family val="3"/>
            <charset val="129"/>
          </rPr>
          <t>해당</t>
        </r>
        <r>
          <rPr>
            <b/>
            <sz val="9"/>
            <color indexed="81"/>
            <rFont val="Tahoma"/>
            <family val="2"/>
          </rPr>
          <t xml:space="preserve"> </t>
        </r>
        <r>
          <rPr>
            <b/>
            <sz val="9"/>
            <color indexed="81"/>
            <rFont val="돋움"/>
            <family val="3"/>
            <charset val="129"/>
          </rPr>
          <t>과세기간</t>
        </r>
        <r>
          <rPr>
            <b/>
            <sz val="9"/>
            <color indexed="81"/>
            <rFont val="Tahoma"/>
            <family val="2"/>
          </rPr>
          <t xml:space="preserve"> 8</t>
        </r>
        <r>
          <rPr>
            <b/>
            <sz val="9"/>
            <color indexed="81"/>
            <rFont val="돋움"/>
            <family val="3"/>
            <charset val="129"/>
          </rPr>
          <t>천만원</t>
        </r>
        <r>
          <rPr>
            <b/>
            <sz val="9"/>
            <color indexed="81"/>
            <rFont val="Tahoma"/>
            <family val="2"/>
          </rPr>
          <t xml:space="preserve"> </t>
        </r>
        <r>
          <rPr>
            <b/>
            <sz val="9"/>
            <color indexed="81"/>
            <rFont val="돋움"/>
            <family val="3"/>
            <charset val="129"/>
          </rPr>
          <t>이하</t>
        </r>
        <r>
          <rPr>
            <b/>
            <sz val="9"/>
            <color indexed="81"/>
            <rFont val="Tahoma"/>
            <family val="2"/>
          </rPr>
          <t xml:space="preserve"> </t>
        </r>
        <r>
          <rPr>
            <b/>
            <sz val="9"/>
            <color indexed="81"/>
            <rFont val="돋움"/>
            <family val="3"/>
            <charset val="129"/>
          </rPr>
          <t>근로자</t>
        </r>
        <r>
          <rPr>
            <b/>
            <sz val="9"/>
            <color indexed="81"/>
            <rFont val="Tahoma"/>
            <family val="2"/>
          </rPr>
          <t>)</t>
        </r>
      </text>
    </comment>
    <comment ref="C143" authorId="2" shapeId="0" xr:uid="{5395C63D-B120-457F-82CB-13A4177D947E}">
      <text>
        <r>
          <rPr>
            <b/>
            <sz val="9"/>
            <color indexed="81"/>
            <rFont val="Tahoma"/>
            <family val="2"/>
          </rPr>
          <t xml:space="preserve">https://www.nts.go.kr/call/year_end/2014/htm2/ye0059-2.htm
</t>
        </r>
        <r>
          <rPr>
            <b/>
            <sz val="9"/>
            <color indexed="81"/>
            <rFont val="돋움"/>
            <family val="3"/>
            <charset val="129"/>
          </rPr>
          <t>소득공제</t>
        </r>
        <r>
          <rPr>
            <b/>
            <sz val="9"/>
            <color indexed="81"/>
            <rFont val="Tahoma"/>
            <family val="2"/>
          </rPr>
          <t xml:space="preserve"> </t>
        </r>
        <r>
          <rPr>
            <b/>
            <sz val="9"/>
            <color indexed="81"/>
            <rFont val="돋움"/>
            <family val="3"/>
            <charset val="129"/>
          </rPr>
          <t>종합한도
차</t>
        </r>
        <r>
          <rPr>
            <b/>
            <sz val="9"/>
            <color indexed="81"/>
            <rFont val="Tahoma"/>
            <family val="2"/>
          </rPr>
          <t xml:space="preserve">. </t>
        </r>
        <r>
          <rPr>
            <b/>
            <sz val="9"/>
            <color indexed="81"/>
            <rFont val="돋움"/>
            <family val="3"/>
            <charset val="129"/>
          </rPr>
          <t>소득공제</t>
        </r>
        <r>
          <rPr>
            <b/>
            <sz val="9"/>
            <color indexed="81"/>
            <rFont val="Tahoma"/>
            <family val="2"/>
          </rPr>
          <t xml:space="preserve"> </t>
        </r>
        <r>
          <rPr>
            <b/>
            <sz val="9"/>
            <color indexed="81"/>
            <rFont val="돋움"/>
            <family val="3"/>
            <charset val="129"/>
          </rPr>
          <t>종합한도</t>
        </r>
        <r>
          <rPr>
            <b/>
            <sz val="9"/>
            <color indexed="81"/>
            <rFont val="Tahoma"/>
            <family val="2"/>
          </rPr>
          <t>(</t>
        </r>
        <r>
          <rPr>
            <b/>
            <sz val="9"/>
            <color indexed="81"/>
            <rFont val="돋움"/>
            <family val="3"/>
            <charset val="129"/>
          </rPr>
          <t>조특법</t>
        </r>
        <r>
          <rPr>
            <b/>
            <sz val="9"/>
            <color indexed="81"/>
            <rFont val="Tahoma"/>
            <family val="2"/>
          </rPr>
          <t>132</t>
        </r>
        <r>
          <rPr>
            <b/>
            <sz val="9"/>
            <color indexed="81"/>
            <rFont val="돋움"/>
            <family val="3"/>
            <charset val="129"/>
          </rPr>
          <t>의</t>
        </r>
        <r>
          <rPr>
            <b/>
            <sz val="9"/>
            <color indexed="81"/>
            <rFont val="Tahoma"/>
            <family val="2"/>
          </rPr>
          <t xml:space="preserve">2)
</t>
        </r>
        <r>
          <rPr>
            <b/>
            <sz val="9"/>
            <color indexed="81"/>
            <rFont val="돋움"/>
            <family val="3"/>
            <charset val="129"/>
          </rPr>
          <t>고소득자에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과도한</t>
        </r>
        <r>
          <rPr>
            <b/>
            <sz val="9"/>
            <color indexed="81"/>
            <rFont val="Tahoma"/>
            <family val="2"/>
          </rPr>
          <t xml:space="preserve"> </t>
        </r>
        <r>
          <rPr>
            <b/>
            <sz val="9"/>
            <color indexed="81"/>
            <rFont val="돋움"/>
            <family val="3"/>
            <charset val="129"/>
          </rPr>
          <t>소득공제</t>
        </r>
        <r>
          <rPr>
            <b/>
            <sz val="9"/>
            <color indexed="81"/>
            <rFont val="Tahoma"/>
            <family val="2"/>
          </rPr>
          <t xml:space="preserve"> </t>
        </r>
        <r>
          <rPr>
            <b/>
            <sz val="9"/>
            <color indexed="81"/>
            <rFont val="돋움"/>
            <family val="3"/>
            <charset val="129"/>
          </rPr>
          <t>적용을</t>
        </r>
        <r>
          <rPr>
            <b/>
            <sz val="9"/>
            <color indexed="81"/>
            <rFont val="Tahoma"/>
            <family val="2"/>
          </rPr>
          <t xml:space="preserve"> </t>
        </r>
        <r>
          <rPr>
            <b/>
            <sz val="9"/>
            <color indexed="81"/>
            <rFont val="돋움"/>
            <family val="3"/>
            <charset val="129"/>
          </rPr>
          <t>배제하기</t>
        </r>
        <r>
          <rPr>
            <b/>
            <sz val="9"/>
            <color indexed="81"/>
            <rFont val="Tahoma"/>
            <family val="2"/>
          </rPr>
          <t xml:space="preserve"> </t>
        </r>
        <r>
          <rPr>
            <b/>
            <sz val="9"/>
            <color indexed="81"/>
            <rFont val="돋움"/>
            <family val="3"/>
            <charset val="129"/>
          </rPr>
          <t>위하여</t>
        </r>
        <r>
          <rPr>
            <b/>
            <sz val="9"/>
            <color indexed="81"/>
            <rFont val="Tahoma"/>
            <family val="2"/>
          </rPr>
          <t xml:space="preserve"> </t>
        </r>
        <r>
          <rPr>
            <b/>
            <sz val="9"/>
            <color indexed="81"/>
            <rFont val="돋움"/>
            <family val="3"/>
            <charset val="129"/>
          </rPr>
          <t>거주자의</t>
        </r>
        <r>
          <rPr>
            <b/>
            <sz val="9"/>
            <color indexed="81"/>
            <rFont val="Tahoma"/>
            <family val="2"/>
          </rPr>
          <t xml:space="preserve"> </t>
        </r>
        <r>
          <rPr>
            <b/>
            <sz val="9"/>
            <color indexed="81"/>
            <rFont val="돋움"/>
            <family val="3"/>
            <charset val="129"/>
          </rPr>
          <t>종합소득세를</t>
        </r>
        <r>
          <rPr>
            <b/>
            <sz val="9"/>
            <color indexed="81"/>
            <rFont val="Tahoma"/>
            <family val="2"/>
          </rPr>
          <t xml:space="preserve"> </t>
        </r>
        <r>
          <rPr>
            <b/>
            <sz val="9"/>
            <color indexed="81"/>
            <rFont val="돋움"/>
            <family val="3"/>
            <charset val="129"/>
          </rPr>
          <t>계산할</t>
        </r>
        <r>
          <rPr>
            <b/>
            <sz val="9"/>
            <color indexed="81"/>
            <rFont val="Tahoma"/>
            <family val="2"/>
          </rPr>
          <t xml:space="preserve"> </t>
        </r>
        <r>
          <rPr>
            <b/>
            <sz val="9"/>
            <color indexed="81"/>
            <rFont val="돋움"/>
            <family val="3"/>
            <charset val="129"/>
          </rPr>
          <t>때</t>
        </r>
        <r>
          <rPr>
            <b/>
            <sz val="9"/>
            <color indexed="81"/>
            <rFont val="Tahoma"/>
            <family val="2"/>
          </rPr>
          <t xml:space="preserve"> </t>
        </r>
        <r>
          <rPr>
            <b/>
            <sz val="9"/>
            <color indexed="81"/>
            <rFont val="돋움"/>
            <family val="3"/>
            <charset val="129"/>
          </rPr>
          <t>특별공제와</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밖의</t>
        </r>
        <r>
          <rPr>
            <b/>
            <sz val="9"/>
            <color indexed="81"/>
            <rFont val="Tahoma"/>
            <family val="2"/>
          </rPr>
          <t xml:space="preserve"> </t>
        </r>
        <r>
          <rPr>
            <b/>
            <sz val="9"/>
            <color indexed="81"/>
            <rFont val="돋움"/>
            <family val="3"/>
            <charset val="129"/>
          </rPr>
          <t>소득공제</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일정소득공제금액의</t>
        </r>
        <r>
          <rPr>
            <b/>
            <sz val="9"/>
            <color indexed="81"/>
            <rFont val="Tahoma"/>
            <family val="2"/>
          </rPr>
          <t xml:space="preserve"> </t>
        </r>
        <r>
          <rPr>
            <b/>
            <sz val="9"/>
            <color indexed="81"/>
            <rFont val="돋움"/>
            <family val="3"/>
            <charset val="129"/>
          </rPr>
          <t>합계액이</t>
        </r>
        <r>
          <rPr>
            <b/>
            <sz val="9"/>
            <color indexed="81"/>
            <rFont val="Tahoma"/>
            <family val="2"/>
          </rPr>
          <t xml:space="preserve"> 2,500</t>
        </r>
        <r>
          <rPr>
            <b/>
            <sz val="9"/>
            <color indexed="81"/>
            <rFont val="돋움"/>
            <family val="3"/>
            <charset val="129"/>
          </rPr>
          <t>만원을</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금액에</t>
        </r>
        <r>
          <rPr>
            <b/>
            <sz val="9"/>
            <color indexed="81"/>
            <rFont val="Tahoma"/>
            <family val="2"/>
          </rPr>
          <t xml:space="preserve"> </t>
        </r>
        <r>
          <rPr>
            <b/>
            <sz val="9"/>
            <color indexed="81"/>
            <rFont val="돋움"/>
            <family val="3"/>
            <charset val="129"/>
          </rPr>
          <t>대하여</t>
        </r>
        <r>
          <rPr>
            <b/>
            <sz val="9"/>
            <color indexed="81"/>
            <rFont val="Tahoma"/>
            <family val="2"/>
          </rPr>
          <t xml:space="preserve"> </t>
        </r>
        <r>
          <rPr>
            <b/>
            <sz val="9"/>
            <color indexed="81"/>
            <rFont val="돋움"/>
            <family val="3"/>
            <charset val="129"/>
          </rPr>
          <t>소득공제를</t>
        </r>
        <r>
          <rPr>
            <b/>
            <sz val="9"/>
            <color indexed="81"/>
            <rFont val="Tahoma"/>
            <family val="2"/>
          </rPr>
          <t xml:space="preserve"> </t>
        </r>
        <r>
          <rPr>
            <b/>
            <sz val="9"/>
            <color indexed="81"/>
            <rFont val="돋움"/>
            <family val="3"/>
            <charset val="129"/>
          </rPr>
          <t>하지</t>
        </r>
        <r>
          <rPr>
            <b/>
            <sz val="9"/>
            <color indexed="81"/>
            <rFont val="Tahoma"/>
            <family val="2"/>
          </rPr>
          <t xml:space="preserve"> </t>
        </r>
        <r>
          <rPr>
            <b/>
            <sz val="9"/>
            <color indexed="81"/>
            <rFont val="돋움"/>
            <family val="3"/>
            <charset val="129"/>
          </rPr>
          <t>아니한다</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소득공제</t>
        </r>
        <r>
          <rPr>
            <b/>
            <sz val="9"/>
            <color indexed="81"/>
            <rFont val="Tahoma"/>
            <family val="2"/>
          </rPr>
          <t xml:space="preserve"> </t>
        </r>
        <r>
          <rPr>
            <b/>
            <sz val="9"/>
            <color indexed="81"/>
            <rFont val="돋움"/>
            <family val="3"/>
            <charset val="129"/>
          </rPr>
          <t>한도액
다음</t>
        </r>
        <r>
          <rPr>
            <b/>
            <sz val="9"/>
            <color indexed="81"/>
            <rFont val="Tahoma"/>
            <family val="2"/>
          </rPr>
          <t xml:space="preserve"> </t>
        </r>
        <r>
          <rPr>
            <b/>
            <sz val="9"/>
            <color indexed="81"/>
            <rFont val="돋움"/>
            <family val="3"/>
            <charset val="129"/>
          </rPr>
          <t>표의</t>
        </r>
        <r>
          <rPr>
            <b/>
            <sz val="9"/>
            <color indexed="81"/>
            <rFont val="Tahoma"/>
            <family val="2"/>
          </rPr>
          <t xml:space="preserve"> </t>
        </r>
        <r>
          <rPr>
            <b/>
            <sz val="9"/>
            <color indexed="81"/>
            <rFont val="돋움"/>
            <family val="3"/>
            <charset val="129"/>
          </rPr>
          <t>한도대상</t>
        </r>
        <r>
          <rPr>
            <b/>
            <sz val="9"/>
            <color indexed="81"/>
            <rFont val="Tahoma"/>
            <family val="2"/>
          </rPr>
          <t xml:space="preserve"> </t>
        </r>
        <r>
          <rPr>
            <b/>
            <sz val="9"/>
            <color indexed="81"/>
            <rFont val="돋움"/>
            <family val="3"/>
            <charset val="129"/>
          </rPr>
          <t>공제금액</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필요경비의</t>
        </r>
        <r>
          <rPr>
            <b/>
            <sz val="9"/>
            <color indexed="81"/>
            <rFont val="Tahoma"/>
            <family val="2"/>
          </rPr>
          <t xml:space="preserve"> </t>
        </r>
        <r>
          <rPr>
            <b/>
            <sz val="9"/>
            <color indexed="81"/>
            <rFont val="돋움"/>
            <family val="3"/>
            <charset val="129"/>
          </rPr>
          <t>합계액이</t>
        </r>
        <r>
          <rPr>
            <b/>
            <sz val="9"/>
            <color indexed="81"/>
            <rFont val="Tahoma"/>
            <family val="2"/>
          </rPr>
          <t xml:space="preserve"> 2,500</t>
        </r>
        <r>
          <rPr>
            <b/>
            <sz val="9"/>
            <color indexed="81"/>
            <rFont val="돋움"/>
            <family val="3"/>
            <charset val="129"/>
          </rPr>
          <t>만원을</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초과액은</t>
        </r>
        <r>
          <rPr>
            <b/>
            <sz val="9"/>
            <color indexed="81"/>
            <rFont val="Tahoma"/>
            <family val="2"/>
          </rPr>
          <t xml:space="preserve"> </t>
        </r>
        <r>
          <rPr>
            <b/>
            <sz val="9"/>
            <color indexed="81"/>
            <rFont val="돋움"/>
            <family val="3"/>
            <charset val="129"/>
          </rPr>
          <t>없는</t>
        </r>
        <r>
          <rPr>
            <b/>
            <sz val="9"/>
            <color indexed="81"/>
            <rFont val="Tahoma"/>
            <family val="2"/>
          </rPr>
          <t xml:space="preserve"> </t>
        </r>
        <r>
          <rPr>
            <b/>
            <sz val="9"/>
            <color indexed="81"/>
            <rFont val="돋움"/>
            <family val="3"/>
            <charset val="129"/>
          </rPr>
          <t>것으로</t>
        </r>
        <r>
          <rPr>
            <b/>
            <sz val="9"/>
            <color indexed="81"/>
            <rFont val="Tahoma"/>
            <family val="2"/>
          </rPr>
          <t xml:space="preserve"> </t>
        </r>
        <r>
          <rPr>
            <b/>
            <sz val="9"/>
            <color indexed="81"/>
            <rFont val="돋움"/>
            <family val="3"/>
            <charset val="129"/>
          </rPr>
          <t>한다</t>
        </r>
        <r>
          <rPr>
            <b/>
            <sz val="9"/>
            <color indexed="81"/>
            <rFont val="Tahoma"/>
            <family val="2"/>
          </rPr>
          <t xml:space="preserve">.
2013.1.1. </t>
        </r>
        <r>
          <rPr>
            <b/>
            <sz val="9"/>
            <color indexed="81"/>
            <rFont val="돋움"/>
            <family val="3"/>
            <charset val="129"/>
          </rPr>
          <t>이후</t>
        </r>
        <r>
          <rPr>
            <b/>
            <sz val="9"/>
            <color indexed="81"/>
            <rFont val="Tahoma"/>
            <family val="2"/>
          </rPr>
          <t xml:space="preserve"> </t>
        </r>
        <r>
          <rPr>
            <b/>
            <sz val="9"/>
            <color indexed="81"/>
            <rFont val="돋움"/>
            <family val="3"/>
            <charset val="129"/>
          </rPr>
          <t>발생하는</t>
        </r>
        <r>
          <rPr>
            <b/>
            <sz val="9"/>
            <color indexed="81"/>
            <rFont val="Tahoma"/>
            <family val="2"/>
          </rPr>
          <t xml:space="preserve"> </t>
        </r>
        <r>
          <rPr>
            <b/>
            <sz val="9"/>
            <color indexed="81"/>
            <rFont val="돋움"/>
            <family val="3"/>
            <charset val="129"/>
          </rPr>
          <t>소득분부터</t>
        </r>
        <r>
          <rPr>
            <b/>
            <sz val="9"/>
            <color indexed="81"/>
            <rFont val="Tahoma"/>
            <family val="2"/>
          </rPr>
          <t xml:space="preserve"> </t>
        </r>
        <r>
          <rPr>
            <b/>
            <sz val="9"/>
            <color indexed="81"/>
            <rFont val="돋움"/>
            <family val="3"/>
            <charset val="129"/>
          </rPr>
          <t>적용
조세특례제한법</t>
        </r>
        <r>
          <rPr>
            <b/>
            <sz val="9"/>
            <color indexed="81"/>
            <rFont val="Tahoma"/>
            <family val="2"/>
          </rPr>
          <t xml:space="preserve"> </t>
        </r>
        <r>
          <rPr>
            <b/>
            <sz val="9"/>
            <color indexed="81"/>
            <rFont val="돋움"/>
            <family val="3"/>
            <charset val="129"/>
          </rPr>
          <t>제</t>
        </r>
        <r>
          <rPr>
            <b/>
            <sz val="9"/>
            <color indexed="81"/>
            <rFont val="Tahoma"/>
            <family val="2"/>
          </rPr>
          <t>132</t>
        </r>
        <r>
          <rPr>
            <b/>
            <sz val="9"/>
            <color indexed="81"/>
            <rFont val="돋움"/>
            <family val="3"/>
            <charset val="129"/>
          </rPr>
          <t>조의</t>
        </r>
        <r>
          <rPr>
            <b/>
            <sz val="9"/>
            <color indexed="81"/>
            <rFont val="Tahoma"/>
            <family val="2"/>
          </rPr>
          <t xml:space="preserve"> 2 [ </t>
        </r>
        <r>
          <rPr>
            <b/>
            <sz val="9"/>
            <color indexed="81"/>
            <rFont val="돋움"/>
            <family val="3"/>
            <charset val="129"/>
          </rPr>
          <t>소득세</t>
        </r>
        <r>
          <rPr>
            <b/>
            <sz val="9"/>
            <color indexed="81"/>
            <rFont val="Tahoma"/>
            <family val="2"/>
          </rPr>
          <t xml:space="preserve"> </t>
        </r>
        <r>
          <rPr>
            <b/>
            <sz val="9"/>
            <color indexed="81"/>
            <rFont val="돋움"/>
            <family val="3"/>
            <charset val="129"/>
          </rPr>
          <t>소득공제</t>
        </r>
        <r>
          <rPr>
            <b/>
            <sz val="9"/>
            <color indexed="81"/>
            <rFont val="Tahoma"/>
            <family val="2"/>
          </rPr>
          <t xml:space="preserve"> </t>
        </r>
        <r>
          <rPr>
            <b/>
            <sz val="9"/>
            <color indexed="81"/>
            <rFont val="돋움"/>
            <family val="3"/>
            <charset val="129"/>
          </rPr>
          <t>등의</t>
        </r>
        <r>
          <rPr>
            <b/>
            <sz val="9"/>
            <color indexed="81"/>
            <rFont val="Tahoma"/>
            <family val="2"/>
          </rPr>
          <t xml:space="preserve"> </t>
        </r>
        <r>
          <rPr>
            <b/>
            <sz val="9"/>
            <color indexed="81"/>
            <rFont val="돋움"/>
            <family val="3"/>
            <charset val="129"/>
          </rPr>
          <t>종합한도</t>
        </r>
        <r>
          <rPr>
            <b/>
            <sz val="9"/>
            <color indexed="81"/>
            <rFont val="Tahoma"/>
            <family val="2"/>
          </rPr>
          <t xml:space="preserve">(2013.01.01 </t>
        </r>
        <r>
          <rPr>
            <b/>
            <sz val="9"/>
            <color indexed="81"/>
            <rFont val="돋움"/>
            <family val="3"/>
            <charset val="129"/>
          </rPr>
          <t>신설</t>
        </r>
        <r>
          <rPr>
            <b/>
            <sz val="9"/>
            <color indexed="81"/>
            <rFont val="Tahoma"/>
            <family val="2"/>
          </rPr>
          <t xml:space="preserve">) ]
</t>
        </r>
        <r>
          <rPr>
            <b/>
            <sz val="9"/>
            <color indexed="81"/>
            <rFont val="돋움"/>
            <family val="3"/>
            <charset val="129"/>
          </rPr>
          <t xml:space="preserve">
①</t>
        </r>
        <r>
          <rPr>
            <b/>
            <sz val="9"/>
            <color indexed="81"/>
            <rFont val="Tahoma"/>
            <family val="2"/>
          </rPr>
          <t xml:space="preserve"> </t>
        </r>
        <r>
          <rPr>
            <b/>
            <sz val="9"/>
            <color indexed="81"/>
            <rFont val="돋움"/>
            <family val="3"/>
            <charset val="129"/>
          </rPr>
          <t>거주자의</t>
        </r>
        <r>
          <rPr>
            <b/>
            <sz val="9"/>
            <color indexed="81"/>
            <rFont val="Tahoma"/>
            <family val="2"/>
          </rPr>
          <t xml:space="preserve"> </t>
        </r>
        <r>
          <rPr>
            <b/>
            <sz val="9"/>
            <color indexed="81"/>
            <rFont val="돋움"/>
            <family val="3"/>
            <charset val="129"/>
          </rPr>
          <t>종합소득에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소득세를</t>
        </r>
        <r>
          <rPr>
            <b/>
            <sz val="9"/>
            <color indexed="81"/>
            <rFont val="Tahoma"/>
            <family val="2"/>
          </rPr>
          <t xml:space="preserve"> </t>
        </r>
        <r>
          <rPr>
            <b/>
            <sz val="9"/>
            <color indexed="81"/>
            <rFont val="돋움"/>
            <family val="3"/>
            <charset val="129"/>
          </rPr>
          <t>계산할</t>
        </r>
        <r>
          <rPr>
            <b/>
            <sz val="9"/>
            <color indexed="81"/>
            <rFont val="Tahoma"/>
            <family val="2"/>
          </rPr>
          <t xml:space="preserve"> </t>
        </r>
        <r>
          <rPr>
            <b/>
            <sz val="9"/>
            <color indexed="81"/>
            <rFont val="돋움"/>
            <family val="3"/>
            <charset val="129"/>
          </rPr>
          <t>때</t>
        </r>
        <r>
          <rPr>
            <b/>
            <sz val="9"/>
            <color indexed="81"/>
            <rFont val="Tahoma"/>
            <family val="2"/>
          </rPr>
          <t xml:space="preserve"> </t>
        </r>
        <r>
          <rPr>
            <b/>
            <sz val="9"/>
            <color indexed="81"/>
            <rFont val="돋움"/>
            <family val="3"/>
            <charset val="129"/>
          </rPr>
          <t>다음</t>
        </r>
        <r>
          <rPr>
            <b/>
            <sz val="9"/>
            <color indexed="81"/>
            <rFont val="Tahoma"/>
            <family val="2"/>
          </rPr>
          <t xml:space="preserve"> </t>
        </r>
        <r>
          <rPr>
            <b/>
            <sz val="9"/>
            <color indexed="81"/>
            <rFont val="돋움"/>
            <family val="3"/>
            <charset val="129"/>
          </rPr>
          <t>각</t>
        </r>
        <r>
          <rPr>
            <b/>
            <sz val="9"/>
            <color indexed="81"/>
            <rFont val="Tahoma"/>
            <family val="2"/>
          </rPr>
          <t xml:space="preserve"> </t>
        </r>
        <r>
          <rPr>
            <b/>
            <sz val="9"/>
            <color indexed="81"/>
            <rFont val="돋움"/>
            <family val="3"/>
            <charset val="129"/>
          </rPr>
          <t>호의</t>
        </r>
        <r>
          <rPr>
            <b/>
            <sz val="9"/>
            <color indexed="81"/>
            <rFont val="Tahoma"/>
            <family val="2"/>
          </rPr>
          <t xml:space="preserve"> </t>
        </r>
        <r>
          <rPr>
            <b/>
            <sz val="9"/>
            <color indexed="81"/>
            <rFont val="돋움"/>
            <family val="3"/>
            <charset val="129"/>
          </rPr>
          <t>어느</t>
        </r>
        <r>
          <rPr>
            <b/>
            <sz val="9"/>
            <color indexed="81"/>
            <rFont val="Tahoma"/>
            <family val="2"/>
          </rPr>
          <t xml:space="preserve"> </t>
        </r>
        <r>
          <rPr>
            <b/>
            <sz val="9"/>
            <color indexed="81"/>
            <rFont val="돋움"/>
            <family val="3"/>
            <charset val="129"/>
          </rPr>
          <t>하나에</t>
        </r>
        <r>
          <rPr>
            <b/>
            <sz val="9"/>
            <color indexed="81"/>
            <rFont val="Tahoma"/>
            <family val="2"/>
          </rPr>
          <t xml:space="preserve"> </t>
        </r>
        <r>
          <rPr>
            <b/>
            <sz val="9"/>
            <color indexed="81"/>
            <rFont val="돋움"/>
            <family val="3"/>
            <charset val="129"/>
          </rPr>
          <t>해당하는</t>
        </r>
        <r>
          <rPr>
            <b/>
            <sz val="9"/>
            <color indexed="81"/>
            <rFont val="Tahoma"/>
            <family val="2"/>
          </rPr>
          <t xml:space="preserve"> </t>
        </r>
        <r>
          <rPr>
            <b/>
            <sz val="9"/>
            <color indexed="81"/>
            <rFont val="돋움"/>
            <family val="3"/>
            <charset val="129"/>
          </rPr>
          <t>필요경비</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공제금액의</t>
        </r>
        <r>
          <rPr>
            <b/>
            <sz val="9"/>
            <color indexed="81"/>
            <rFont val="Tahoma"/>
            <family val="2"/>
          </rPr>
          <t xml:space="preserve"> </t>
        </r>
        <r>
          <rPr>
            <b/>
            <sz val="9"/>
            <color indexed="81"/>
            <rFont val="돋움"/>
            <family val="3"/>
            <charset val="129"/>
          </rPr>
          <t>합계액이</t>
        </r>
        <r>
          <rPr>
            <b/>
            <sz val="9"/>
            <color indexed="81"/>
            <rFont val="Tahoma"/>
            <family val="2"/>
          </rPr>
          <t xml:space="preserve"> 2</t>
        </r>
        <r>
          <rPr>
            <b/>
            <sz val="9"/>
            <color indexed="81"/>
            <rFont val="돋움"/>
            <family val="3"/>
            <charset val="129"/>
          </rPr>
          <t>천</t>
        </r>
        <r>
          <rPr>
            <b/>
            <sz val="9"/>
            <color indexed="81"/>
            <rFont val="Tahoma"/>
            <family val="2"/>
          </rPr>
          <t>500</t>
        </r>
        <r>
          <rPr>
            <b/>
            <sz val="9"/>
            <color indexed="81"/>
            <rFont val="돋움"/>
            <family val="3"/>
            <charset val="129"/>
          </rPr>
          <t>만원을</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금액은</t>
        </r>
        <r>
          <rPr>
            <b/>
            <sz val="9"/>
            <color indexed="81"/>
            <rFont val="Tahoma"/>
            <family val="2"/>
          </rPr>
          <t xml:space="preserve"> </t>
        </r>
        <r>
          <rPr>
            <b/>
            <sz val="9"/>
            <color indexed="81"/>
            <rFont val="돋움"/>
            <family val="3"/>
            <charset val="129"/>
          </rPr>
          <t>없는</t>
        </r>
        <r>
          <rPr>
            <b/>
            <sz val="9"/>
            <color indexed="81"/>
            <rFont val="Tahoma"/>
            <family val="2"/>
          </rPr>
          <t xml:space="preserve"> </t>
        </r>
        <r>
          <rPr>
            <b/>
            <sz val="9"/>
            <color indexed="81"/>
            <rFont val="돋움"/>
            <family val="3"/>
            <charset val="129"/>
          </rPr>
          <t>것으로</t>
        </r>
        <r>
          <rPr>
            <b/>
            <sz val="9"/>
            <color indexed="81"/>
            <rFont val="Tahoma"/>
            <family val="2"/>
          </rPr>
          <t xml:space="preserve"> </t>
        </r>
        <r>
          <rPr>
            <b/>
            <sz val="9"/>
            <color indexed="81"/>
            <rFont val="돋움"/>
            <family val="3"/>
            <charset val="129"/>
          </rPr>
          <t>한다</t>
        </r>
        <r>
          <rPr>
            <b/>
            <sz val="9"/>
            <color indexed="81"/>
            <rFont val="Tahoma"/>
            <family val="2"/>
          </rPr>
          <t xml:space="preserve">.(2013.01.01 </t>
        </r>
        <r>
          <rPr>
            <b/>
            <sz val="9"/>
            <color indexed="81"/>
            <rFont val="돋움"/>
            <family val="3"/>
            <charset val="129"/>
          </rPr>
          <t>신설</t>
        </r>
        <r>
          <rPr>
            <b/>
            <sz val="9"/>
            <color indexed="81"/>
            <rFont val="Tahoma"/>
            <family val="2"/>
          </rPr>
          <t xml:space="preserve">) 
1. </t>
        </r>
        <r>
          <rPr>
            <b/>
            <sz val="9"/>
            <color indexed="81"/>
            <rFont val="돋움"/>
            <family val="3"/>
            <charset val="129"/>
          </rPr>
          <t>삭제</t>
        </r>
        <r>
          <rPr>
            <b/>
            <sz val="9"/>
            <color indexed="81"/>
            <rFont val="Tahoma"/>
            <family val="2"/>
          </rPr>
          <t>(2014.01.01) 
2.</t>
        </r>
        <r>
          <rPr>
            <b/>
            <sz val="9"/>
            <color indexed="81"/>
            <rFont val="돋움"/>
            <family val="3"/>
            <charset val="129"/>
          </rPr>
          <t>「소득세법」</t>
        </r>
        <r>
          <rPr>
            <b/>
            <sz val="9"/>
            <color indexed="81"/>
            <rFont val="Tahoma"/>
            <family val="2"/>
          </rPr>
          <t xml:space="preserve"> </t>
        </r>
        <r>
          <rPr>
            <b/>
            <sz val="9"/>
            <color indexed="81"/>
            <rFont val="돋움"/>
            <family val="3"/>
            <charset val="129"/>
          </rPr>
          <t>제</t>
        </r>
        <r>
          <rPr>
            <b/>
            <sz val="9"/>
            <color indexed="81"/>
            <rFont val="Tahoma"/>
            <family val="2"/>
          </rPr>
          <t>52</t>
        </r>
        <r>
          <rPr>
            <b/>
            <sz val="9"/>
            <color indexed="81"/>
            <rFont val="돋움"/>
            <family val="3"/>
            <charset val="129"/>
          </rPr>
          <t>조</t>
        </r>
        <r>
          <rPr>
            <b/>
            <sz val="9"/>
            <color indexed="81"/>
            <rFont val="Tahoma"/>
            <family val="2"/>
          </rPr>
          <t xml:space="preserve">[ </t>
        </r>
        <r>
          <rPr>
            <b/>
            <sz val="9"/>
            <color indexed="81"/>
            <rFont val="돋움"/>
            <family val="3"/>
            <charset val="129"/>
          </rPr>
          <t>특별소득공제</t>
        </r>
        <r>
          <rPr>
            <b/>
            <sz val="9"/>
            <color indexed="81"/>
            <rFont val="Tahoma"/>
            <family val="2"/>
          </rPr>
          <t xml:space="preserve">(2014.01.01 </t>
        </r>
        <r>
          <rPr>
            <b/>
            <sz val="9"/>
            <color indexed="81"/>
            <rFont val="돋움"/>
            <family val="3"/>
            <charset val="129"/>
          </rPr>
          <t>제목개정</t>
        </r>
        <r>
          <rPr>
            <b/>
            <sz val="9"/>
            <color indexed="81"/>
            <rFont val="Tahoma"/>
            <family val="2"/>
          </rPr>
          <t>) ]</t>
        </r>
        <r>
          <rPr>
            <b/>
            <sz val="9"/>
            <color indexed="81"/>
            <rFont val="돋움"/>
            <family val="3"/>
            <charset val="129"/>
          </rPr>
          <t>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특별소득공제</t>
        </r>
        <r>
          <rPr>
            <b/>
            <sz val="9"/>
            <color indexed="81"/>
            <rFont val="Tahoma"/>
            <family val="2"/>
          </rPr>
          <t xml:space="preserve">. </t>
        </r>
        <r>
          <rPr>
            <b/>
            <sz val="9"/>
            <color indexed="81"/>
            <rFont val="돋움"/>
            <family val="3"/>
            <charset val="129"/>
          </rPr>
          <t>다만</t>
        </r>
        <r>
          <rPr>
            <b/>
            <sz val="9"/>
            <color indexed="81"/>
            <rFont val="Tahoma"/>
            <family val="2"/>
          </rPr>
          <t xml:space="preserve">, </t>
        </r>
        <r>
          <rPr>
            <b/>
            <sz val="9"/>
            <color indexed="81"/>
            <rFont val="돋움"/>
            <family val="3"/>
            <charset val="129"/>
          </rPr>
          <t>「소득세법」제</t>
        </r>
        <r>
          <rPr>
            <b/>
            <sz val="9"/>
            <color indexed="81"/>
            <rFont val="Tahoma"/>
            <family val="2"/>
          </rPr>
          <t>52</t>
        </r>
        <r>
          <rPr>
            <b/>
            <sz val="9"/>
            <color indexed="81"/>
            <rFont val="돋움"/>
            <family val="3"/>
            <charset val="129"/>
          </rPr>
          <t>조</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보험료</t>
        </r>
        <r>
          <rPr>
            <b/>
            <sz val="9"/>
            <color indexed="81"/>
            <rFont val="Tahoma"/>
            <family val="2"/>
          </rPr>
          <t xml:space="preserve">[ </t>
        </r>
        <r>
          <rPr>
            <b/>
            <sz val="9"/>
            <color indexed="81"/>
            <rFont val="돋움"/>
            <family val="3"/>
            <charset val="129"/>
          </rPr>
          <t>「국민건강보험법」</t>
        </r>
        <r>
          <rPr>
            <b/>
            <sz val="9"/>
            <color indexed="81"/>
            <rFont val="Tahoma"/>
            <family val="2"/>
          </rPr>
          <t xml:space="preserve">, </t>
        </r>
        <r>
          <rPr>
            <b/>
            <sz val="9"/>
            <color indexed="81"/>
            <rFont val="돋움"/>
            <family val="3"/>
            <charset val="129"/>
          </rPr>
          <t>「고용보험법」</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「노인장기요양보험법」에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근로자가</t>
        </r>
        <r>
          <rPr>
            <b/>
            <sz val="9"/>
            <color indexed="81"/>
            <rFont val="Tahoma"/>
            <family val="2"/>
          </rPr>
          <t xml:space="preserve"> </t>
        </r>
        <r>
          <rPr>
            <b/>
            <sz val="9"/>
            <color indexed="81"/>
            <rFont val="돋움"/>
            <family val="3"/>
            <charset val="129"/>
          </rPr>
          <t>부담하는</t>
        </r>
        <r>
          <rPr>
            <b/>
            <sz val="9"/>
            <color indexed="81"/>
            <rFont val="Tahoma"/>
            <family val="2"/>
          </rPr>
          <t xml:space="preserve"> </t>
        </r>
        <r>
          <rPr>
            <b/>
            <sz val="9"/>
            <color indexed="81"/>
            <rFont val="돋움"/>
            <family val="3"/>
            <charset val="129"/>
          </rPr>
          <t>보험료</t>
        </r>
        <r>
          <rPr>
            <b/>
            <sz val="9"/>
            <color indexed="81"/>
            <rFont val="Tahoma"/>
            <family val="2"/>
          </rPr>
          <t xml:space="preserve">] </t>
        </r>
        <r>
          <rPr>
            <b/>
            <sz val="9"/>
            <color indexed="81"/>
            <rFont val="돋움"/>
            <family val="3"/>
            <charset val="129"/>
          </rPr>
          <t>소득공제는</t>
        </r>
        <r>
          <rPr>
            <b/>
            <sz val="9"/>
            <color indexed="81"/>
            <rFont val="Tahoma"/>
            <family val="2"/>
          </rPr>
          <t xml:space="preserve"> </t>
        </r>
        <r>
          <rPr>
            <b/>
            <sz val="9"/>
            <color indexed="81"/>
            <rFont val="돋움"/>
            <family val="3"/>
            <charset val="129"/>
          </rPr>
          <t>포함하지</t>
        </r>
        <r>
          <rPr>
            <b/>
            <sz val="9"/>
            <color indexed="81"/>
            <rFont val="Tahoma"/>
            <family val="2"/>
          </rPr>
          <t xml:space="preserve"> </t>
        </r>
        <r>
          <rPr>
            <b/>
            <sz val="9"/>
            <color indexed="81"/>
            <rFont val="돋움"/>
            <family val="3"/>
            <charset val="129"/>
          </rPr>
          <t>아니한다</t>
        </r>
        <r>
          <rPr>
            <b/>
            <sz val="9"/>
            <color indexed="81"/>
            <rFont val="Tahoma"/>
            <family val="2"/>
          </rPr>
          <t xml:space="preserve">.(2014.01.01 </t>
        </r>
        <r>
          <rPr>
            <b/>
            <sz val="9"/>
            <color indexed="81"/>
            <rFont val="돋움"/>
            <family val="3"/>
            <charset val="129"/>
          </rPr>
          <t>개정</t>
        </r>
        <r>
          <rPr>
            <b/>
            <sz val="9"/>
            <color indexed="81"/>
            <rFont val="Tahoma"/>
            <family val="2"/>
          </rPr>
          <t xml:space="preserve">) 
</t>
        </r>
        <r>
          <rPr>
            <b/>
            <sz val="9"/>
            <color indexed="81"/>
            <rFont val="돋움"/>
            <family val="3"/>
            <charset val="129"/>
          </rPr>
          <t>가</t>
        </r>
        <r>
          <rPr>
            <b/>
            <sz val="9"/>
            <color indexed="81"/>
            <rFont val="Tahoma"/>
            <family val="2"/>
          </rPr>
          <t xml:space="preserve">. </t>
        </r>
        <r>
          <rPr>
            <b/>
            <sz val="9"/>
            <color indexed="81"/>
            <rFont val="돋움"/>
            <family val="3"/>
            <charset val="129"/>
          </rPr>
          <t>삭제</t>
        </r>
        <r>
          <rPr>
            <b/>
            <sz val="9"/>
            <color indexed="81"/>
            <rFont val="Tahoma"/>
            <family val="2"/>
          </rPr>
          <t xml:space="preserve">(2014.01.01)  </t>
        </r>
        <r>
          <rPr>
            <b/>
            <sz val="9"/>
            <color indexed="81"/>
            <rFont val="돋움"/>
            <family val="3"/>
            <charset val="129"/>
          </rPr>
          <t>나</t>
        </r>
        <r>
          <rPr>
            <b/>
            <sz val="9"/>
            <color indexed="81"/>
            <rFont val="Tahoma"/>
            <family val="2"/>
          </rPr>
          <t xml:space="preserve">. </t>
        </r>
        <r>
          <rPr>
            <b/>
            <sz val="9"/>
            <color indexed="81"/>
            <rFont val="돋움"/>
            <family val="3"/>
            <charset val="129"/>
          </rPr>
          <t>삭제</t>
        </r>
        <r>
          <rPr>
            <b/>
            <sz val="9"/>
            <color indexed="81"/>
            <rFont val="Tahoma"/>
            <family val="2"/>
          </rPr>
          <t xml:space="preserve">(2014.01.01)  </t>
        </r>
        <r>
          <rPr>
            <b/>
            <sz val="9"/>
            <color indexed="81"/>
            <rFont val="돋움"/>
            <family val="3"/>
            <charset val="129"/>
          </rPr>
          <t>다</t>
        </r>
        <r>
          <rPr>
            <b/>
            <sz val="9"/>
            <color indexed="81"/>
            <rFont val="Tahoma"/>
            <family val="2"/>
          </rPr>
          <t xml:space="preserve">. </t>
        </r>
        <r>
          <rPr>
            <b/>
            <sz val="9"/>
            <color indexed="81"/>
            <rFont val="돋움"/>
            <family val="3"/>
            <charset val="129"/>
          </rPr>
          <t>삭제</t>
        </r>
        <r>
          <rPr>
            <b/>
            <sz val="9"/>
            <color indexed="81"/>
            <rFont val="Tahoma"/>
            <family val="2"/>
          </rPr>
          <t xml:space="preserve">(2014.01.01)  </t>
        </r>
        <r>
          <rPr>
            <b/>
            <sz val="9"/>
            <color indexed="81"/>
            <rFont val="돋움"/>
            <family val="3"/>
            <charset val="129"/>
          </rPr>
          <t>라</t>
        </r>
        <r>
          <rPr>
            <b/>
            <sz val="9"/>
            <color indexed="81"/>
            <rFont val="Tahoma"/>
            <family val="2"/>
          </rPr>
          <t xml:space="preserve">. </t>
        </r>
        <r>
          <rPr>
            <b/>
            <sz val="9"/>
            <color indexed="81"/>
            <rFont val="돋움"/>
            <family val="3"/>
            <charset val="129"/>
          </rPr>
          <t>삭제</t>
        </r>
        <r>
          <rPr>
            <b/>
            <sz val="9"/>
            <color indexed="81"/>
            <rFont val="Tahoma"/>
            <family val="2"/>
          </rPr>
          <t xml:space="preserve">(2014.01.01) 
3. </t>
        </r>
        <r>
          <rPr>
            <b/>
            <sz val="9"/>
            <color indexed="81"/>
            <rFont val="돋움"/>
            <family val="3"/>
            <charset val="129"/>
          </rPr>
          <t>제</t>
        </r>
        <r>
          <rPr>
            <b/>
            <sz val="9"/>
            <color indexed="81"/>
            <rFont val="Tahoma"/>
            <family val="2"/>
          </rPr>
          <t>16</t>
        </r>
        <r>
          <rPr>
            <b/>
            <sz val="9"/>
            <color indexed="81"/>
            <rFont val="돋움"/>
            <family val="3"/>
            <charset val="129"/>
          </rPr>
          <t>조</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벤처투자조합</t>
        </r>
        <r>
          <rPr>
            <b/>
            <sz val="9"/>
            <color indexed="81"/>
            <rFont val="Tahoma"/>
            <family val="2"/>
          </rPr>
          <t xml:space="preserve"> </t>
        </r>
        <r>
          <rPr>
            <b/>
            <sz val="9"/>
            <color indexed="81"/>
            <rFont val="돋움"/>
            <family val="3"/>
            <charset val="129"/>
          </rPr>
          <t>출자</t>
        </r>
        <r>
          <rPr>
            <b/>
            <sz val="9"/>
            <color indexed="81"/>
            <rFont val="Tahoma"/>
            <family val="2"/>
          </rPr>
          <t xml:space="preserve"> </t>
        </r>
        <r>
          <rPr>
            <b/>
            <sz val="9"/>
            <color indexed="81"/>
            <rFont val="돋움"/>
            <family val="3"/>
            <charset val="129"/>
          </rPr>
          <t>등에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소득공제</t>
        </r>
        <r>
          <rPr>
            <b/>
            <sz val="9"/>
            <color indexed="81"/>
            <rFont val="Tahoma"/>
            <family val="2"/>
          </rPr>
          <t>(</t>
        </r>
        <r>
          <rPr>
            <b/>
            <sz val="9"/>
            <color indexed="81"/>
            <rFont val="돋움"/>
            <family val="3"/>
            <charset val="129"/>
          </rPr>
          <t>같은</t>
        </r>
        <r>
          <rPr>
            <b/>
            <sz val="9"/>
            <color indexed="81"/>
            <rFont val="Tahoma"/>
            <family val="2"/>
          </rPr>
          <t xml:space="preserve"> </t>
        </r>
        <r>
          <rPr>
            <b/>
            <sz val="9"/>
            <color indexed="81"/>
            <rFont val="돋움"/>
            <family val="3"/>
            <charset val="129"/>
          </rPr>
          <t>항</t>
        </r>
        <r>
          <rPr>
            <b/>
            <sz val="9"/>
            <color indexed="81"/>
            <rFont val="Tahoma"/>
            <family val="2"/>
          </rPr>
          <t xml:space="preserve"> </t>
        </r>
        <r>
          <rPr>
            <b/>
            <sz val="9"/>
            <color indexed="81"/>
            <rFont val="돋움"/>
            <family val="3"/>
            <charset val="129"/>
          </rPr>
          <t>제</t>
        </r>
        <r>
          <rPr>
            <b/>
            <sz val="9"/>
            <color indexed="81"/>
            <rFont val="Tahoma"/>
            <family val="2"/>
          </rPr>
          <t>3</t>
        </r>
        <r>
          <rPr>
            <b/>
            <sz val="9"/>
            <color indexed="81"/>
            <rFont val="돋움"/>
            <family val="3"/>
            <charset val="129"/>
          </rPr>
          <t>호</t>
        </r>
        <r>
          <rPr>
            <b/>
            <sz val="9"/>
            <color indexed="81"/>
            <rFont val="Tahoma"/>
            <family val="2"/>
          </rPr>
          <t xml:space="preserve">, </t>
        </r>
        <r>
          <rPr>
            <b/>
            <sz val="9"/>
            <color indexed="81"/>
            <rFont val="돋움"/>
            <family val="3"/>
            <charset val="129"/>
          </rPr>
          <t>제</t>
        </r>
        <r>
          <rPr>
            <b/>
            <sz val="9"/>
            <color indexed="81"/>
            <rFont val="Tahoma"/>
            <family val="2"/>
          </rPr>
          <t>4</t>
        </r>
        <r>
          <rPr>
            <b/>
            <sz val="9"/>
            <color indexed="81"/>
            <rFont val="돋움"/>
            <family val="3"/>
            <charset val="129"/>
          </rPr>
          <t>호</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제</t>
        </r>
        <r>
          <rPr>
            <b/>
            <sz val="9"/>
            <color indexed="81"/>
            <rFont val="Tahoma"/>
            <family val="2"/>
          </rPr>
          <t>6</t>
        </r>
        <r>
          <rPr>
            <b/>
            <sz val="9"/>
            <color indexed="81"/>
            <rFont val="돋움"/>
            <family val="3"/>
            <charset val="129"/>
          </rPr>
          <t>호에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출자</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투자를</t>
        </r>
        <r>
          <rPr>
            <b/>
            <sz val="9"/>
            <color indexed="81"/>
            <rFont val="Tahoma"/>
            <family val="2"/>
          </rPr>
          <t xml:space="preserve"> </t>
        </r>
        <r>
          <rPr>
            <b/>
            <sz val="9"/>
            <color indexed="81"/>
            <rFont val="돋움"/>
            <family val="3"/>
            <charset val="129"/>
          </rPr>
          <t>제외한다</t>
        </r>
        <r>
          <rPr>
            <b/>
            <sz val="9"/>
            <color indexed="81"/>
            <rFont val="Tahoma"/>
            <family val="2"/>
          </rPr>
          <t xml:space="preserve">)(2020.02.11 </t>
        </r>
        <r>
          <rPr>
            <b/>
            <sz val="9"/>
            <color indexed="81"/>
            <rFont val="돋움"/>
            <family val="3"/>
            <charset val="129"/>
          </rPr>
          <t>개정</t>
        </r>
        <r>
          <rPr>
            <b/>
            <sz val="9"/>
            <color indexed="81"/>
            <rFont val="Tahoma"/>
            <family val="2"/>
          </rPr>
          <t xml:space="preserve">)
4. </t>
        </r>
        <r>
          <rPr>
            <b/>
            <sz val="9"/>
            <color indexed="81"/>
            <rFont val="돋움"/>
            <family val="3"/>
            <charset val="129"/>
          </rPr>
          <t>제</t>
        </r>
        <r>
          <rPr>
            <b/>
            <sz val="9"/>
            <color indexed="81"/>
            <rFont val="Tahoma"/>
            <family val="2"/>
          </rPr>
          <t>86</t>
        </r>
        <r>
          <rPr>
            <b/>
            <sz val="9"/>
            <color indexed="81"/>
            <rFont val="돋움"/>
            <family val="3"/>
            <charset val="129"/>
          </rPr>
          <t>조의</t>
        </r>
        <r>
          <rPr>
            <b/>
            <sz val="9"/>
            <color indexed="81"/>
            <rFont val="Tahoma"/>
            <family val="2"/>
          </rPr>
          <t>3</t>
        </r>
        <r>
          <rPr>
            <b/>
            <sz val="9"/>
            <color indexed="81"/>
            <rFont val="돋움"/>
            <family val="3"/>
            <charset val="129"/>
          </rPr>
          <t>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공제부금에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소득공제</t>
        </r>
        <r>
          <rPr>
            <b/>
            <sz val="9"/>
            <color indexed="81"/>
            <rFont val="Tahoma"/>
            <family val="2"/>
          </rPr>
          <t xml:space="preserve">(2013.01.01 </t>
        </r>
        <r>
          <rPr>
            <b/>
            <sz val="9"/>
            <color indexed="81"/>
            <rFont val="돋움"/>
            <family val="3"/>
            <charset val="129"/>
          </rPr>
          <t>신설</t>
        </r>
        <r>
          <rPr>
            <b/>
            <sz val="9"/>
            <color indexed="81"/>
            <rFont val="Tahoma"/>
            <family val="2"/>
          </rPr>
          <t xml:space="preserve">) 
5. </t>
        </r>
        <r>
          <rPr>
            <b/>
            <sz val="9"/>
            <color indexed="81"/>
            <rFont val="돋움"/>
            <family val="3"/>
            <charset val="129"/>
          </rPr>
          <t>제</t>
        </r>
        <r>
          <rPr>
            <b/>
            <sz val="9"/>
            <color indexed="81"/>
            <rFont val="Tahoma"/>
            <family val="2"/>
          </rPr>
          <t>87</t>
        </r>
        <r>
          <rPr>
            <b/>
            <sz val="9"/>
            <color indexed="81"/>
            <rFont val="돋움"/>
            <family val="3"/>
            <charset val="129"/>
          </rPr>
          <t>조</t>
        </r>
        <r>
          <rPr>
            <b/>
            <sz val="9"/>
            <color indexed="81"/>
            <rFont val="Tahoma"/>
            <family val="2"/>
          </rPr>
          <t xml:space="preserve"> </t>
        </r>
        <r>
          <rPr>
            <b/>
            <sz val="9"/>
            <color indexed="81"/>
            <rFont val="돋움"/>
            <family val="3"/>
            <charset val="129"/>
          </rPr>
          <t>제</t>
        </r>
        <r>
          <rPr>
            <b/>
            <sz val="9"/>
            <color indexed="81"/>
            <rFont val="Tahoma"/>
            <family val="2"/>
          </rPr>
          <t>2</t>
        </r>
        <r>
          <rPr>
            <b/>
            <sz val="9"/>
            <color indexed="81"/>
            <rFont val="돋움"/>
            <family val="3"/>
            <charset val="129"/>
          </rPr>
          <t>항에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청약저축</t>
        </r>
        <r>
          <rPr>
            <b/>
            <sz val="9"/>
            <color indexed="81"/>
            <rFont val="Tahoma"/>
            <family val="2"/>
          </rPr>
          <t xml:space="preserve"> </t>
        </r>
        <r>
          <rPr>
            <b/>
            <sz val="9"/>
            <color indexed="81"/>
            <rFont val="돋움"/>
            <family val="3"/>
            <charset val="129"/>
          </rPr>
          <t>등에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소득공제</t>
        </r>
        <r>
          <rPr>
            <b/>
            <sz val="9"/>
            <color indexed="81"/>
            <rFont val="Tahoma"/>
            <family val="2"/>
          </rPr>
          <t xml:space="preserve">(2013.01.01 </t>
        </r>
        <r>
          <rPr>
            <b/>
            <sz val="9"/>
            <color indexed="81"/>
            <rFont val="돋움"/>
            <family val="3"/>
            <charset val="129"/>
          </rPr>
          <t>신설</t>
        </r>
        <r>
          <rPr>
            <b/>
            <sz val="9"/>
            <color indexed="81"/>
            <rFont val="Tahoma"/>
            <family val="2"/>
          </rPr>
          <t xml:space="preserve">) 
6. </t>
        </r>
        <r>
          <rPr>
            <b/>
            <sz val="9"/>
            <color indexed="81"/>
            <rFont val="돋움"/>
            <family val="3"/>
            <charset val="129"/>
          </rPr>
          <t>제</t>
        </r>
        <r>
          <rPr>
            <b/>
            <sz val="9"/>
            <color indexed="81"/>
            <rFont val="Tahoma"/>
            <family val="2"/>
          </rPr>
          <t>88</t>
        </r>
        <r>
          <rPr>
            <b/>
            <sz val="9"/>
            <color indexed="81"/>
            <rFont val="돋움"/>
            <family val="3"/>
            <charset val="129"/>
          </rPr>
          <t>조의</t>
        </r>
        <r>
          <rPr>
            <b/>
            <sz val="9"/>
            <color indexed="81"/>
            <rFont val="Tahoma"/>
            <family val="2"/>
          </rPr>
          <t xml:space="preserve">4 </t>
        </r>
        <r>
          <rPr>
            <b/>
            <sz val="9"/>
            <color indexed="81"/>
            <rFont val="돋움"/>
            <family val="3"/>
            <charset val="129"/>
          </rPr>
          <t>제</t>
        </r>
        <r>
          <rPr>
            <b/>
            <sz val="9"/>
            <color indexed="81"/>
            <rFont val="Tahoma"/>
            <family val="2"/>
          </rPr>
          <t>1</t>
        </r>
        <r>
          <rPr>
            <b/>
            <sz val="9"/>
            <color indexed="81"/>
            <rFont val="돋움"/>
            <family val="3"/>
            <charset val="129"/>
          </rPr>
          <t>항에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우리사주조합</t>
        </r>
        <r>
          <rPr>
            <b/>
            <sz val="9"/>
            <color indexed="81"/>
            <rFont val="Tahoma"/>
            <family val="2"/>
          </rPr>
          <t xml:space="preserve"> </t>
        </r>
        <r>
          <rPr>
            <b/>
            <sz val="9"/>
            <color indexed="81"/>
            <rFont val="돋움"/>
            <family val="3"/>
            <charset val="129"/>
          </rPr>
          <t>출자에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소득공제</t>
        </r>
        <r>
          <rPr>
            <b/>
            <sz val="9"/>
            <color indexed="81"/>
            <rFont val="Tahoma"/>
            <family val="2"/>
          </rPr>
          <t xml:space="preserve">(2013.01.01 </t>
        </r>
        <r>
          <rPr>
            <b/>
            <sz val="9"/>
            <color indexed="81"/>
            <rFont val="돋움"/>
            <family val="3"/>
            <charset val="129"/>
          </rPr>
          <t>신설</t>
        </r>
        <r>
          <rPr>
            <b/>
            <sz val="9"/>
            <color indexed="81"/>
            <rFont val="Tahoma"/>
            <family val="2"/>
          </rPr>
          <t xml:space="preserve">) 
7. </t>
        </r>
        <r>
          <rPr>
            <b/>
            <sz val="9"/>
            <color indexed="81"/>
            <rFont val="돋움"/>
            <family val="3"/>
            <charset val="129"/>
          </rPr>
          <t>제</t>
        </r>
        <r>
          <rPr>
            <b/>
            <sz val="9"/>
            <color indexed="81"/>
            <rFont val="Tahoma"/>
            <family val="2"/>
          </rPr>
          <t>91</t>
        </r>
        <r>
          <rPr>
            <b/>
            <sz val="9"/>
            <color indexed="81"/>
            <rFont val="돋움"/>
            <family val="3"/>
            <charset val="129"/>
          </rPr>
          <t>조의</t>
        </r>
        <r>
          <rPr>
            <b/>
            <sz val="9"/>
            <color indexed="81"/>
            <rFont val="Tahoma"/>
            <family val="2"/>
          </rPr>
          <t>16</t>
        </r>
        <r>
          <rPr>
            <b/>
            <sz val="9"/>
            <color indexed="81"/>
            <rFont val="돋움"/>
            <family val="3"/>
            <charset val="129"/>
          </rPr>
          <t>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장기집합투자증권저축</t>
        </r>
        <r>
          <rPr>
            <b/>
            <sz val="9"/>
            <color indexed="81"/>
            <rFont val="Tahoma"/>
            <family val="2"/>
          </rPr>
          <t xml:space="preserve"> </t>
        </r>
        <r>
          <rPr>
            <b/>
            <sz val="9"/>
            <color indexed="81"/>
            <rFont val="돋움"/>
            <family val="3"/>
            <charset val="129"/>
          </rPr>
          <t>소득공제</t>
        </r>
        <r>
          <rPr>
            <b/>
            <sz val="9"/>
            <color indexed="81"/>
            <rFont val="Tahoma"/>
            <family val="2"/>
          </rPr>
          <t xml:space="preserve">(2014.01.01 </t>
        </r>
        <r>
          <rPr>
            <b/>
            <sz val="9"/>
            <color indexed="81"/>
            <rFont val="돋움"/>
            <family val="3"/>
            <charset val="129"/>
          </rPr>
          <t>신설</t>
        </r>
        <r>
          <rPr>
            <b/>
            <sz val="9"/>
            <color indexed="81"/>
            <rFont val="Tahoma"/>
            <family val="2"/>
          </rPr>
          <t xml:space="preserve">) 
8. </t>
        </r>
        <r>
          <rPr>
            <b/>
            <sz val="9"/>
            <color indexed="81"/>
            <rFont val="돋움"/>
            <family val="3"/>
            <charset val="129"/>
          </rPr>
          <t>삭제</t>
        </r>
        <r>
          <rPr>
            <b/>
            <sz val="9"/>
            <color indexed="81"/>
            <rFont val="Tahoma"/>
            <family val="2"/>
          </rPr>
          <t xml:space="preserve">(2018.12.24)
9. </t>
        </r>
        <r>
          <rPr>
            <b/>
            <sz val="9"/>
            <color indexed="81"/>
            <rFont val="돋움"/>
            <family val="3"/>
            <charset val="129"/>
          </rPr>
          <t>제</t>
        </r>
        <r>
          <rPr>
            <b/>
            <sz val="9"/>
            <color indexed="81"/>
            <rFont val="Tahoma"/>
            <family val="2"/>
          </rPr>
          <t>126</t>
        </r>
        <r>
          <rPr>
            <b/>
            <sz val="9"/>
            <color indexed="81"/>
            <rFont val="돋움"/>
            <family val="3"/>
            <charset val="129"/>
          </rPr>
          <t>조의</t>
        </r>
        <r>
          <rPr>
            <b/>
            <sz val="9"/>
            <color indexed="81"/>
            <rFont val="Tahoma"/>
            <family val="2"/>
          </rPr>
          <t>2</t>
        </r>
        <r>
          <rPr>
            <b/>
            <sz val="9"/>
            <color indexed="81"/>
            <rFont val="돋움"/>
            <family val="3"/>
            <charset val="129"/>
          </rPr>
          <t>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신용카드</t>
        </r>
        <r>
          <rPr>
            <b/>
            <sz val="9"/>
            <color indexed="81"/>
            <rFont val="Tahoma"/>
            <family val="2"/>
          </rPr>
          <t xml:space="preserve"> </t>
        </r>
        <r>
          <rPr>
            <b/>
            <sz val="9"/>
            <color indexed="81"/>
            <rFont val="돋움"/>
            <family val="3"/>
            <charset val="129"/>
          </rPr>
          <t>등</t>
        </r>
        <r>
          <rPr>
            <b/>
            <sz val="9"/>
            <color indexed="81"/>
            <rFont val="Tahoma"/>
            <family val="2"/>
          </rPr>
          <t xml:space="preserve"> </t>
        </r>
        <r>
          <rPr>
            <b/>
            <sz val="9"/>
            <color indexed="81"/>
            <rFont val="돋움"/>
            <family val="3"/>
            <charset val="129"/>
          </rPr>
          <t>사용금액에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소득공제</t>
        </r>
        <r>
          <rPr>
            <b/>
            <sz val="9"/>
            <color indexed="81"/>
            <rFont val="Tahoma"/>
            <family val="2"/>
          </rPr>
          <t xml:space="preserve">(2014.01.01 </t>
        </r>
        <r>
          <rPr>
            <b/>
            <sz val="9"/>
            <color indexed="81"/>
            <rFont val="돋움"/>
            <family val="3"/>
            <charset val="129"/>
          </rPr>
          <t>호번개정</t>
        </r>
        <r>
          <rPr>
            <b/>
            <sz val="9"/>
            <color indexed="81"/>
            <rFont val="Tahoma"/>
            <family val="2"/>
          </rPr>
          <t xml:space="preserve">) 
</t>
        </r>
        <r>
          <rPr>
            <b/>
            <sz val="9"/>
            <color indexed="81"/>
            <rFont val="돋움"/>
            <family val="3"/>
            <charset val="129"/>
          </rPr>
          <t>②</t>
        </r>
        <r>
          <rPr>
            <b/>
            <sz val="9"/>
            <color indexed="81"/>
            <rFont val="Tahoma"/>
            <family val="2"/>
          </rPr>
          <t xml:space="preserve"> </t>
        </r>
        <r>
          <rPr>
            <b/>
            <sz val="9"/>
            <color indexed="81"/>
            <rFont val="돋움"/>
            <family val="3"/>
            <charset val="129"/>
          </rPr>
          <t>삭제</t>
        </r>
        <r>
          <rPr>
            <b/>
            <sz val="9"/>
            <color indexed="81"/>
            <rFont val="Tahoma"/>
            <family val="2"/>
          </rPr>
          <t xml:space="preserve">(2014.01.01)   </t>
        </r>
        <r>
          <rPr>
            <b/>
            <sz val="9"/>
            <color indexed="81"/>
            <rFont val="돋움"/>
            <family val="3"/>
            <charset val="129"/>
          </rPr>
          <t>③</t>
        </r>
        <r>
          <rPr>
            <b/>
            <sz val="9"/>
            <color indexed="81"/>
            <rFont val="Tahoma"/>
            <family val="2"/>
          </rPr>
          <t xml:space="preserve"> </t>
        </r>
        <r>
          <rPr>
            <b/>
            <sz val="9"/>
            <color indexed="81"/>
            <rFont val="돋움"/>
            <family val="3"/>
            <charset val="129"/>
          </rPr>
          <t>삭제</t>
        </r>
        <r>
          <rPr>
            <b/>
            <sz val="9"/>
            <color indexed="81"/>
            <rFont val="Tahoma"/>
            <family val="2"/>
          </rPr>
          <t xml:space="preserve">(2014.01.01) 
</t>
        </r>
        <r>
          <rPr>
            <b/>
            <sz val="9"/>
            <color indexed="81"/>
            <rFont val="돋움"/>
            <family val="3"/>
            <charset val="129"/>
          </rPr>
          <t>④</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소득공제</t>
        </r>
        <r>
          <rPr>
            <b/>
            <sz val="9"/>
            <color indexed="81"/>
            <rFont val="Tahoma"/>
            <family val="2"/>
          </rPr>
          <t xml:space="preserve"> </t>
        </r>
        <r>
          <rPr>
            <b/>
            <sz val="9"/>
            <color indexed="81"/>
            <rFont val="돋움"/>
            <family val="3"/>
            <charset val="129"/>
          </rPr>
          <t>등의</t>
        </r>
        <r>
          <rPr>
            <b/>
            <sz val="9"/>
            <color indexed="81"/>
            <rFont val="Tahoma"/>
            <family val="2"/>
          </rPr>
          <t xml:space="preserve"> </t>
        </r>
        <r>
          <rPr>
            <b/>
            <sz val="9"/>
            <color indexed="81"/>
            <rFont val="돋움"/>
            <family val="3"/>
            <charset val="129"/>
          </rPr>
          <t>종합한도</t>
        </r>
        <r>
          <rPr>
            <b/>
            <sz val="9"/>
            <color indexed="81"/>
            <rFont val="Tahoma"/>
            <family val="2"/>
          </rPr>
          <t xml:space="preserve"> </t>
        </r>
        <r>
          <rPr>
            <b/>
            <sz val="9"/>
            <color indexed="81"/>
            <rFont val="돋움"/>
            <family val="3"/>
            <charset val="129"/>
          </rPr>
          <t>적용에</t>
        </r>
        <r>
          <rPr>
            <b/>
            <sz val="9"/>
            <color indexed="81"/>
            <rFont val="Tahoma"/>
            <family val="2"/>
          </rPr>
          <t xml:space="preserve"> </t>
        </r>
        <r>
          <rPr>
            <b/>
            <sz val="9"/>
            <color indexed="81"/>
            <rFont val="돋움"/>
            <family val="3"/>
            <charset val="129"/>
          </rPr>
          <t>필요한</t>
        </r>
        <r>
          <rPr>
            <b/>
            <sz val="9"/>
            <color indexed="81"/>
            <rFont val="Tahoma"/>
            <family val="2"/>
          </rPr>
          <t xml:space="preserve"> </t>
        </r>
        <r>
          <rPr>
            <b/>
            <sz val="9"/>
            <color indexed="81"/>
            <rFont val="돋움"/>
            <family val="3"/>
            <charset val="129"/>
          </rPr>
          <t>사항은</t>
        </r>
        <r>
          <rPr>
            <b/>
            <sz val="9"/>
            <color indexed="81"/>
            <rFont val="Tahoma"/>
            <family val="2"/>
          </rPr>
          <t xml:space="preserve"> </t>
        </r>
        <r>
          <rPr>
            <b/>
            <sz val="9"/>
            <color indexed="81"/>
            <rFont val="돋움"/>
            <family val="3"/>
            <charset val="129"/>
          </rPr>
          <t>대통령령으로</t>
        </r>
        <r>
          <rPr>
            <b/>
            <sz val="9"/>
            <color indexed="81"/>
            <rFont val="Tahoma"/>
            <family val="2"/>
          </rPr>
          <t xml:space="preserve"> </t>
        </r>
        <r>
          <rPr>
            <b/>
            <sz val="9"/>
            <color indexed="81"/>
            <rFont val="돋움"/>
            <family val="3"/>
            <charset val="129"/>
          </rPr>
          <t>정한다</t>
        </r>
        <r>
          <rPr>
            <b/>
            <sz val="9"/>
            <color indexed="81"/>
            <rFont val="Tahoma"/>
            <family val="2"/>
          </rPr>
          <t xml:space="preserve">.(2013.01.01 </t>
        </r>
        <r>
          <rPr>
            <b/>
            <sz val="9"/>
            <color indexed="81"/>
            <rFont val="돋움"/>
            <family val="3"/>
            <charset val="129"/>
          </rPr>
          <t>신설</t>
        </r>
        <r>
          <rPr>
            <b/>
            <sz val="9"/>
            <color indexed="81"/>
            <rFont val="Tahoma"/>
            <family val="2"/>
          </rPr>
          <t xml:space="preserve">) 
</t>
        </r>
      </text>
    </comment>
    <comment ref="H151" authorId="2" shapeId="0" xr:uid="{4855789A-D9D9-4013-90AA-DF5D3D47B95A}">
      <text>
        <r>
          <rPr>
            <b/>
            <sz val="9"/>
            <color indexed="81"/>
            <rFont val="돋움"/>
            <family val="3"/>
            <charset val="129"/>
          </rPr>
          <t>·</t>
        </r>
        <r>
          <rPr>
            <b/>
            <sz val="9"/>
            <color indexed="81"/>
            <rFont val="Tahoma"/>
            <family val="2"/>
          </rPr>
          <t xml:space="preserve"> </t>
        </r>
        <r>
          <rPr>
            <b/>
            <sz val="9"/>
            <color indexed="81"/>
            <rFont val="돋움"/>
            <family val="3"/>
            <charset val="129"/>
          </rPr>
          <t>근로자</t>
        </r>
        <r>
          <rPr>
            <b/>
            <sz val="9"/>
            <color indexed="81"/>
            <rFont val="Tahoma"/>
            <family val="2"/>
          </rPr>
          <t xml:space="preserve"> </t>
        </r>
        <r>
          <rPr>
            <b/>
            <sz val="9"/>
            <color indexed="81"/>
            <rFont val="돋움"/>
            <family val="3"/>
            <charset val="129"/>
          </rPr>
          <t>본인</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소득요건</t>
        </r>
        <r>
          <rPr>
            <b/>
            <sz val="9"/>
            <color indexed="81"/>
            <rFont val="Tahoma"/>
            <family val="2"/>
          </rPr>
          <t>(100</t>
        </r>
        <r>
          <rPr>
            <b/>
            <sz val="9"/>
            <color indexed="81"/>
            <rFont val="돋움"/>
            <family val="3"/>
            <charset val="129"/>
          </rPr>
          <t>만원</t>
        </r>
        <r>
          <rPr>
            <b/>
            <sz val="9"/>
            <color indexed="81"/>
            <rFont val="Tahoma"/>
            <family val="2"/>
          </rPr>
          <t xml:space="preserve"> </t>
        </r>
        <r>
          <rPr>
            <b/>
            <sz val="9"/>
            <color indexed="81"/>
            <rFont val="돋움"/>
            <family val="3"/>
            <charset val="129"/>
          </rPr>
          <t>이하</t>
        </r>
        <r>
          <rPr>
            <b/>
            <sz val="9"/>
            <color indexed="81"/>
            <rFont val="Tahoma"/>
            <family val="2"/>
          </rPr>
          <t>)</t>
        </r>
        <r>
          <rPr>
            <b/>
            <sz val="9"/>
            <color indexed="81"/>
            <rFont val="돋움"/>
            <family val="3"/>
            <charset val="129"/>
          </rPr>
          <t>을</t>
        </r>
        <r>
          <rPr>
            <b/>
            <sz val="9"/>
            <color indexed="81"/>
            <rFont val="Tahoma"/>
            <family val="2"/>
          </rPr>
          <t xml:space="preserve"> </t>
        </r>
        <r>
          <rPr>
            <b/>
            <sz val="9"/>
            <color indexed="81"/>
            <rFont val="돋움"/>
            <family val="3"/>
            <charset val="129"/>
          </rPr>
          <t>충족하는</t>
        </r>
        <r>
          <rPr>
            <b/>
            <sz val="9"/>
            <color indexed="81"/>
            <rFont val="Tahoma"/>
            <family val="2"/>
          </rPr>
          <t xml:space="preserve"> </t>
        </r>
        <r>
          <rPr>
            <b/>
            <sz val="9"/>
            <color indexed="81"/>
            <rFont val="돋움"/>
            <family val="3"/>
            <charset val="129"/>
          </rPr>
          <t>배우자</t>
        </r>
        <r>
          <rPr>
            <b/>
            <sz val="9"/>
            <color indexed="81"/>
            <rFont val="Tahoma"/>
            <family val="2"/>
          </rPr>
          <t xml:space="preserve">, </t>
        </r>
        <r>
          <rPr>
            <b/>
            <sz val="9"/>
            <color indexed="81"/>
            <rFont val="돋움"/>
            <family val="3"/>
            <charset val="129"/>
          </rPr>
          <t>부양가족</t>
        </r>
        <r>
          <rPr>
            <b/>
            <sz val="9"/>
            <color indexed="81"/>
            <rFont val="Tahoma"/>
            <family val="2"/>
          </rPr>
          <t xml:space="preserve"> 1</t>
        </r>
        <r>
          <rPr>
            <b/>
            <sz val="9"/>
            <color indexed="81"/>
            <rFont val="돋움"/>
            <family val="3"/>
            <charset val="129"/>
          </rPr>
          <t>인당</t>
        </r>
        <r>
          <rPr>
            <b/>
            <sz val="9"/>
            <color indexed="81"/>
            <rFont val="Tahoma"/>
            <family val="2"/>
          </rPr>
          <t xml:space="preserve"> 150</t>
        </r>
        <r>
          <rPr>
            <b/>
            <sz val="9"/>
            <color indexed="81"/>
            <rFont val="돋움"/>
            <family val="3"/>
            <charset val="129"/>
          </rPr>
          <t>만원
·</t>
        </r>
        <r>
          <rPr>
            <b/>
            <sz val="9"/>
            <color indexed="81"/>
            <rFont val="Tahoma"/>
            <family val="2"/>
          </rPr>
          <t xml:space="preserve"> </t>
        </r>
        <r>
          <rPr>
            <b/>
            <sz val="9"/>
            <color indexed="81"/>
            <rFont val="돋움"/>
            <family val="3"/>
            <charset val="129"/>
          </rPr>
          <t>직계존속</t>
        </r>
        <r>
          <rPr>
            <b/>
            <sz val="9"/>
            <color indexed="81"/>
            <rFont val="Tahoma"/>
            <family val="2"/>
          </rPr>
          <t xml:space="preserve"> : </t>
        </r>
        <r>
          <rPr>
            <b/>
            <sz val="9"/>
            <color indexed="81"/>
            <rFont val="돋움"/>
            <family val="3"/>
            <charset val="129"/>
          </rPr>
          <t>만</t>
        </r>
        <r>
          <rPr>
            <b/>
            <sz val="9"/>
            <color indexed="81"/>
            <rFont val="Tahoma"/>
            <family val="2"/>
          </rPr>
          <t xml:space="preserve"> 60</t>
        </r>
        <r>
          <rPr>
            <b/>
            <sz val="9"/>
            <color indexed="81"/>
            <rFont val="돋움"/>
            <family val="3"/>
            <charset val="129"/>
          </rPr>
          <t>세</t>
        </r>
        <r>
          <rPr>
            <b/>
            <sz val="9"/>
            <color indexed="81"/>
            <rFont val="Tahoma"/>
            <family val="2"/>
          </rPr>
          <t xml:space="preserve"> </t>
        </r>
        <r>
          <rPr>
            <b/>
            <sz val="9"/>
            <color indexed="81"/>
            <rFont val="돋움"/>
            <family val="3"/>
            <charset val="129"/>
          </rPr>
          <t>이상</t>
        </r>
        <r>
          <rPr>
            <b/>
            <sz val="9"/>
            <color indexed="81"/>
            <rFont val="Tahoma"/>
            <family val="2"/>
          </rPr>
          <t xml:space="preserve"> (1958.12.31. </t>
        </r>
        <r>
          <rPr>
            <b/>
            <sz val="9"/>
            <color indexed="81"/>
            <rFont val="돋움"/>
            <family val="3"/>
            <charset val="129"/>
          </rPr>
          <t>이전</t>
        </r>
        <r>
          <rPr>
            <b/>
            <sz val="9"/>
            <color indexed="81"/>
            <rFont val="Tahoma"/>
            <family val="2"/>
          </rPr>
          <t xml:space="preserve"> </t>
        </r>
        <r>
          <rPr>
            <b/>
            <sz val="9"/>
            <color indexed="81"/>
            <rFont val="돋움"/>
            <family val="3"/>
            <charset val="129"/>
          </rPr>
          <t>生</t>
        </r>
        <r>
          <rPr>
            <b/>
            <sz val="9"/>
            <color indexed="81"/>
            <rFont val="Tahoma"/>
            <family val="2"/>
          </rPr>
          <t xml:space="preserve">)
· </t>
        </r>
        <r>
          <rPr>
            <b/>
            <sz val="9"/>
            <color indexed="81"/>
            <rFont val="돋움"/>
            <family val="3"/>
            <charset val="129"/>
          </rPr>
          <t>직계비속</t>
        </r>
        <r>
          <rPr>
            <b/>
            <sz val="9"/>
            <color indexed="81"/>
            <rFont val="Tahoma"/>
            <family val="2"/>
          </rPr>
          <t xml:space="preserve"> </t>
        </r>
        <r>
          <rPr>
            <b/>
            <sz val="9"/>
            <color indexed="81"/>
            <rFont val="돋움"/>
            <family val="3"/>
            <charset val="129"/>
          </rPr>
          <t>·동거입양자</t>
        </r>
        <r>
          <rPr>
            <b/>
            <sz val="9"/>
            <color indexed="81"/>
            <rFont val="Tahoma"/>
            <family val="2"/>
          </rPr>
          <t xml:space="preserve"> : </t>
        </r>
        <r>
          <rPr>
            <b/>
            <sz val="9"/>
            <color indexed="81"/>
            <rFont val="돋움"/>
            <family val="3"/>
            <charset val="129"/>
          </rPr>
          <t>만</t>
        </r>
        <r>
          <rPr>
            <b/>
            <sz val="9"/>
            <color indexed="81"/>
            <rFont val="Tahoma"/>
            <family val="2"/>
          </rPr>
          <t xml:space="preserve"> 20</t>
        </r>
        <r>
          <rPr>
            <b/>
            <sz val="9"/>
            <color indexed="81"/>
            <rFont val="돋움"/>
            <family val="3"/>
            <charset val="129"/>
          </rPr>
          <t>세</t>
        </r>
        <r>
          <rPr>
            <b/>
            <sz val="9"/>
            <color indexed="81"/>
            <rFont val="Tahoma"/>
            <family val="2"/>
          </rPr>
          <t xml:space="preserve"> </t>
        </r>
        <r>
          <rPr>
            <b/>
            <sz val="9"/>
            <color indexed="81"/>
            <rFont val="돋움"/>
            <family val="3"/>
            <charset val="129"/>
          </rPr>
          <t>이상</t>
        </r>
        <r>
          <rPr>
            <b/>
            <sz val="9"/>
            <color indexed="81"/>
            <rFont val="Tahoma"/>
            <family val="2"/>
          </rPr>
          <t>(1988.1.1.</t>
        </r>
        <r>
          <rPr>
            <b/>
            <sz val="9"/>
            <color indexed="81"/>
            <rFont val="돋움"/>
            <family val="3"/>
            <charset val="129"/>
          </rPr>
          <t>이후</t>
        </r>
        <r>
          <rPr>
            <b/>
            <sz val="9"/>
            <color indexed="81"/>
            <rFont val="Tahoma"/>
            <family val="2"/>
          </rPr>
          <t xml:space="preserve"> </t>
        </r>
        <r>
          <rPr>
            <b/>
            <sz val="9"/>
            <color indexed="81"/>
            <rFont val="돋움"/>
            <family val="3"/>
            <charset val="129"/>
          </rPr>
          <t>生</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형제자매</t>
        </r>
        <r>
          <rPr>
            <b/>
            <sz val="9"/>
            <color indexed="81"/>
            <rFont val="Tahoma"/>
            <family val="2"/>
          </rPr>
          <t xml:space="preserve"> : </t>
        </r>
        <r>
          <rPr>
            <b/>
            <sz val="9"/>
            <color indexed="81"/>
            <rFont val="돋움"/>
            <family val="3"/>
            <charset val="129"/>
          </rPr>
          <t>만</t>
        </r>
        <r>
          <rPr>
            <b/>
            <sz val="9"/>
            <color indexed="81"/>
            <rFont val="Tahoma"/>
            <family val="2"/>
          </rPr>
          <t xml:space="preserve"> 20</t>
        </r>
        <r>
          <rPr>
            <b/>
            <sz val="9"/>
            <color indexed="81"/>
            <rFont val="돋움"/>
            <family val="3"/>
            <charset val="129"/>
          </rPr>
          <t>세</t>
        </r>
        <r>
          <rPr>
            <b/>
            <sz val="9"/>
            <color indexed="81"/>
            <rFont val="Tahoma"/>
            <family val="2"/>
          </rPr>
          <t xml:space="preserve"> </t>
        </r>
        <r>
          <rPr>
            <b/>
            <sz val="9"/>
            <color indexed="81"/>
            <rFont val="돋움"/>
            <family val="3"/>
            <charset val="129"/>
          </rPr>
          <t>이하</t>
        </r>
        <r>
          <rPr>
            <b/>
            <sz val="9"/>
            <color indexed="81"/>
            <rFont val="Tahoma"/>
            <family val="2"/>
          </rPr>
          <t xml:space="preserve">, </t>
        </r>
        <r>
          <rPr>
            <b/>
            <sz val="9"/>
            <color indexed="81"/>
            <rFont val="돋움"/>
            <family val="3"/>
            <charset val="129"/>
          </rPr>
          <t>만</t>
        </r>
        <r>
          <rPr>
            <b/>
            <sz val="9"/>
            <color indexed="81"/>
            <rFont val="Tahoma"/>
            <family val="2"/>
          </rPr>
          <t xml:space="preserve"> 60</t>
        </r>
        <r>
          <rPr>
            <b/>
            <sz val="9"/>
            <color indexed="81"/>
            <rFont val="돋움"/>
            <family val="3"/>
            <charset val="129"/>
          </rPr>
          <t>세</t>
        </r>
        <r>
          <rPr>
            <b/>
            <sz val="9"/>
            <color indexed="81"/>
            <rFont val="Tahoma"/>
            <family val="2"/>
          </rPr>
          <t xml:space="preserve"> </t>
        </r>
        <r>
          <rPr>
            <b/>
            <sz val="9"/>
            <color indexed="81"/>
            <rFont val="돋움"/>
            <family val="3"/>
            <charset val="129"/>
          </rPr>
          <t>이상</t>
        </r>
      </text>
    </comment>
    <comment ref="J151" authorId="2" shapeId="0" xr:uid="{315CECA3-3709-49AA-9047-4386628746CC}">
      <text>
        <r>
          <rPr>
            <b/>
            <sz val="9"/>
            <color indexed="81"/>
            <rFont val="돋움"/>
            <family val="3"/>
            <charset val="129"/>
          </rPr>
          <t>경로우대</t>
        </r>
        <r>
          <rPr>
            <b/>
            <sz val="9"/>
            <color indexed="81"/>
            <rFont val="Tahoma"/>
            <family val="2"/>
          </rPr>
          <t xml:space="preserve"> :</t>
        </r>
        <r>
          <rPr>
            <b/>
            <sz val="9"/>
            <color indexed="81"/>
            <rFont val="돋움"/>
            <family val="3"/>
            <charset val="129"/>
          </rPr>
          <t>만</t>
        </r>
        <r>
          <rPr>
            <b/>
            <sz val="9"/>
            <color indexed="81"/>
            <rFont val="Tahoma"/>
            <family val="2"/>
          </rPr>
          <t>70</t>
        </r>
        <r>
          <rPr>
            <b/>
            <sz val="9"/>
            <color indexed="81"/>
            <rFont val="돋움"/>
            <family val="3"/>
            <charset val="129"/>
          </rPr>
          <t>세이상</t>
        </r>
        <r>
          <rPr>
            <b/>
            <sz val="9"/>
            <color indexed="81"/>
            <rFont val="Tahoma"/>
            <family val="2"/>
          </rPr>
          <t>(1948.12.31.</t>
        </r>
        <r>
          <rPr>
            <b/>
            <sz val="9"/>
            <color indexed="81"/>
            <rFont val="돋움"/>
            <family val="3"/>
            <charset val="129"/>
          </rPr>
          <t>이전</t>
        </r>
        <r>
          <rPr>
            <b/>
            <sz val="9"/>
            <color indexed="81"/>
            <rFont val="Tahoma"/>
            <family val="2"/>
          </rPr>
          <t xml:space="preserve"> </t>
        </r>
        <r>
          <rPr>
            <b/>
            <sz val="9"/>
            <color indexed="81"/>
            <rFont val="돋움"/>
            <family val="3"/>
            <charset val="129"/>
          </rPr>
          <t>生</t>
        </r>
        <r>
          <rPr>
            <b/>
            <sz val="9"/>
            <color indexed="81"/>
            <rFont val="Tahoma"/>
            <family val="2"/>
          </rPr>
          <t>)
1</t>
        </r>
        <r>
          <rPr>
            <b/>
            <sz val="9"/>
            <color indexed="81"/>
            <rFont val="돋움"/>
            <family val="3"/>
            <charset val="129"/>
          </rPr>
          <t>인당</t>
        </r>
        <r>
          <rPr>
            <b/>
            <sz val="9"/>
            <color indexed="81"/>
            <rFont val="Tahoma"/>
            <family val="2"/>
          </rPr>
          <t xml:space="preserve"> 100</t>
        </r>
        <r>
          <rPr>
            <b/>
            <sz val="9"/>
            <color indexed="81"/>
            <rFont val="돋움"/>
            <family val="3"/>
            <charset val="129"/>
          </rPr>
          <t>만원</t>
        </r>
      </text>
    </comment>
    <comment ref="K151" authorId="2" shapeId="0" xr:uid="{07223FBF-E00B-497F-9FC0-9F4291D1A71C}">
      <text>
        <r>
          <rPr>
            <b/>
            <sz val="9"/>
            <color indexed="81"/>
            <rFont val="Tahoma"/>
            <family val="2"/>
          </rPr>
          <t xml:space="preserve">· </t>
        </r>
        <r>
          <rPr>
            <b/>
            <sz val="9"/>
            <color indexed="81"/>
            <rFont val="돋움"/>
            <family val="3"/>
            <charset val="129"/>
          </rPr>
          <t>출생</t>
        </r>
        <r>
          <rPr>
            <b/>
            <sz val="9"/>
            <color indexed="81"/>
            <rFont val="Tahoma"/>
            <family val="2"/>
          </rPr>
          <t xml:space="preserve">· </t>
        </r>
        <r>
          <rPr>
            <b/>
            <sz val="9"/>
            <color indexed="81"/>
            <rFont val="돋움"/>
            <family val="3"/>
            <charset val="129"/>
          </rPr>
          <t>입양</t>
        </r>
        <r>
          <rPr>
            <b/>
            <sz val="9"/>
            <color indexed="81"/>
            <rFont val="Tahoma"/>
            <family val="2"/>
          </rPr>
          <t xml:space="preserve"> </t>
        </r>
        <r>
          <rPr>
            <b/>
            <sz val="9"/>
            <color indexed="81"/>
            <rFont val="돋움"/>
            <family val="3"/>
            <charset val="129"/>
          </rPr>
          <t>세액공제</t>
        </r>
        <r>
          <rPr>
            <b/>
            <sz val="9"/>
            <color indexed="81"/>
            <rFont val="Tahoma"/>
            <family val="2"/>
          </rPr>
          <t xml:space="preserve"> : </t>
        </r>
        <r>
          <rPr>
            <b/>
            <sz val="9"/>
            <color indexed="81"/>
            <rFont val="돋움"/>
            <family val="3"/>
            <charset val="129"/>
          </rPr>
          <t>첫째</t>
        </r>
        <r>
          <rPr>
            <b/>
            <sz val="9"/>
            <color indexed="81"/>
            <rFont val="Tahoma"/>
            <family val="2"/>
          </rPr>
          <t xml:space="preserve"> 30</t>
        </r>
        <r>
          <rPr>
            <b/>
            <sz val="9"/>
            <color indexed="81"/>
            <rFont val="돋움"/>
            <family val="3"/>
            <charset val="129"/>
          </rPr>
          <t>만원</t>
        </r>
        <r>
          <rPr>
            <b/>
            <sz val="9"/>
            <color indexed="81"/>
            <rFont val="Tahoma"/>
            <family val="2"/>
          </rPr>
          <t xml:space="preserve">, </t>
        </r>
        <r>
          <rPr>
            <b/>
            <sz val="9"/>
            <color indexed="81"/>
            <rFont val="돋움"/>
            <family val="3"/>
            <charset val="129"/>
          </rPr>
          <t>둘째</t>
        </r>
        <r>
          <rPr>
            <b/>
            <sz val="9"/>
            <color indexed="81"/>
            <rFont val="Tahoma"/>
            <family val="2"/>
          </rPr>
          <t xml:space="preserve"> 50</t>
        </r>
        <r>
          <rPr>
            <b/>
            <sz val="9"/>
            <color indexed="81"/>
            <rFont val="돋움"/>
            <family val="3"/>
            <charset val="129"/>
          </rPr>
          <t>만원</t>
        </r>
        <r>
          <rPr>
            <b/>
            <sz val="9"/>
            <color indexed="81"/>
            <rFont val="Tahoma"/>
            <family val="2"/>
          </rPr>
          <t xml:space="preserve">, </t>
        </r>
        <r>
          <rPr>
            <b/>
            <sz val="9"/>
            <color indexed="81"/>
            <rFont val="돋움"/>
            <family val="3"/>
            <charset val="129"/>
          </rPr>
          <t>셋째</t>
        </r>
        <r>
          <rPr>
            <b/>
            <sz val="9"/>
            <color indexed="81"/>
            <rFont val="Tahoma"/>
            <family val="2"/>
          </rPr>
          <t xml:space="preserve"> </t>
        </r>
        <r>
          <rPr>
            <b/>
            <sz val="9"/>
            <color indexed="81"/>
            <rFont val="돋움"/>
            <family val="3"/>
            <charset val="129"/>
          </rPr>
          <t>이상</t>
        </r>
        <r>
          <rPr>
            <b/>
            <sz val="9"/>
            <color indexed="81"/>
            <rFont val="Tahoma"/>
            <family val="2"/>
          </rPr>
          <t xml:space="preserve"> 70</t>
        </r>
        <r>
          <rPr>
            <b/>
            <sz val="9"/>
            <color indexed="81"/>
            <rFont val="돋움"/>
            <family val="3"/>
            <charset val="129"/>
          </rPr>
          <t>만원</t>
        </r>
      </text>
    </comment>
    <comment ref="N151" authorId="2" shapeId="0" xr:uid="{9464B8C5-5181-4BD4-9F72-EC68639406D9}">
      <text>
        <r>
          <rPr>
            <b/>
            <sz val="9"/>
            <color indexed="81"/>
            <rFont val="돋움"/>
            <family val="3"/>
            <charset val="129"/>
          </rPr>
          <t>보험료</t>
        </r>
        <r>
          <rPr>
            <b/>
            <sz val="9"/>
            <color indexed="81"/>
            <rFont val="Tahoma"/>
            <family val="2"/>
          </rPr>
          <t>(</t>
        </r>
        <r>
          <rPr>
            <b/>
            <sz val="9"/>
            <color indexed="81"/>
            <rFont val="돋움"/>
            <family val="3"/>
            <charset val="129"/>
          </rPr>
          <t>공제율</t>
        </r>
        <r>
          <rPr>
            <b/>
            <sz val="9"/>
            <color indexed="81"/>
            <rFont val="Tahoma"/>
            <family val="2"/>
          </rPr>
          <t xml:space="preserve"> 12%,15%)
· </t>
        </r>
        <r>
          <rPr>
            <b/>
            <sz val="9"/>
            <color indexed="81"/>
            <rFont val="돋움"/>
            <family val="3"/>
            <charset val="129"/>
          </rPr>
          <t>보장성보험료</t>
        </r>
        <r>
          <rPr>
            <b/>
            <sz val="9"/>
            <color indexed="81"/>
            <rFont val="Tahoma"/>
            <family val="2"/>
          </rPr>
          <t>(</t>
        </r>
        <r>
          <rPr>
            <b/>
            <sz val="9"/>
            <color indexed="81"/>
            <rFont val="돋움"/>
            <family val="3"/>
            <charset val="129"/>
          </rPr>
          <t>저축성</t>
        </r>
        <r>
          <rPr>
            <b/>
            <sz val="9"/>
            <color indexed="81"/>
            <rFont val="Tahoma"/>
            <family val="2"/>
          </rPr>
          <t xml:space="preserve"> </t>
        </r>
        <r>
          <rPr>
            <b/>
            <sz val="9"/>
            <color indexed="81"/>
            <rFont val="돋움"/>
            <family val="3"/>
            <charset val="129"/>
          </rPr>
          <t>제외</t>
        </r>
        <r>
          <rPr>
            <b/>
            <sz val="9"/>
            <color indexed="81"/>
            <rFont val="Tahoma"/>
            <family val="2"/>
          </rPr>
          <t>) 12%(</t>
        </r>
        <r>
          <rPr>
            <b/>
            <sz val="9"/>
            <color indexed="81"/>
            <rFont val="돋움"/>
            <family val="3"/>
            <charset val="129"/>
          </rPr>
          <t>한도</t>
        </r>
        <r>
          <rPr>
            <b/>
            <sz val="9"/>
            <color indexed="81"/>
            <rFont val="Tahoma"/>
            <family val="2"/>
          </rPr>
          <t xml:space="preserve"> 100</t>
        </r>
        <r>
          <rPr>
            <b/>
            <sz val="9"/>
            <color indexed="81"/>
            <rFont val="돋움"/>
            <family val="3"/>
            <charset val="129"/>
          </rPr>
          <t>만원</t>
        </r>
        <r>
          <rPr>
            <b/>
            <sz val="9"/>
            <color indexed="81"/>
            <rFont val="Tahoma"/>
            <family val="2"/>
          </rPr>
          <t xml:space="preserve">)
· </t>
        </r>
        <r>
          <rPr>
            <b/>
            <sz val="9"/>
            <color indexed="81"/>
            <rFont val="돋움"/>
            <family val="3"/>
            <charset val="129"/>
          </rPr>
          <t>장애인전용</t>
        </r>
        <r>
          <rPr>
            <b/>
            <sz val="9"/>
            <color indexed="81"/>
            <rFont val="Tahoma"/>
            <family val="2"/>
          </rPr>
          <t xml:space="preserve"> </t>
        </r>
        <r>
          <rPr>
            <b/>
            <sz val="9"/>
            <color indexed="81"/>
            <rFont val="돋움"/>
            <family val="3"/>
            <charset val="129"/>
          </rPr>
          <t>보장성보험료</t>
        </r>
        <r>
          <rPr>
            <b/>
            <sz val="9"/>
            <color indexed="81"/>
            <rFont val="Tahoma"/>
            <family val="2"/>
          </rPr>
          <t xml:space="preserve"> 15%(</t>
        </r>
        <r>
          <rPr>
            <b/>
            <sz val="9"/>
            <color indexed="81"/>
            <rFont val="돋움"/>
            <family val="3"/>
            <charset val="129"/>
          </rPr>
          <t>한도</t>
        </r>
        <r>
          <rPr>
            <b/>
            <sz val="9"/>
            <color indexed="81"/>
            <rFont val="Tahoma"/>
            <family val="2"/>
          </rPr>
          <t xml:space="preserve"> 100</t>
        </r>
        <r>
          <rPr>
            <b/>
            <sz val="9"/>
            <color indexed="81"/>
            <rFont val="돋움"/>
            <family val="3"/>
            <charset val="129"/>
          </rPr>
          <t>만원</t>
        </r>
        <r>
          <rPr>
            <b/>
            <sz val="9"/>
            <color indexed="81"/>
            <rFont val="Tahoma"/>
            <family val="2"/>
          </rPr>
          <t>)</t>
        </r>
      </text>
    </comment>
    <comment ref="AM151" authorId="2" shapeId="0" xr:uid="{8651C383-A12D-414E-83D7-B03ED6343B1D}">
      <text>
        <r>
          <rPr>
            <b/>
            <sz val="9"/>
            <color indexed="81"/>
            <rFont val="돋움"/>
            <family val="3"/>
            <charset val="129"/>
          </rPr>
          <t>교육비</t>
        </r>
        <r>
          <rPr>
            <b/>
            <sz val="9"/>
            <color indexed="81"/>
            <rFont val="Tahoma"/>
            <family val="2"/>
          </rPr>
          <t xml:space="preserve"> (</t>
        </r>
        <r>
          <rPr>
            <b/>
            <sz val="9"/>
            <color indexed="81"/>
            <rFont val="돋움"/>
            <family val="3"/>
            <charset val="129"/>
          </rPr>
          <t>공제율</t>
        </r>
        <r>
          <rPr>
            <b/>
            <sz val="9"/>
            <color indexed="81"/>
            <rFont val="Tahoma"/>
            <family val="2"/>
          </rPr>
          <t xml:space="preserve"> 15%) </t>
        </r>
        <r>
          <rPr>
            <b/>
            <sz val="9"/>
            <color indexed="81"/>
            <rFont val="돋움"/>
            <family val="3"/>
            <charset val="129"/>
          </rPr>
          <t>학자금대출상환액포함
·</t>
        </r>
        <r>
          <rPr>
            <b/>
            <sz val="9"/>
            <color indexed="81"/>
            <rFont val="Tahoma"/>
            <family val="2"/>
          </rPr>
          <t xml:space="preserve"> </t>
        </r>
        <r>
          <rPr>
            <b/>
            <sz val="9"/>
            <color indexed="81"/>
            <rFont val="돋움"/>
            <family val="3"/>
            <charset val="129"/>
          </rPr>
          <t>본인</t>
        </r>
        <r>
          <rPr>
            <b/>
            <sz val="9"/>
            <color indexed="81"/>
            <rFont val="Tahoma"/>
            <family val="2"/>
          </rPr>
          <t xml:space="preserve"> : </t>
        </r>
        <r>
          <rPr>
            <b/>
            <sz val="9"/>
            <color indexed="81"/>
            <rFont val="돋움"/>
            <family val="3"/>
            <charset val="129"/>
          </rPr>
          <t>전액</t>
        </r>
        <r>
          <rPr>
            <b/>
            <sz val="9"/>
            <color indexed="81"/>
            <rFont val="Tahoma"/>
            <family val="2"/>
          </rPr>
          <t>(</t>
        </r>
        <r>
          <rPr>
            <b/>
            <sz val="9"/>
            <color indexed="81"/>
            <rFont val="돋움"/>
            <family val="3"/>
            <charset val="129"/>
          </rPr>
          <t>대학원</t>
        </r>
        <r>
          <rPr>
            <b/>
            <sz val="9"/>
            <color indexed="81"/>
            <rFont val="Tahoma"/>
            <family val="2"/>
          </rPr>
          <t xml:space="preserve"> </t>
        </r>
        <r>
          <rPr>
            <b/>
            <sz val="9"/>
            <color indexed="81"/>
            <rFont val="돋움"/>
            <family val="3"/>
            <charset val="129"/>
          </rPr>
          <t>포함</t>
        </r>
        <r>
          <rPr>
            <b/>
            <sz val="9"/>
            <color indexed="81"/>
            <rFont val="Tahoma"/>
            <family val="2"/>
          </rPr>
          <t xml:space="preserve">)
· </t>
        </r>
        <r>
          <rPr>
            <b/>
            <sz val="9"/>
            <color indexed="81"/>
            <rFont val="돋움"/>
            <family val="3"/>
            <charset val="129"/>
          </rPr>
          <t>대학생</t>
        </r>
        <r>
          <rPr>
            <b/>
            <sz val="9"/>
            <color indexed="81"/>
            <rFont val="Tahoma"/>
            <family val="2"/>
          </rPr>
          <t xml:space="preserve"> : 1</t>
        </r>
        <r>
          <rPr>
            <b/>
            <sz val="9"/>
            <color indexed="81"/>
            <rFont val="돋움"/>
            <family val="3"/>
            <charset val="129"/>
          </rPr>
          <t>명당</t>
        </r>
        <r>
          <rPr>
            <b/>
            <sz val="9"/>
            <color indexed="81"/>
            <rFont val="Tahoma"/>
            <family val="2"/>
          </rPr>
          <t xml:space="preserve"> 900</t>
        </r>
        <r>
          <rPr>
            <b/>
            <sz val="9"/>
            <color indexed="81"/>
            <rFont val="돋움"/>
            <family val="3"/>
            <charset val="129"/>
          </rPr>
          <t>만원</t>
        </r>
        <r>
          <rPr>
            <b/>
            <sz val="9"/>
            <color indexed="81"/>
            <rFont val="Tahoma"/>
            <family val="2"/>
          </rPr>
          <t xml:space="preserve"> </t>
        </r>
        <r>
          <rPr>
            <b/>
            <sz val="9"/>
            <color indexed="81"/>
            <rFont val="돋움"/>
            <family val="3"/>
            <charset val="129"/>
          </rPr>
          <t>한도</t>
        </r>
        <r>
          <rPr>
            <b/>
            <sz val="9"/>
            <color indexed="81"/>
            <rFont val="Tahoma"/>
            <family val="2"/>
          </rPr>
          <t xml:space="preserve"> (</t>
        </r>
        <r>
          <rPr>
            <b/>
            <sz val="9"/>
            <color indexed="81"/>
            <rFont val="돋움"/>
            <family val="3"/>
            <charset val="129"/>
          </rPr>
          <t>대학원제외</t>
        </r>
        <r>
          <rPr>
            <b/>
            <sz val="9"/>
            <color indexed="81"/>
            <rFont val="Tahoma"/>
            <family val="2"/>
          </rPr>
          <t xml:space="preserve">)
· </t>
        </r>
        <r>
          <rPr>
            <b/>
            <sz val="9"/>
            <color indexed="81"/>
            <rFont val="돋움"/>
            <family val="3"/>
            <charset val="129"/>
          </rPr>
          <t>취학전</t>
        </r>
        <r>
          <rPr>
            <b/>
            <sz val="9"/>
            <color indexed="81"/>
            <rFont val="Tahoma"/>
            <family val="2"/>
          </rPr>
          <t xml:space="preserve"> </t>
        </r>
        <r>
          <rPr>
            <b/>
            <sz val="9"/>
            <color indexed="81"/>
            <rFont val="돋움"/>
            <family val="3"/>
            <charset val="129"/>
          </rPr>
          <t>아동·</t>
        </r>
        <r>
          <rPr>
            <b/>
            <sz val="9"/>
            <color indexed="81"/>
            <rFont val="Tahoma"/>
            <family val="2"/>
          </rPr>
          <t xml:space="preserve"> </t>
        </r>
        <r>
          <rPr>
            <b/>
            <sz val="9"/>
            <color indexed="81"/>
            <rFont val="돋움"/>
            <family val="3"/>
            <charset val="129"/>
          </rPr>
          <t>초·</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고생</t>
        </r>
        <r>
          <rPr>
            <b/>
            <sz val="9"/>
            <color indexed="81"/>
            <rFont val="Tahoma"/>
            <family val="2"/>
          </rPr>
          <t xml:space="preserve"> : 1</t>
        </r>
        <r>
          <rPr>
            <b/>
            <sz val="9"/>
            <color indexed="81"/>
            <rFont val="돋움"/>
            <family val="3"/>
            <charset val="129"/>
          </rPr>
          <t>명당</t>
        </r>
        <r>
          <rPr>
            <b/>
            <sz val="9"/>
            <color indexed="81"/>
            <rFont val="Tahoma"/>
            <family val="2"/>
          </rPr>
          <t xml:space="preserve"> 300</t>
        </r>
        <r>
          <rPr>
            <b/>
            <sz val="9"/>
            <color indexed="81"/>
            <rFont val="돋움"/>
            <family val="3"/>
            <charset val="129"/>
          </rPr>
          <t>만원한도</t>
        </r>
        <r>
          <rPr>
            <b/>
            <sz val="9"/>
            <color indexed="81"/>
            <rFont val="Tahoma"/>
            <family val="2"/>
          </rPr>
          <t>(</t>
        </r>
        <r>
          <rPr>
            <b/>
            <sz val="9"/>
            <color indexed="81"/>
            <rFont val="돋움"/>
            <family val="3"/>
            <charset val="129"/>
          </rPr>
          <t>체험학습비</t>
        </r>
        <r>
          <rPr>
            <b/>
            <sz val="9"/>
            <color indexed="81"/>
            <rFont val="Tahoma"/>
            <family val="2"/>
          </rPr>
          <t xml:space="preserve"> 30</t>
        </r>
        <r>
          <rPr>
            <b/>
            <sz val="9"/>
            <color indexed="81"/>
            <rFont val="돋움"/>
            <family val="3"/>
            <charset val="129"/>
          </rPr>
          <t>만원까지</t>
        </r>
        <r>
          <rPr>
            <b/>
            <sz val="9"/>
            <color indexed="81"/>
            <rFont val="Tahoma"/>
            <family val="2"/>
          </rPr>
          <t xml:space="preserve"> </t>
        </r>
        <r>
          <rPr>
            <b/>
            <sz val="9"/>
            <color indexed="81"/>
            <rFont val="돋움"/>
            <family val="3"/>
            <charset val="129"/>
          </rPr>
          <t>포함</t>
        </r>
        <r>
          <rPr>
            <b/>
            <sz val="9"/>
            <color indexed="81"/>
            <rFont val="Tahoma"/>
            <family val="2"/>
          </rPr>
          <t xml:space="preserve">)
· </t>
        </r>
        <r>
          <rPr>
            <b/>
            <sz val="9"/>
            <color indexed="81"/>
            <rFont val="돋움"/>
            <family val="3"/>
            <charset val="129"/>
          </rPr>
          <t>장애인재활교육</t>
        </r>
        <r>
          <rPr>
            <b/>
            <sz val="9"/>
            <color indexed="81"/>
            <rFont val="Tahoma"/>
            <family val="2"/>
          </rPr>
          <t xml:space="preserve"> </t>
        </r>
        <r>
          <rPr>
            <b/>
            <sz val="9"/>
            <color indexed="81"/>
            <rFont val="돋움"/>
            <family val="3"/>
            <charset val="129"/>
          </rPr>
          <t>목적사회복지시설</t>
        </r>
        <r>
          <rPr>
            <b/>
            <sz val="9"/>
            <color indexed="81"/>
            <rFont val="Tahoma"/>
            <family val="2"/>
          </rPr>
          <t xml:space="preserve"> </t>
        </r>
        <r>
          <rPr>
            <b/>
            <sz val="9"/>
            <color indexed="81"/>
            <rFont val="돋움"/>
            <family val="3"/>
            <charset val="129"/>
          </rPr>
          <t>등에</t>
        </r>
        <r>
          <rPr>
            <b/>
            <sz val="9"/>
            <color indexed="81"/>
            <rFont val="Tahoma"/>
            <family val="2"/>
          </rPr>
          <t xml:space="preserve"> </t>
        </r>
        <r>
          <rPr>
            <b/>
            <sz val="9"/>
            <color indexed="81"/>
            <rFont val="돋움"/>
            <family val="3"/>
            <charset val="129"/>
          </rPr>
          <t>지급하는</t>
        </r>
        <r>
          <rPr>
            <b/>
            <sz val="9"/>
            <color indexed="81"/>
            <rFont val="Tahoma"/>
            <family val="2"/>
          </rPr>
          <t xml:space="preserve"> </t>
        </r>
        <r>
          <rPr>
            <b/>
            <sz val="9"/>
            <color indexed="81"/>
            <rFont val="돋움"/>
            <family val="3"/>
            <charset val="129"/>
          </rPr>
          <t>특수교육비</t>
        </r>
        <r>
          <rPr>
            <b/>
            <sz val="9"/>
            <color indexed="81"/>
            <rFont val="Tahoma"/>
            <family val="2"/>
          </rPr>
          <t>(</t>
        </r>
        <r>
          <rPr>
            <b/>
            <sz val="9"/>
            <color indexed="81"/>
            <rFont val="돋움"/>
            <family val="3"/>
            <charset val="129"/>
          </rPr>
          <t>직계존속포함</t>
        </r>
        <r>
          <rPr>
            <b/>
            <sz val="9"/>
            <color indexed="81"/>
            <rFont val="Tahoma"/>
            <family val="2"/>
          </rPr>
          <t>)</t>
        </r>
      </text>
    </comment>
    <comment ref="H152" authorId="2" shapeId="0" xr:uid="{860209FF-3A11-4268-BFBB-F23212DF0FA7}">
      <text>
        <r>
          <rPr>
            <b/>
            <sz val="9"/>
            <color indexed="81"/>
            <rFont val="돋움"/>
            <family val="3"/>
            <charset val="129"/>
          </rPr>
          <t>부녀자</t>
        </r>
        <r>
          <rPr>
            <b/>
            <sz val="9"/>
            <color indexed="81"/>
            <rFont val="Tahoma"/>
            <family val="2"/>
          </rPr>
          <t xml:space="preserve"> : 50</t>
        </r>
        <r>
          <rPr>
            <b/>
            <sz val="9"/>
            <color indexed="81"/>
            <rFont val="돋움"/>
            <family val="3"/>
            <charset val="129"/>
          </rPr>
          <t>만원</t>
        </r>
        <r>
          <rPr>
            <b/>
            <sz val="9"/>
            <color indexed="81"/>
            <rFont val="Tahoma"/>
            <family val="2"/>
          </rPr>
          <t>(</t>
        </r>
        <r>
          <rPr>
            <b/>
            <sz val="9"/>
            <color indexed="81"/>
            <rFont val="돋움"/>
            <family val="3"/>
            <charset val="129"/>
          </rPr>
          <t>종합소득금액</t>
        </r>
        <r>
          <rPr>
            <b/>
            <sz val="9"/>
            <color indexed="81"/>
            <rFont val="Tahoma"/>
            <family val="2"/>
          </rPr>
          <t xml:space="preserve"> 3</t>
        </r>
        <r>
          <rPr>
            <b/>
            <sz val="9"/>
            <color indexed="81"/>
            <rFont val="돋움"/>
            <family val="3"/>
            <charset val="129"/>
          </rPr>
          <t>천만원</t>
        </r>
        <r>
          <rPr>
            <b/>
            <sz val="9"/>
            <color indexed="81"/>
            <rFont val="Tahoma"/>
            <family val="2"/>
          </rPr>
          <t xml:space="preserve"> </t>
        </r>
        <r>
          <rPr>
            <b/>
            <sz val="9"/>
            <color indexed="81"/>
            <rFont val="돋움"/>
            <family val="3"/>
            <charset val="129"/>
          </rPr>
          <t>이하</t>
        </r>
        <r>
          <rPr>
            <b/>
            <sz val="9"/>
            <color indexed="81"/>
            <rFont val="Tahoma"/>
            <family val="2"/>
          </rPr>
          <t>)</t>
        </r>
      </text>
    </comment>
    <comment ref="I152" authorId="2" shapeId="0" xr:uid="{5FC55D07-E9F0-42FF-BAEB-91C720B6402B}">
      <text>
        <r>
          <rPr>
            <b/>
            <sz val="9"/>
            <color indexed="81"/>
            <rFont val="돋움"/>
            <family val="3"/>
            <charset val="129"/>
          </rPr>
          <t>한부모공제</t>
        </r>
        <r>
          <rPr>
            <b/>
            <sz val="9"/>
            <color indexed="81"/>
            <rFont val="Tahoma"/>
            <family val="2"/>
          </rPr>
          <t xml:space="preserve"> :
100</t>
        </r>
        <r>
          <rPr>
            <b/>
            <sz val="9"/>
            <color indexed="81"/>
            <rFont val="돋움"/>
            <family val="3"/>
            <charset val="129"/>
          </rPr>
          <t xml:space="preserve">만원
</t>
        </r>
        <r>
          <rPr>
            <b/>
            <sz val="9"/>
            <color indexed="81"/>
            <rFont val="Tahoma"/>
            <family val="2"/>
          </rPr>
          <t>(</t>
        </r>
        <r>
          <rPr>
            <b/>
            <sz val="9"/>
            <color indexed="81"/>
            <rFont val="돋움"/>
            <family val="3"/>
            <charset val="129"/>
          </rPr>
          <t>부녀자</t>
        </r>
        <r>
          <rPr>
            <b/>
            <sz val="9"/>
            <color indexed="81"/>
            <rFont val="Tahoma"/>
            <family val="2"/>
          </rPr>
          <t xml:space="preserve"> </t>
        </r>
        <r>
          <rPr>
            <b/>
            <sz val="9"/>
            <color indexed="81"/>
            <rFont val="돋움"/>
            <family val="3"/>
            <charset val="129"/>
          </rPr>
          <t>공제와</t>
        </r>
        <r>
          <rPr>
            <b/>
            <sz val="9"/>
            <color indexed="81"/>
            <rFont val="Tahoma"/>
            <family val="2"/>
          </rPr>
          <t xml:space="preserve"> </t>
        </r>
        <r>
          <rPr>
            <b/>
            <sz val="9"/>
            <color indexed="81"/>
            <rFont val="돋움"/>
            <family val="3"/>
            <charset val="129"/>
          </rPr>
          <t>중복시</t>
        </r>
        <r>
          <rPr>
            <b/>
            <sz val="9"/>
            <color indexed="81"/>
            <rFont val="Tahoma"/>
            <family val="2"/>
          </rPr>
          <t xml:space="preserve"> </t>
        </r>
        <r>
          <rPr>
            <b/>
            <sz val="9"/>
            <color indexed="81"/>
            <rFont val="돋움"/>
            <family val="3"/>
            <charset val="129"/>
          </rPr>
          <t>우선적용</t>
        </r>
        <r>
          <rPr>
            <b/>
            <sz val="9"/>
            <color indexed="81"/>
            <rFont val="Tahoma"/>
            <family val="2"/>
          </rPr>
          <t>)</t>
        </r>
      </text>
    </comment>
    <comment ref="J152" authorId="2" shapeId="0" xr:uid="{5046FF0B-3884-488B-841B-3F28D3CF48F4}">
      <text>
        <r>
          <rPr>
            <b/>
            <sz val="9"/>
            <color indexed="81"/>
            <rFont val="돋움"/>
            <family val="3"/>
            <charset val="129"/>
          </rPr>
          <t>장애인</t>
        </r>
        <r>
          <rPr>
            <b/>
            <sz val="9"/>
            <color indexed="81"/>
            <rFont val="Tahoma"/>
            <family val="2"/>
          </rPr>
          <t xml:space="preserve"> 1</t>
        </r>
        <r>
          <rPr>
            <b/>
            <sz val="9"/>
            <color indexed="81"/>
            <rFont val="돋움"/>
            <family val="3"/>
            <charset val="129"/>
          </rPr>
          <t>인당</t>
        </r>
        <r>
          <rPr>
            <b/>
            <sz val="9"/>
            <color indexed="81"/>
            <rFont val="Tahoma"/>
            <family val="2"/>
          </rPr>
          <t xml:space="preserve"> 200</t>
        </r>
        <r>
          <rPr>
            <b/>
            <sz val="9"/>
            <color indexed="81"/>
            <rFont val="돋움"/>
            <family val="3"/>
            <charset val="129"/>
          </rPr>
          <t>만원</t>
        </r>
      </text>
    </comment>
    <comment ref="K152" authorId="2" shapeId="0" xr:uid="{0769838F-9113-4B7C-96E4-9D29605EB04D}">
      <text>
        <r>
          <rPr>
            <sz val="9"/>
            <color indexed="81"/>
            <rFont val="돋움"/>
            <family val="3"/>
            <charset val="129"/>
          </rPr>
          <t>자녀세액공제</t>
        </r>
        <r>
          <rPr>
            <sz val="9"/>
            <color indexed="81"/>
            <rFont val="Tahoma"/>
            <family val="2"/>
          </rPr>
          <t>(</t>
        </r>
        <r>
          <rPr>
            <sz val="9"/>
            <color indexed="81"/>
            <rFont val="돋움"/>
            <family val="3"/>
            <charset val="129"/>
          </rPr>
          <t>손자녀</t>
        </r>
        <r>
          <rPr>
            <sz val="9"/>
            <color indexed="81"/>
            <rFont val="Tahoma"/>
            <family val="2"/>
          </rPr>
          <t xml:space="preserve"> </t>
        </r>
        <r>
          <rPr>
            <sz val="9"/>
            <color indexed="81"/>
            <rFont val="돋움"/>
            <family val="3"/>
            <charset val="129"/>
          </rPr>
          <t>공제</t>
        </r>
        <r>
          <rPr>
            <sz val="9"/>
            <color indexed="81"/>
            <rFont val="Tahoma"/>
            <family val="2"/>
          </rPr>
          <t xml:space="preserve"> </t>
        </r>
        <r>
          <rPr>
            <sz val="9"/>
            <color indexed="81"/>
            <rFont val="돋움"/>
            <family val="3"/>
            <charset val="129"/>
          </rPr>
          <t>적용불가</t>
        </r>
        <r>
          <rPr>
            <sz val="9"/>
            <color indexed="81"/>
            <rFont val="Tahoma"/>
            <family val="2"/>
          </rPr>
          <t xml:space="preserve">)
· </t>
        </r>
        <r>
          <rPr>
            <sz val="9"/>
            <color indexed="81"/>
            <rFont val="돋움"/>
            <family val="3"/>
            <charset val="129"/>
          </rPr>
          <t>자녀</t>
        </r>
        <r>
          <rPr>
            <sz val="9"/>
            <color indexed="81"/>
            <rFont val="Tahoma"/>
            <family val="2"/>
          </rPr>
          <t xml:space="preserve"> 1</t>
        </r>
        <r>
          <rPr>
            <sz val="9"/>
            <color indexed="81"/>
            <rFont val="돋움"/>
            <family val="3"/>
            <charset val="129"/>
          </rPr>
          <t>명</t>
        </r>
        <r>
          <rPr>
            <sz val="9"/>
            <color indexed="81"/>
            <rFont val="Tahoma"/>
            <family val="2"/>
          </rPr>
          <t>(15</t>
        </r>
        <r>
          <rPr>
            <sz val="9"/>
            <color indexed="81"/>
            <rFont val="돋움"/>
            <family val="3"/>
            <charset val="129"/>
          </rPr>
          <t>만원</t>
        </r>
        <r>
          <rPr>
            <sz val="9"/>
            <color indexed="81"/>
            <rFont val="Tahoma"/>
            <family val="2"/>
          </rPr>
          <t xml:space="preserve">), </t>
        </r>
        <r>
          <rPr>
            <sz val="9"/>
            <color indexed="81"/>
            <rFont val="돋움"/>
            <family val="3"/>
            <charset val="129"/>
          </rPr>
          <t>자녀</t>
        </r>
        <r>
          <rPr>
            <sz val="9"/>
            <color indexed="81"/>
            <rFont val="Tahoma"/>
            <family val="2"/>
          </rPr>
          <t>2</t>
        </r>
        <r>
          <rPr>
            <sz val="9"/>
            <color indexed="81"/>
            <rFont val="돋움"/>
            <family val="3"/>
            <charset val="129"/>
          </rPr>
          <t>명</t>
        </r>
        <r>
          <rPr>
            <sz val="9"/>
            <color indexed="81"/>
            <rFont val="Tahoma"/>
            <family val="2"/>
          </rPr>
          <t>(30</t>
        </r>
        <r>
          <rPr>
            <sz val="9"/>
            <color indexed="81"/>
            <rFont val="돋움"/>
            <family val="3"/>
            <charset val="129"/>
          </rPr>
          <t>만원</t>
        </r>
        <r>
          <rPr>
            <sz val="9"/>
            <color indexed="81"/>
            <rFont val="Tahoma"/>
            <family val="2"/>
          </rPr>
          <t xml:space="preserve">), </t>
        </r>
        <r>
          <rPr>
            <sz val="9"/>
            <color indexed="81"/>
            <rFont val="돋움"/>
            <family val="3"/>
            <charset val="129"/>
          </rPr>
          <t>자녀</t>
        </r>
        <r>
          <rPr>
            <sz val="9"/>
            <color indexed="81"/>
            <rFont val="Tahoma"/>
            <family val="2"/>
          </rPr>
          <t>3</t>
        </r>
        <r>
          <rPr>
            <sz val="9"/>
            <color indexed="81"/>
            <rFont val="돋움"/>
            <family val="3"/>
            <charset val="129"/>
          </rPr>
          <t>명이상</t>
        </r>
        <r>
          <rPr>
            <sz val="9"/>
            <color indexed="81"/>
            <rFont val="Tahoma"/>
            <family val="2"/>
          </rPr>
          <t xml:space="preserve"> : 30</t>
        </r>
        <r>
          <rPr>
            <sz val="9"/>
            <color indexed="81"/>
            <rFont val="돋움"/>
            <family val="3"/>
            <charset val="129"/>
          </rPr>
          <t>만원</t>
        </r>
        <r>
          <rPr>
            <sz val="9"/>
            <color indexed="81"/>
            <rFont val="Tahoma"/>
            <family val="2"/>
          </rPr>
          <t>+2</t>
        </r>
        <r>
          <rPr>
            <sz val="9"/>
            <color indexed="81"/>
            <rFont val="돋움"/>
            <family val="3"/>
            <charset val="129"/>
          </rPr>
          <t>명</t>
        </r>
        <r>
          <rPr>
            <sz val="9"/>
            <color indexed="81"/>
            <rFont val="Tahoma"/>
            <family val="2"/>
          </rPr>
          <t xml:space="preserve"> </t>
        </r>
        <r>
          <rPr>
            <sz val="9"/>
            <color indexed="81"/>
            <rFont val="돋움"/>
            <family val="3"/>
            <charset val="129"/>
          </rPr>
          <t>초과</t>
        </r>
        <r>
          <rPr>
            <sz val="9"/>
            <color indexed="81"/>
            <rFont val="Tahoma"/>
            <family val="2"/>
          </rPr>
          <t xml:space="preserve"> 1</t>
        </r>
        <r>
          <rPr>
            <sz val="9"/>
            <color indexed="81"/>
            <rFont val="돋움"/>
            <family val="3"/>
            <charset val="129"/>
          </rPr>
          <t>인당</t>
        </r>
        <r>
          <rPr>
            <sz val="9"/>
            <color indexed="81"/>
            <rFont val="Tahoma"/>
            <family val="2"/>
          </rPr>
          <t xml:space="preserve"> 30</t>
        </r>
        <r>
          <rPr>
            <sz val="9"/>
            <color indexed="81"/>
            <rFont val="돋움"/>
            <family val="3"/>
            <charset val="129"/>
          </rPr>
          <t>만원</t>
        </r>
        <r>
          <rPr>
            <sz val="9"/>
            <color indexed="81"/>
            <rFont val="Tahoma"/>
            <family val="2"/>
          </rPr>
          <t xml:space="preserve">
</t>
        </r>
      </text>
    </comment>
    <comment ref="C156" authorId="2" shapeId="0" xr:uid="{842FEFEB-6B83-447A-971B-31B9A05646A9}">
      <text>
        <r>
          <rPr>
            <b/>
            <sz val="9"/>
            <color indexed="81"/>
            <rFont val="돋움"/>
            <family val="3"/>
            <charset val="129"/>
          </rPr>
          <t>엑셀입력시</t>
        </r>
        <r>
          <rPr>
            <b/>
            <sz val="9"/>
            <color indexed="81"/>
            <rFont val="Tahoma"/>
            <family val="2"/>
          </rPr>
          <t xml:space="preserve"> "-"</t>
        </r>
        <r>
          <rPr>
            <b/>
            <sz val="9"/>
            <color indexed="81"/>
            <rFont val="돋움"/>
            <family val="3"/>
            <charset val="129"/>
          </rPr>
          <t>없이</t>
        </r>
        <r>
          <rPr>
            <b/>
            <sz val="9"/>
            <color indexed="81"/>
            <rFont val="Tahoma"/>
            <family val="2"/>
          </rPr>
          <t xml:space="preserve"> </t>
        </r>
        <r>
          <rPr>
            <b/>
            <sz val="9"/>
            <color indexed="81"/>
            <rFont val="돋움"/>
            <family val="3"/>
            <charset val="129"/>
          </rPr>
          <t>주민등록번호</t>
        </r>
        <r>
          <rPr>
            <b/>
            <sz val="9"/>
            <color indexed="81"/>
            <rFont val="Tahoma"/>
            <family val="2"/>
          </rPr>
          <t xml:space="preserve"> </t>
        </r>
        <r>
          <rPr>
            <b/>
            <sz val="9"/>
            <color indexed="81"/>
            <rFont val="돋움"/>
            <family val="3"/>
            <charset val="129"/>
          </rPr>
          <t>숫자만</t>
        </r>
        <r>
          <rPr>
            <b/>
            <sz val="9"/>
            <color indexed="81"/>
            <rFont val="Tahoma"/>
            <family val="2"/>
          </rPr>
          <t xml:space="preserve"> </t>
        </r>
        <r>
          <rPr>
            <b/>
            <sz val="9"/>
            <color indexed="81"/>
            <rFont val="돋움"/>
            <family val="3"/>
            <charset val="129"/>
          </rPr>
          <t>입력</t>
        </r>
      </text>
    </comment>
    <comment ref="G170" authorId="2" shapeId="0" xr:uid="{9EDAD22C-EE3C-45B9-8A6E-385ED4953D14}">
      <text>
        <r>
          <rPr>
            <b/>
            <sz val="9"/>
            <color indexed="81"/>
            <rFont val="돋움"/>
            <family val="3"/>
            <charset val="129"/>
          </rPr>
          <t>공제대상자
①</t>
        </r>
        <r>
          <rPr>
            <b/>
            <sz val="9"/>
            <color indexed="81"/>
            <rFont val="Tahoma"/>
            <family val="2"/>
          </rPr>
          <t xml:space="preserve"> </t>
        </r>
        <r>
          <rPr>
            <b/>
            <sz val="9"/>
            <color indexed="81"/>
            <rFont val="돋움"/>
            <family val="3"/>
            <charset val="129"/>
          </rPr>
          <t>근로소득자</t>
        </r>
        <r>
          <rPr>
            <b/>
            <sz val="9"/>
            <color indexed="81"/>
            <rFont val="Tahoma"/>
            <family val="2"/>
          </rPr>
          <t xml:space="preserve"> </t>
        </r>
        <r>
          <rPr>
            <b/>
            <sz val="9"/>
            <color indexed="81"/>
            <rFont val="돋움"/>
            <family val="3"/>
            <charset val="129"/>
          </rPr>
          <t>본인
②</t>
        </r>
        <r>
          <rPr>
            <b/>
            <sz val="9"/>
            <color indexed="81"/>
            <rFont val="Tahoma"/>
            <family val="2"/>
          </rPr>
          <t xml:space="preserve"> </t>
        </r>
        <r>
          <rPr>
            <b/>
            <sz val="9"/>
            <color indexed="81"/>
            <rFont val="돋움"/>
            <family val="3"/>
            <charset val="129"/>
          </rPr>
          <t>기본공제대상자인</t>
        </r>
        <r>
          <rPr>
            <b/>
            <sz val="9"/>
            <color indexed="81"/>
            <rFont val="Tahoma"/>
            <family val="2"/>
          </rPr>
          <t xml:space="preserve"> </t>
        </r>
        <r>
          <rPr>
            <b/>
            <sz val="9"/>
            <color indexed="81"/>
            <rFont val="돋움"/>
            <family val="3"/>
            <charset val="129"/>
          </rPr>
          <t>배우자</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직계존비속</t>
        </r>
        <r>
          <rPr>
            <b/>
            <sz val="9"/>
            <color indexed="81"/>
            <rFont val="Tahoma"/>
            <family val="2"/>
          </rPr>
          <t xml:space="preserve"> 
   </t>
        </r>
        <r>
          <rPr>
            <b/>
            <sz val="9"/>
            <color indexed="81"/>
            <rFont val="돋움"/>
            <family val="3"/>
            <charset val="129"/>
          </rPr>
          <t>※기본공제대상자인</t>
        </r>
        <r>
          <rPr>
            <b/>
            <sz val="9"/>
            <color indexed="81"/>
            <rFont val="Tahoma"/>
            <family val="2"/>
          </rPr>
          <t xml:space="preserve"> </t>
        </r>
        <r>
          <rPr>
            <b/>
            <sz val="9"/>
            <color indexed="81"/>
            <rFont val="돋움"/>
            <family val="3"/>
            <charset val="129"/>
          </rPr>
          <t>형제자매의</t>
        </r>
        <r>
          <rPr>
            <b/>
            <sz val="9"/>
            <color indexed="81"/>
            <rFont val="Tahoma"/>
            <family val="2"/>
          </rPr>
          <t xml:space="preserve"> </t>
        </r>
        <r>
          <rPr>
            <b/>
            <sz val="9"/>
            <color indexed="81"/>
            <rFont val="돋움"/>
            <family val="3"/>
            <charset val="129"/>
          </rPr>
          <t>사용금액은</t>
        </r>
        <r>
          <rPr>
            <b/>
            <sz val="9"/>
            <color indexed="81"/>
            <rFont val="Tahoma"/>
            <family val="2"/>
          </rPr>
          <t xml:space="preserve"> </t>
        </r>
        <r>
          <rPr>
            <b/>
            <sz val="9"/>
            <color indexed="81"/>
            <rFont val="돋움"/>
            <family val="3"/>
            <charset val="129"/>
          </rPr>
          <t>공제</t>
        </r>
        <r>
          <rPr>
            <b/>
            <sz val="9"/>
            <color indexed="81"/>
            <rFont val="Tahoma"/>
            <family val="2"/>
          </rPr>
          <t xml:space="preserve"> </t>
        </r>
        <r>
          <rPr>
            <b/>
            <sz val="9"/>
            <color indexed="81"/>
            <rFont val="돋움"/>
            <family val="3"/>
            <charset val="129"/>
          </rPr>
          <t>불가
신용카드</t>
        </r>
        <r>
          <rPr>
            <b/>
            <sz val="9"/>
            <color indexed="81"/>
            <rFont val="Tahoma"/>
            <family val="2"/>
          </rPr>
          <t>(</t>
        </r>
        <r>
          <rPr>
            <b/>
            <sz val="9"/>
            <color indexed="81"/>
            <rFont val="돋움"/>
            <family val="3"/>
            <charset val="129"/>
          </rPr>
          <t>총급여</t>
        </r>
        <r>
          <rPr>
            <b/>
            <sz val="9"/>
            <color indexed="81"/>
            <rFont val="Tahoma"/>
            <family val="2"/>
          </rPr>
          <t xml:space="preserve"> 7</t>
        </r>
        <r>
          <rPr>
            <b/>
            <sz val="9"/>
            <color indexed="81"/>
            <rFont val="돋움"/>
            <family val="3"/>
            <charset val="129"/>
          </rPr>
          <t>천만원</t>
        </r>
        <r>
          <rPr>
            <b/>
            <sz val="9"/>
            <color indexed="81"/>
            <rFont val="Tahoma"/>
            <family val="2"/>
          </rPr>
          <t xml:space="preserve"> </t>
        </r>
        <r>
          <rPr>
            <b/>
            <sz val="9"/>
            <color indexed="81"/>
            <rFont val="돋움"/>
            <family val="3"/>
            <charset val="129"/>
          </rPr>
          <t>이하자</t>
        </r>
        <r>
          <rPr>
            <b/>
            <sz val="9"/>
            <color indexed="81"/>
            <rFont val="Tahoma"/>
            <family val="2"/>
          </rPr>
          <t xml:space="preserve"> </t>
        </r>
        <r>
          <rPr>
            <b/>
            <sz val="9"/>
            <color indexed="81"/>
            <rFont val="돋움"/>
            <family val="3"/>
            <charset val="129"/>
          </rPr>
          <t>도서공연비</t>
        </r>
        <r>
          <rPr>
            <b/>
            <sz val="9"/>
            <color indexed="81"/>
            <rFont val="Tahoma"/>
            <family val="2"/>
          </rPr>
          <t xml:space="preserve"> </t>
        </r>
        <r>
          <rPr>
            <b/>
            <sz val="9"/>
            <color indexed="81"/>
            <rFont val="돋움"/>
            <family val="3"/>
            <charset val="129"/>
          </rPr>
          <t>공제</t>
        </r>
        <r>
          <rPr>
            <b/>
            <sz val="9"/>
            <color indexed="81"/>
            <rFont val="Tahoma"/>
            <family val="2"/>
          </rPr>
          <t xml:space="preserve"> </t>
        </r>
        <r>
          <rPr>
            <b/>
            <sz val="9"/>
            <color indexed="81"/>
            <rFont val="돋움"/>
            <family val="3"/>
            <charset val="129"/>
          </rPr>
          <t>추가</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공제율</t>
        </r>
        <r>
          <rPr>
            <b/>
            <sz val="9"/>
            <color indexed="81"/>
            <rFont val="Tahoma"/>
            <family val="2"/>
          </rPr>
          <t xml:space="preserve"> : </t>
        </r>
        <r>
          <rPr>
            <b/>
            <sz val="9"/>
            <color indexed="81"/>
            <rFont val="돋움"/>
            <family val="3"/>
            <charset val="129"/>
          </rPr>
          <t>신용카드</t>
        </r>
        <r>
          <rPr>
            <b/>
            <sz val="9"/>
            <color indexed="81"/>
            <rFont val="Tahoma"/>
            <family val="2"/>
          </rPr>
          <t xml:space="preserve"> </t>
        </r>
        <r>
          <rPr>
            <b/>
            <sz val="9"/>
            <color indexed="81"/>
            <rFont val="돋움"/>
            <family val="3"/>
            <charset val="129"/>
          </rPr>
          <t>일반</t>
        </r>
        <r>
          <rPr>
            <b/>
            <sz val="9"/>
            <color indexed="81"/>
            <rFont val="Tahoma"/>
            <family val="2"/>
          </rPr>
          <t xml:space="preserve"> 15%, </t>
        </r>
        <r>
          <rPr>
            <b/>
            <sz val="9"/>
            <color indexed="81"/>
            <rFont val="돋움"/>
            <family val="3"/>
            <charset val="129"/>
          </rPr>
          <t>전통시장·대중교통</t>
        </r>
        <r>
          <rPr>
            <b/>
            <sz val="9"/>
            <color indexed="81"/>
            <rFont val="Tahoma"/>
            <family val="2"/>
          </rPr>
          <t xml:space="preserve"> 40%, </t>
        </r>
        <r>
          <rPr>
            <b/>
            <sz val="9"/>
            <color indexed="81"/>
            <rFont val="돋움"/>
            <family val="3"/>
            <charset val="129"/>
          </rPr>
          <t>현금영수증</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직불카드</t>
        </r>
        <r>
          <rPr>
            <b/>
            <sz val="9"/>
            <color indexed="81"/>
            <rFont val="Tahoma"/>
            <family val="2"/>
          </rPr>
          <t xml:space="preserve">, </t>
        </r>
        <r>
          <rPr>
            <b/>
            <sz val="9"/>
            <color indexed="81"/>
            <rFont val="돋움"/>
            <family val="3"/>
            <charset val="129"/>
          </rPr>
          <t>도서·공연비</t>
        </r>
        <r>
          <rPr>
            <b/>
            <sz val="9"/>
            <color indexed="81"/>
            <rFont val="Tahoma"/>
            <family val="2"/>
          </rPr>
          <t xml:space="preserve"> 30%
· </t>
        </r>
        <r>
          <rPr>
            <b/>
            <sz val="9"/>
            <color indexed="81"/>
            <rFont val="돋움"/>
            <family val="3"/>
            <charset val="129"/>
          </rPr>
          <t>한도</t>
        </r>
        <r>
          <rPr>
            <b/>
            <sz val="9"/>
            <color indexed="81"/>
            <rFont val="Tahoma"/>
            <family val="2"/>
          </rPr>
          <t xml:space="preserve"> : MIN(</t>
        </r>
        <r>
          <rPr>
            <b/>
            <sz val="9"/>
            <color indexed="81"/>
            <rFont val="돋움"/>
            <family val="3"/>
            <charset val="129"/>
          </rPr>
          <t>총급여액</t>
        </r>
        <r>
          <rPr>
            <b/>
            <sz val="9"/>
            <color indexed="81"/>
            <rFont val="Tahoma"/>
            <family val="2"/>
          </rPr>
          <t xml:space="preserve"> 20%, 300</t>
        </r>
        <r>
          <rPr>
            <b/>
            <sz val="9"/>
            <color indexed="81"/>
            <rFont val="돋움"/>
            <family val="3"/>
            <charset val="129"/>
          </rPr>
          <t>만원</t>
        </r>
        <r>
          <rPr>
            <b/>
            <sz val="9"/>
            <color indexed="81"/>
            <rFont val="Tahoma"/>
            <family val="2"/>
          </rPr>
          <t xml:space="preserve">*) + </t>
        </r>
        <r>
          <rPr>
            <b/>
            <sz val="9"/>
            <color indexed="81"/>
            <rFont val="돋움"/>
            <family val="3"/>
            <charset val="129"/>
          </rPr>
          <t>전통시장</t>
        </r>
        <r>
          <rPr>
            <b/>
            <sz val="9"/>
            <color indexed="81"/>
            <rFont val="Tahoma"/>
            <family val="2"/>
          </rPr>
          <t>(100</t>
        </r>
        <r>
          <rPr>
            <b/>
            <sz val="9"/>
            <color indexed="81"/>
            <rFont val="돋움"/>
            <family val="3"/>
            <charset val="129"/>
          </rPr>
          <t>만원</t>
        </r>
        <r>
          <rPr>
            <b/>
            <sz val="9"/>
            <color indexed="81"/>
            <rFont val="Tahoma"/>
            <family val="2"/>
          </rPr>
          <t xml:space="preserve">) + </t>
        </r>
        <r>
          <rPr>
            <b/>
            <sz val="9"/>
            <color indexed="81"/>
            <rFont val="돋움"/>
            <family val="3"/>
            <charset val="129"/>
          </rPr>
          <t>대중교통</t>
        </r>
        <r>
          <rPr>
            <b/>
            <sz val="9"/>
            <color indexed="81"/>
            <rFont val="Tahoma"/>
            <family val="2"/>
          </rPr>
          <t>(10</t>
        </r>
        <r>
          <rPr>
            <b/>
            <sz val="9"/>
            <color indexed="81"/>
            <rFont val="돋움"/>
            <family val="3"/>
            <charset val="129"/>
          </rPr>
          <t>만원</t>
        </r>
        <r>
          <rPr>
            <b/>
            <sz val="9"/>
            <color indexed="81"/>
            <rFont val="Tahoma"/>
            <family val="2"/>
          </rPr>
          <t xml:space="preserve">) + </t>
        </r>
        <r>
          <rPr>
            <b/>
            <sz val="9"/>
            <color indexed="81"/>
            <rFont val="돋움"/>
            <family val="3"/>
            <charset val="129"/>
          </rPr>
          <t>도서공연비</t>
        </r>
        <r>
          <rPr>
            <b/>
            <sz val="9"/>
            <color indexed="81"/>
            <rFont val="Tahoma"/>
            <family val="2"/>
          </rPr>
          <t>(100</t>
        </r>
        <r>
          <rPr>
            <b/>
            <sz val="9"/>
            <color indexed="81"/>
            <rFont val="돋움"/>
            <family val="3"/>
            <charset val="129"/>
          </rPr>
          <t>만원</t>
        </r>
        <r>
          <rPr>
            <b/>
            <sz val="9"/>
            <color indexed="81"/>
            <rFont val="Tahoma"/>
            <family val="2"/>
          </rPr>
          <t xml:space="preserve">)
   * </t>
        </r>
        <r>
          <rPr>
            <b/>
            <sz val="9"/>
            <color indexed="81"/>
            <rFont val="돋움"/>
            <family val="3"/>
            <charset val="129"/>
          </rPr>
          <t>총급여액</t>
        </r>
        <r>
          <rPr>
            <b/>
            <sz val="9"/>
            <color indexed="81"/>
            <rFont val="Tahoma"/>
            <family val="2"/>
          </rPr>
          <t xml:space="preserve"> 7</t>
        </r>
        <r>
          <rPr>
            <b/>
            <sz val="9"/>
            <color indexed="81"/>
            <rFont val="돋움"/>
            <family val="3"/>
            <charset val="129"/>
          </rPr>
          <t>천만원</t>
        </r>
        <r>
          <rPr>
            <b/>
            <sz val="9"/>
            <color indexed="81"/>
            <rFont val="Tahoma"/>
            <family val="2"/>
          </rPr>
          <t xml:space="preserve"> ~ 1.2</t>
        </r>
        <r>
          <rPr>
            <b/>
            <sz val="9"/>
            <color indexed="81"/>
            <rFont val="돋움"/>
            <family val="3"/>
            <charset val="129"/>
          </rPr>
          <t>억이하자</t>
        </r>
        <r>
          <rPr>
            <b/>
            <sz val="9"/>
            <color indexed="81"/>
            <rFont val="Tahoma"/>
            <family val="2"/>
          </rPr>
          <t>(250</t>
        </r>
        <r>
          <rPr>
            <b/>
            <sz val="9"/>
            <color indexed="81"/>
            <rFont val="돋움"/>
            <family val="3"/>
            <charset val="129"/>
          </rPr>
          <t>만원</t>
        </r>
        <r>
          <rPr>
            <b/>
            <sz val="9"/>
            <color indexed="81"/>
            <rFont val="Tahoma"/>
            <family val="2"/>
          </rPr>
          <t>), 1.2</t>
        </r>
        <r>
          <rPr>
            <b/>
            <sz val="9"/>
            <color indexed="81"/>
            <rFont val="돋움"/>
            <family val="3"/>
            <charset val="129"/>
          </rPr>
          <t>억</t>
        </r>
        <r>
          <rPr>
            <b/>
            <sz val="9"/>
            <color indexed="81"/>
            <rFont val="Tahoma"/>
            <family val="2"/>
          </rPr>
          <t xml:space="preserve"> </t>
        </r>
        <r>
          <rPr>
            <b/>
            <sz val="9"/>
            <color indexed="81"/>
            <rFont val="돋움"/>
            <family val="3"/>
            <charset val="129"/>
          </rPr>
          <t>초과자</t>
        </r>
        <r>
          <rPr>
            <b/>
            <sz val="9"/>
            <color indexed="81"/>
            <rFont val="Tahoma"/>
            <family val="2"/>
          </rPr>
          <t>(200</t>
        </r>
        <r>
          <rPr>
            <b/>
            <sz val="9"/>
            <color indexed="81"/>
            <rFont val="돋움"/>
            <family val="3"/>
            <charset val="129"/>
          </rPr>
          <t>만원</t>
        </r>
        <r>
          <rPr>
            <b/>
            <sz val="9"/>
            <color indexed="81"/>
            <rFont val="Tahoma"/>
            <family val="2"/>
          </rPr>
          <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A3" authorId="0" shapeId="0" xr:uid="{CC02B186-F36F-4BF3-95E8-5CF709B73162}">
      <text>
        <r>
          <rPr>
            <b/>
            <sz val="9"/>
            <color indexed="81"/>
            <rFont val="돋움"/>
            <family val="3"/>
            <charset val="129"/>
          </rPr>
          <t>①신고구분란은</t>
        </r>
        <r>
          <rPr>
            <b/>
            <sz val="9"/>
            <color indexed="81"/>
            <rFont val="Tahoma"/>
            <family val="2"/>
          </rPr>
          <t xml:space="preserve"> </t>
        </r>
        <r>
          <rPr>
            <b/>
            <sz val="9"/>
            <color indexed="81"/>
            <rFont val="돋움"/>
            <family val="3"/>
            <charset val="129"/>
          </rPr>
          <t>매월분</t>
        </r>
        <r>
          <rPr>
            <b/>
            <sz val="9"/>
            <color indexed="81"/>
            <rFont val="Tahoma"/>
            <family val="2"/>
          </rPr>
          <t xml:space="preserve"> </t>
        </r>
        <r>
          <rPr>
            <b/>
            <sz val="9"/>
            <color indexed="81"/>
            <rFont val="돋움"/>
            <family val="3"/>
            <charset val="129"/>
          </rPr>
          <t>신고서는</t>
        </r>
        <r>
          <rPr>
            <b/>
            <sz val="9"/>
            <color indexed="81"/>
            <rFont val="Tahoma"/>
            <family val="2"/>
          </rPr>
          <t xml:space="preserve"> "</t>
        </r>
        <r>
          <rPr>
            <b/>
            <sz val="9"/>
            <color indexed="81"/>
            <rFont val="돋움"/>
            <family val="3"/>
            <charset val="129"/>
          </rPr>
          <t>매월</t>
        </r>
        <r>
          <rPr>
            <b/>
            <sz val="9"/>
            <color indexed="81"/>
            <rFont val="Tahoma"/>
            <family val="2"/>
          </rPr>
          <t>"</t>
        </r>
        <r>
          <rPr>
            <b/>
            <sz val="9"/>
            <color indexed="81"/>
            <rFont val="돋움"/>
            <family val="3"/>
            <charset val="129"/>
          </rPr>
          <t>에</t>
        </r>
        <r>
          <rPr>
            <b/>
            <sz val="9"/>
            <color indexed="81"/>
            <rFont val="Tahoma"/>
            <family val="2"/>
          </rPr>
          <t xml:space="preserve">, </t>
        </r>
        <r>
          <rPr>
            <b/>
            <sz val="9"/>
            <color indexed="81"/>
            <rFont val="돋움"/>
            <family val="3"/>
            <charset val="129"/>
          </rPr>
          <t>반기별</t>
        </r>
        <r>
          <rPr>
            <b/>
            <sz val="9"/>
            <color indexed="81"/>
            <rFont val="Tahoma"/>
            <family val="2"/>
          </rPr>
          <t xml:space="preserve"> </t>
        </r>
        <r>
          <rPr>
            <b/>
            <sz val="9"/>
            <color indexed="81"/>
            <rFont val="돋움"/>
            <family val="3"/>
            <charset val="129"/>
          </rPr>
          <t>신고서는</t>
        </r>
        <r>
          <rPr>
            <b/>
            <sz val="9"/>
            <color indexed="81"/>
            <rFont val="Tahoma"/>
            <family val="2"/>
          </rPr>
          <t xml:space="preserve"> "</t>
        </r>
        <r>
          <rPr>
            <b/>
            <sz val="9"/>
            <color indexed="81"/>
            <rFont val="돋움"/>
            <family val="3"/>
            <charset val="129"/>
          </rPr>
          <t>반기</t>
        </r>
        <r>
          <rPr>
            <b/>
            <sz val="9"/>
            <color indexed="81"/>
            <rFont val="Tahoma"/>
            <family val="2"/>
          </rPr>
          <t>"</t>
        </r>
        <r>
          <rPr>
            <b/>
            <sz val="9"/>
            <color indexed="81"/>
            <rFont val="돋움"/>
            <family val="3"/>
            <charset val="129"/>
          </rPr>
          <t>에</t>
        </r>
        <r>
          <rPr>
            <b/>
            <sz val="9"/>
            <color indexed="81"/>
            <rFont val="Tahoma"/>
            <family val="2"/>
          </rPr>
          <t xml:space="preserve">, </t>
        </r>
        <r>
          <rPr>
            <b/>
            <sz val="9"/>
            <color indexed="81"/>
            <rFont val="돋움"/>
            <family val="3"/>
            <charset val="129"/>
          </rPr>
          <t>수정신고서는</t>
        </r>
        <r>
          <rPr>
            <b/>
            <sz val="9"/>
            <color indexed="81"/>
            <rFont val="Tahoma"/>
            <family val="2"/>
          </rPr>
          <t xml:space="preserve"> "</t>
        </r>
        <r>
          <rPr>
            <b/>
            <sz val="9"/>
            <color indexed="81"/>
            <rFont val="돋움"/>
            <family val="3"/>
            <charset val="129"/>
          </rPr>
          <t>수정</t>
        </r>
        <r>
          <rPr>
            <b/>
            <sz val="9"/>
            <color indexed="81"/>
            <rFont val="Tahoma"/>
            <family val="2"/>
          </rPr>
          <t>"</t>
        </r>
        <r>
          <rPr>
            <b/>
            <sz val="9"/>
            <color indexed="81"/>
            <rFont val="돋움"/>
            <family val="3"/>
            <charset val="129"/>
          </rPr>
          <t>에</t>
        </r>
        <r>
          <rPr>
            <b/>
            <sz val="9"/>
            <color indexed="81"/>
            <rFont val="Tahoma"/>
            <family val="2"/>
          </rPr>
          <t xml:space="preserve">, </t>
        </r>
        <r>
          <rPr>
            <b/>
            <sz val="9"/>
            <color indexed="81"/>
            <rFont val="돋움"/>
            <family val="3"/>
            <charset val="129"/>
          </rPr>
          <t>소득처분에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신고시에는</t>
        </r>
        <r>
          <rPr>
            <b/>
            <sz val="9"/>
            <color indexed="81"/>
            <rFont val="Tahoma"/>
            <family val="2"/>
          </rPr>
          <t xml:space="preserve"> "</t>
        </r>
        <r>
          <rPr>
            <b/>
            <sz val="9"/>
            <color indexed="81"/>
            <rFont val="돋움"/>
            <family val="3"/>
            <charset val="129"/>
          </rPr>
          <t>소득처분</t>
        </r>
        <r>
          <rPr>
            <b/>
            <sz val="9"/>
            <color indexed="81"/>
            <rFont val="Tahoma"/>
            <family val="2"/>
          </rPr>
          <t>"</t>
        </r>
        <r>
          <rPr>
            <b/>
            <sz val="9"/>
            <color indexed="81"/>
            <rFont val="돋움"/>
            <family val="3"/>
            <charset val="129"/>
          </rPr>
          <t>에</t>
        </r>
        <r>
          <rPr>
            <b/>
            <sz val="9"/>
            <color indexed="81"/>
            <rFont val="Tahoma"/>
            <family val="2"/>
          </rPr>
          <t xml:space="preserve"> "</t>
        </r>
        <r>
          <rPr>
            <b/>
            <sz val="9"/>
            <color indexed="81"/>
            <rFont val="돋움"/>
            <family val="3"/>
            <charset val="129"/>
          </rPr>
          <t>○</t>
        </r>
        <r>
          <rPr>
            <b/>
            <sz val="9"/>
            <color indexed="81"/>
            <rFont val="Tahoma"/>
            <family val="2"/>
          </rPr>
          <t>"</t>
        </r>
        <r>
          <rPr>
            <b/>
            <sz val="9"/>
            <color indexed="81"/>
            <rFont val="돋움"/>
            <family val="3"/>
            <charset val="129"/>
          </rPr>
          <t>표시</t>
        </r>
        <r>
          <rPr>
            <b/>
            <sz val="9"/>
            <color indexed="81"/>
            <rFont val="Tahoma"/>
            <family val="2"/>
          </rPr>
          <t>(</t>
        </r>
        <r>
          <rPr>
            <b/>
            <sz val="9"/>
            <color indexed="81"/>
            <rFont val="돋움"/>
            <family val="3"/>
            <charset val="129"/>
          </rPr>
          <t>지점법인</t>
        </r>
        <r>
          <rPr>
            <b/>
            <sz val="9"/>
            <color indexed="81"/>
            <rFont val="Tahoma"/>
            <family val="2"/>
          </rPr>
          <t>·</t>
        </r>
        <r>
          <rPr>
            <b/>
            <sz val="9"/>
            <color indexed="81"/>
            <rFont val="돋움"/>
            <family val="3"/>
            <charset val="129"/>
          </rPr>
          <t>국가기관</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개인은</t>
        </r>
        <r>
          <rPr>
            <b/>
            <sz val="9"/>
            <color indexed="81"/>
            <rFont val="Tahoma"/>
            <family val="2"/>
          </rPr>
          <t xml:space="preserve"> </t>
        </r>
        <r>
          <rPr>
            <b/>
            <sz val="9"/>
            <color indexed="81"/>
            <rFont val="돋움"/>
            <family val="3"/>
            <charset val="129"/>
          </rPr>
          <t>제외합니다</t>
        </r>
        <r>
          <rPr>
            <b/>
            <sz val="9"/>
            <color indexed="81"/>
            <rFont val="Tahoma"/>
            <family val="2"/>
          </rPr>
          <t>)</t>
        </r>
        <r>
          <rPr>
            <b/>
            <sz val="9"/>
            <color indexed="81"/>
            <rFont val="돋움"/>
            <family val="3"/>
            <charset val="129"/>
          </rPr>
          <t>를</t>
        </r>
        <r>
          <rPr>
            <b/>
            <sz val="9"/>
            <color indexed="81"/>
            <rFont val="Tahoma"/>
            <family val="2"/>
          </rPr>
          <t xml:space="preserve"> </t>
        </r>
        <r>
          <rPr>
            <b/>
            <sz val="9"/>
            <color indexed="81"/>
            <rFont val="돋움"/>
            <family val="3"/>
            <charset val="129"/>
          </rPr>
          <t>하며</t>
        </r>
        <r>
          <rPr>
            <b/>
            <sz val="9"/>
            <color indexed="81"/>
            <rFont val="Tahoma"/>
            <family val="2"/>
          </rPr>
          <t xml:space="preserve">, </t>
        </r>
        <r>
          <rPr>
            <b/>
            <sz val="9"/>
            <color indexed="81"/>
            <rFont val="돋움"/>
            <family val="3"/>
            <charset val="129"/>
          </rPr>
          <t>매월분</t>
        </r>
        <r>
          <rPr>
            <b/>
            <sz val="9"/>
            <color indexed="81"/>
            <rFont val="Tahoma"/>
            <family val="2"/>
          </rPr>
          <t xml:space="preserve"> </t>
        </r>
        <r>
          <rPr>
            <b/>
            <sz val="9"/>
            <color indexed="81"/>
            <rFont val="돋움"/>
            <family val="3"/>
            <charset val="129"/>
          </rPr>
          <t>신고서에</t>
        </r>
        <r>
          <rPr>
            <b/>
            <sz val="9"/>
            <color indexed="81"/>
            <rFont val="Tahoma"/>
            <family val="2"/>
          </rPr>
          <t xml:space="preserve"> </t>
        </r>
        <r>
          <rPr>
            <b/>
            <sz val="9"/>
            <color indexed="81"/>
            <rFont val="돋움"/>
            <family val="3"/>
            <charset val="129"/>
          </rPr>
          <t>계속근무자의</t>
        </r>
        <r>
          <rPr>
            <b/>
            <sz val="9"/>
            <color indexed="81"/>
            <rFont val="Tahoma"/>
            <family val="2"/>
          </rPr>
          <t xml:space="preserve"> </t>
        </r>
        <r>
          <rPr>
            <b/>
            <sz val="9"/>
            <color indexed="81"/>
            <rFont val="돋움"/>
            <family val="3"/>
            <charset val="129"/>
          </rPr>
          <t>연말정산분이</t>
        </r>
        <r>
          <rPr>
            <b/>
            <sz val="9"/>
            <color indexed="81"/>
            <rFont val="Tahoma"/>
            <family val="2"/>
          </rPr>
          <t xml:space="preserve"> </t>
        </r>
        <r>
          <rPr>
            <b/>
            <sz val="9"/>
            <color indexed="81"/>
            <rFont val="돋움"/>
            <family val="3"/>
            <charset val="129"/>
          </rPr>
          <t>포함된</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매월</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연말</t>
        </r>
        <r>
          <rPr>
            <b/>
            <sz val="9"/>
            <color indexed="81"/>
            <rFont val="Tahoma"/>
            <family val="2"/>
          </rPr>
          <t>"</t>
        </r>
        <r>
          <rPr>
            <b/>
            <sz val="9"/>
            <color indexed="81"/>
            <rFont val="돋움"/>
            <family val="3"/>
            <charset val="129"/>
          </rPr>
          <t>란</t>
        </r>
        <r>
          <rPr>
            <b/>
            <sz val="9"/>
            <color indexed="81"/>
            <rFont val="Tahoma"/>
            <family val="2"/>
          </rPr>
          <t xml:space="preserve"> </t>
        </r>
        <r>
          <rPr>
            <b/>
            <sz val="9"/>
            <color indexed="81"/>
            <rFont val="돋움"/>
            <family val="3"/>
            <charset val="129"/>
          </rPr>
          <t>두</t>
        </r>
        <r>
          <rPr>
            <b/>
            <sz val="9"/>
            <color indexed="81"/>
            <rFont val="Tahoma"/>
            <family val="2"/>
          </rPr>
          <t xml:space="preserve"> </t>
        </r>
        <r>
          <rPr>
            <b/>
            <sz val="9"/>
            <color indexed="81"/>
            <rFont val="돋움"/>
            <family val="3"/>
            <charset val="129"/>
          </rPr>
          <t>곳에</t>
        </r>
        <r>
          <rPr>
            <b/>
            <sz val="9"/>
            <color indexed="81"/>
            <rFont val="Tahoma"/>
            <family val="2"/>
          </rPr>
          <t xml:space="preserve"> </t>
        </r>
        <r>
          <rPr>
            <b/>
            <sz val="9"/>
            <color indexed="81"/>
            <rFont val="돋움"/>
            <family val="3"/>
            <charset val="129"/>
          </rPr>
          <t>모두</t>
        </r>
        <r>
          <rPr>
            <b/>
            <sz val="9"/>
            <color indexed="81"/>
            <rFont val="Tahoma"/>
            <family val="2"/>
          </rPr>
          <t xml:space="preserve"> "</t>
        </r>
        <r>
          <rPr>
            <b/>
            <sz val="9"/>
            <color indexed="81"/>
            <rFont val="돋움"/>
            <family val="3"/>
            <charset val="129"/>
          </rPr>
          <t>○</t>
        </r>
        <r>
          <rPr>
            <b/>
            <sz val="9"/>
            <color indexed="81"/>
            <rFont val="Tahoma"/>
            <family val="2"/>
          </rPr>
          <t>"</t>
        </r>
        <r>
          <rPr>
            <b/>
            <sz val="9"/>
            <color indexed="81"/>
            <rFont val="돋움"/>
            <family val="3"/>
            <charset val="129"/>
          </rPr>
          <t>표시를</t>
        </r>
        <r>
          <rPr>
            <b/>
            <sz val="9"/>
            <color indexed="81"/>
            <rFont val="Tahoma"/>
            <family val="2"/>
          </rPr>
          <t xml:space="preserve"> </t>
        </r>
        <r>
          <rPr>
            <b/>
            <sz val="9"/>
            <color indexed="81"/>
            <rFont val="돋움"/>
            <family val="3"/>
            <charset val="129"/>
          </rPr>
          <t>합니다</t>
        </r>
        <r>
          <rPr>
            <b/>
            <sz val="9"/>
            <color indexed="81"/>
            <rFont val="Tahoma"/>
            <family val="2"/>
          </rPr>
          <t xml:space="preserve">. </t>
        </r>
        <r>
          <rPr>
            <b/>
            <sz val="9"/>
            <color indexed="81"/>
            <rFont val="돋움"/>
            <family val="3"/>
            <charset val="129"/>
          </rPr>
          <t>원천징수세액을</t>
        </r>
        <r>
          <rPr>
            <b/>
            <sz val="9"/>
            <color indexed="81"/>
            <rFont val="Tahoma"/>
            <family val="2"/>
          </rPr>
          <t xml:space="preserve"> </t>
        </r>
        <r>
          <rPr>
            <b/>
            <sz val="9"/>
            <color indexed="81"/>
            <rFont val="돋움"/>
            <family val="3"/>
            <charset val="129"/>
          </rPr>
          <t>환급신청하려는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환급신청</t>
        </r>
        <r>
          <rPr>
            <b/>
            <sz val="9"/>
            <color indexed="81"/>
            <rFont val="Tahoma"/>
            <family val="2"/>
          </rPr>
          <t>"</t>
        </r>
        <r>
          <rPr>
            <b/>
            <sz val="9"/>
            <color indexed="81"/>
            <rFont val="돋움"/>
            <family val="3"/>
            <charset val="129"/>
          </rPr>
          <t>란에도</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표시를</t>
        </r>
        <r>
          <rPr>
            <b/>
            <sz val="9"/>
            <color indexed="81"/>
            <rFont val="Tahoma"/>
            <family val="2"/>
          </rPr>
          <t xml:space="preserve"> </t>
        </r>
        <r>
          <rPr>
            <b/>
            <sz val="9"/>
            <color indexed="81"/>
            <rFont val="돋움"/>
            <family val="3"/>
            <charset val="129"/>
          </rPr>
          <t>합니다</t>
        </r>
        <r>
          <rPr>
            <b/>
            <sz val="9"/>
            <color indexed="81"/>
            <rFont val="Tahoma"/>
            <family val="2"/>
          </rPr>
          <t xml:space="preserve">.
</t>
        </r>
      </text>
    </comment>
    <comment ref="AD3" authorId="0" shapeId="0" xr:uid="{0990417D-B318-4254-A3E4-6DE9E5F0FF8E}">
      <text>
        <r>
          <rPr>
            <b/>
            <sz val="9"/>
            <color indexed="81"/>
            <rFont val="돋움"/>
            <family val="3"/>
            <charset val="129"/>
          </rPr>
          <t>②귀속연월란은</t>
        </r>
        <r>
          <rPr>
            <b/>
            <sz val="9"/>
            <color indexed="81"/>
            <rFont val="Tahoma"/>
            <family val="2"/>
          </rPr>
          <t xml:space="preserve"> </t>
        </r>
        <r>
          <rPr>
            <b/>
            <sz val="9"/>
            <color indexed="81"/>
            <rFont val="돋움"/>
            <family val="3"/>
            <charset val="129"/>
          </rPr>
          <t>소득발생</t>
        </r>
        <r>
          <rPr>
            <b/>
            <sz val="9"/>
            <color indexed="81"/>
            <rFont val="Tahoma"/>
            <family val="2"/>
          </rPr>
          <t xml:space="preserve"> </t>
        </r>
        <r>
          <rPr>
            <b/>
            <sz val="9"/>
            <color indexed="81"/>
            <rFont val="돋움"/>
            <family val="3"/>
            <charset val="129"/>
          </rPr>
          <t>연월</t>
        </r>
        <r>
          <rPr>
            <b/>
            <sz val="9"/>
            <color indexed="81"/>
            <rFont val="Tahoma"/>
            <family val="2"/>
          </rPr>
          <t>[</t>
        </r>
        <r>
          <rPr>
            <b/>
            <sz val="9"/>
            <color indexed="81"/>
            <rFont val="돋움"/>
            <family val="3"/>
            <charset val="129"/>
          </rPr>
          <t>반기별납부자는</t>
        </r>
        <r>
          <rPr>
            <b/>
            <sz val="9"/>
            <color indexed="81"/>
            <rFont val="Tahoma"/>
            <family val="2"/>
          </rPr>
          <t xml:space="preserve"> </t>
        </r>
        <r>
          <rPr>
            <b/>
            <sz val="9"/>
            <color indexed="81"/>
            <rFont val="돋움"/>
            <family val="3"/>
            <charset val="129"/>
          </rPr>
          <t>반기</t>
        </r>
        <r>
          <rPr>
            <b/>
            <sz val="9"/>
            <color indexed="81"/>
            <rFont val="Tahoma"/>
            <family val="2"/>
          </rPr>
          <t xml:space="preserve"> </t>
        </r>
        <r>
          <rPr>
            <b/>
            <sz val="9"/>
            <color indexed="81"/>
            <rFont val="돋움"/>
            <family val="3"/>
            <charset val="129"/>
          </rPr>
          <t>개시월</t>
        </r>
        <r>
          <rPr>
            <b/>
            <sz val="9"/>
            <color indexed="81"/>
            <rFont val="Tahoma"/>
            <family val="2"/>
          </rPr>
          <t>(</t>
        </r>
        <r>
          <rPr>
            <b/>
            <sz val="9"/>
            <color indexed="81"/>
            <rFont val="돋움"/>
            <family val="3"/>
            <charset val="129"/>
          </rPr>
          <t>예</t>
        </r>
        <r>
          <rPr>
            <b/>
            <sz val="9"/>
            <color indexed="81"/>
            <rFont val="Tahoma"/>
            <family val="2"/>
          </rPr>
          <t xml:space="preserve">: </t>
        </r>
        <r>
          <rPr>
            <b/>
            <sz val="9"/>
            <color indexed="81"/>
            <rFont val="돋움"/>
            <family val="3"/>
            <charset val="129"/>
          </rPr>
          <t>상반기는</t>
        </r>
        <r>
          <rPr>
            <b/>
            <sz val="9"/>
            <color indexed="81"/>
            <rFont val="Tahoma"/>
            <family val="2"/>
          </rPr>
          <t xml:space="preserve"> ××</t>
        </r>
        <r>
          <rPr>
            <b/>
            <sz val="9"/>
            <color indexed="81"/>
            <rFont val="돋움"/>
            <family val="3"/>
            <charset val="129"/>
          </rPr>
          <t>년</t>
        </r>
        <r>
          <rPr>
            <b/>
            <sz val="9"/>
            <color indexed="81"/>
            <rFont val="Tahoma"/>
            <family val="2"/>
          </rPr>
          <t xml:space="preserve"> 1</t>
        </r>
        <r>
          <rPr>
            <b/>
            <sz val="9"/>
            <color indexed="81"/>
            <rFont val="돋움"/>
            <family val="3"/>
            <charset val="129"/>
          </rPr>
          <t>월</t>
        </r>
        <r>
          <rPr>
            <b/>
            <sz val="9"/>
            <color indexed="81"/>
            <rFont val="Tahoma"/>
            <family val="2"/>
          </rPr>
          <t>)</t>
        </r>
        <r>
          <rPr>
            <b/>
            <sz val="9"/>
            <color indexed="81"/>
            <rFont val="돋움"/>
            <family val="3"/>
            <charset val="129"/>
          </rPr>
          <t>을</t>
        </r>
        <r>
          <rPr>
            <b/>
            <sz val="9"/>
            <color indexed="81"/>
            <rFont val="Tahoma"/>
            <family val="2"/>
          </rPr>
          <t xml:space="preserve"> </t>
        </r>
        <r>
          <rPr>
            <b/>
            <sz val="9"/>
            <color indexed="81"/>
            <rFont val="돋움"/>
            <family val="3"/>
            <charset val="129"/>
          </rPr>
          <t>말합니다</t>
        </r>
        <r>
          <rPr>
            <b/>
            <sz val="9"/>
            <color indexed="81"/>
            <rFont val="Tahoma"/>
            <family val="2"/>
          </rPr>
          <t>]</t>
        </r>
        <r>
          <rPr>
            <b/>
            <sz val="9"/>
            <color indexed="81"/>
            <rFont val="돋움"/>
            <family val="3"/>
            <charset val="129"/>
          </rPr>
          <t>을</t>
        </r>
        <r>
          <rPr>
            <b/>
            <sz val="9"/>
            <color indexed="81"/>
            <rFont val="Tahoma"/>
            <family val="2"/>
          </rPr>
          <t xml:space="preserve"> </t>
        </r>
        <r>
          <rPr>
            <b/>
            <sz val="9"/>
            <color indexed="81"/>
            <rFont val="돋움"/>
            <family val="3"/>
            <charset val="129"/>
          </rPr>
          <t>적습니다</t>
        </r>
        <r>
          <rPr>
            <b/>
            <sz val="9"/>
            <color indexed="81"/>
            <rFont val="Tahoma"/>
            <family val="2"/>
          </rPr>
          <t xml:space="preserve">.
</t>
        </r>
      </text>
    </comment>
    <comment ref="AQ3" authorId="0" shapeId="0" xr:uid="{8FDA99E2-7408-4356-8EEE-25A92D9D0B13}">
      <text>
        <r>
          <rPr>
            <b/>
            <sz val="7"/>
            <color indexed="81"/>
            <rFont val="굴림"/>
            <family val="3"/>
            <charset val="129"/>
          </rPr>
          <t>※ 참고사항 
 ○ 신고서(부표 등) 작성 여부란에는 원천징수이행상황신고서(부표) 작성 여부를 해당란의 ( )안에 "○"표시를 합니다. 다만, 근로소득(A01,A02,A03,A04,A10) 중 파견근로에 대한 대가, 이자소득(A50), 배당소득(A60), 법인원천(A80)에 해당하는 소득을 지급하거나 저축 등 해지 추징세액 등(A69) 및 연금저축해지가산세를 징수한 원천징수의무자 및 비거주자 또는 외국법인에게 국내원천소득을 지급한 원천징수의무자는 반드시 원천징수이행상황신고서(부표)를 작성하여 신고해야 합니다.
 ○ 원천징수 세액을 환급신청하는 경우 원천징수세액환급신청서 부표, 기납부세액 명세서, 전월미환급세액 조정명세서, 환급신청대상 소득 지급명세서 등을 제출해야 하며, 국세환급금 계좌신고란은 환급금액이 2천만원 미만인 경우에 적으며, 2천만원 이상인 경우 별도 "계좌개설신고서"를 제출해야 합니다.
 ○ 「소득세법」 제21조제1항제26호에 따른 종교인소득에 관하여는 2018년 1월 1일 이후에 발생하는 종교인소득에 대하여 원천징수하는 경우부터 적용됩니다. 
 1. 원천징수대상소득을 지급하는 원천징수의무자(대리인, 위임받은 자 또는 「소득세법」 제164조 및 「법인세법」 제120조에 따라 지급명세서를 작성하여 제출해야 하는 자를 포함합니다)는 납부(환급)세액의 유무와 관계없이 이 서식을 작성하여 제출해야 하며, 귀속연월이 다른 소득을 당월분과 함께 원천징수하는 경우에는 이 서식을 귀속월별로 각각 별지로 작성하여 제출합니다.
    ㆍ「부가치세법」 제5조제2항 및 제3항에 따라 사업자단위로 등록한 경우 법인의 본점 또는 주사무소에서는 사업자단위과세사업자로 전환되는 월 이후 지급하거나, 연말정산하는 소득에 대해 원천징수이행상황신고서를 작성하여 제출합니다.
 2. 기본사항 및 소득구분
  가. ① 신고구분란은 매월분 신고서는 "매월"에, 반기별 신고서는 "반기"에, 수정신고서는 "수정"에, 소득처분에 따른 신고 시에는 "소득처분"에 "○"표시(지점법인ㆍ국가기관 및 개인은 제외합니다)를 하며, 매월분 신고서에 계속근무자의 연말정산분이 포함된 경우에는 "매월" 및 "연말"란 두 곳에 모두 "○"표시를 합니다. 원천징수세액을 환급신청하려는 경우 "환급신청"란에도 "○" 표시를 합니다.
  나. ② 귀속연월란은 소득발생 연월[반기별납부자는 반기 개시월(예: 상반기는 ××년 1월)을 말합니다]을 적습니다.
  다. ③ 지급연월란은 지급한 월(또는 지급시기 의제월)[반기별납부자는 반기 종료월(예: 상반기는 ××년 6월)을 말합니다]을 적습니다.
  라. ⑤ 총지급액란은 비과세 및 과세미달을 포함한 총지급액을 적습니다. 다만, 비과세 근로소득의 경우 「소득세법 시행령」 제214조제1항제2호의2 및 제2호의3에 해당하는 금액은 제외하며, 비과세 종교인소득의 경우 「소득세법」 제12조제5호아목에 해당하는 금액(「소득세법 시행령」 제19조제3항제3호에 따른 금액을 제외한 금액을 말합니다)은 제외합니다. 
  마. [A26]연말정산란은 보험모집인 등 사업소득자(중도해약자를 포함합니다) 연말정산분을 함께 적습니다.
  바. 가산세(⑧ㆍ⑩)란에는 소득세ㆍ법인세 또는 농어촌특별세의 가산세가 있는 경우 이를 포함하여 적습니다.
  사. 비거주자 국내원천소득 중 02개인분은 아래의 예와 같이 소득종류별로 거주자분과 합산하여 해당 소득란에 적고, 비거주자 중 법인분은 법인원천[A80]란에 합산하여 적습니다.
    예) 임대ㆍ인적용역ㆍ사용료소득 등은 사업소득[A25, A26, A30]란, 유가증권양도소득 등은 비거주자 양도소득[A70]란에 합산합니다.
 3. 원천징수 명세 및 납부세액(❶)과 환급세액 조정(❷)
  가. 소득지급(④ㆍ⑤)란에는 과세미달분과 비과세를 포함한 총지급액과 총인원을 적고, 퇴직ㆍ기타ㆍ연금소득의 연금계좌란은 연금계좌에서 지급된 금액을 적습니다(그 외는 연금계좌 외로 지급되는 금액을 적음). 다만, 총지급액은 근로소득(A02, A04) 퇴직소득(A20), 사업소득(A26), 기타소득(A44)의 경우에는 주(현), 종(전) 근무지 등으로부터 지급받은 소득을 합산하여 원천징수하는 경우에는 총지급액의 합계액을 적습니다.
  나. 징수세액(⑥ ~ ⑧)란에는 각 소득별로 발생한 납부 또는 환급할 세액을 적되, 납부할 세액의 합계는 총합계 (A99의 ⑥ ~ ⑧)에 적고, 환급할 세액은 해당란에 "△"표시하여 적은 후 그 합계액은  일반환급란에 적습니다["△"표시된 세액은 어떠한 경우에도 총합계를 (A99의 ⑥ ~ ⑪)란에는 적지 않습니다］.
  다. 근로소득 연말정산 분납신청(A05)은 분납할 인원(④), 징수세액(⑥~⑧)만 기재, 징수세액란은 A04=A05+A06이 되도록 기재합니다.
     1) 인원(④), 총지급액(⑤)의 가감계(A10) = (A01 + A02 + A03 + A04), 징수세액(⑥ ~ ⑧)의 가감계(A10) = (A01 + A02 + A03 + A06)
      ※ 3월 신고분 분납신청(A05) = 4월 신고분 납부금액(A06) + 5월 신고분 납부금액(A06)
작성방법 (2)
라. 근로소득ㆍ사업소득ㆍ기타소득 및 연금소득의 경우 납부할 세액 또는 환급할 세액의 계산은 코드별 가감 계[A10, A30, A40 또는 A47]의 금액을 기준으로 합니다.
    1) 징수세액(⑥ ~ ⑧)란에 납부할 세액만 있는 경우에는 소득별로 납부세액(⑩ㆍ⑪)란에 옮겨 적습니다.
    2) 징수세액(⑥ ~ ⑧)란에 환급할 세액만 있는 경우에는 그 합계를 ⑮ 일반환급란에 적습니다.
    3) 징수세액(⑥ ~ ⑧)란에 각 소득종류별로 납부할 세액과 환급할 세액이 각각 있는 경우는 다음과 같이 적습니다.
      가) 납부할 세액의 합계가 조정대상 환급세액보다 큰 경우에는  조정대상환급세액란의 금액을 ⑨ 당월조정환급세액란에 코드[A10, A20,ㆍㆍ]순서대로 적어 조정환급하고, 잔액은 납부세액(⑩ㆍ⑪)란에 적습니다.
      나) 납부할 세액의 합계가 환급할 세액인  조정대상환급세액보다 작은 경우에는 위와 같은 방법으로 조정하여 환급하고, 그 나머지는 납부세액(⑩ㆍ⑪)란에 적지 아니하며,  차월이월 환급세액란에 적습니다.
      ※ 위의 가) 및 나)에 따른 세목(소득세ㆍ법인세 및 농어촌특별세)간 조정환급은 그 조정환급 명세를 원천징수이행상황신고서에 적은 경우에만 가능하며, 원천징수이행상황신고서에 적지 않고 임의 조정하여 충당한 경우에는 무납부로 처리됩니다.
      다)  당월조정환급세액란의 합계액[A99코드의 ]은  당월조정환급세액계란에 옮겨 적습니다.
    4) 금융회사 등 신탁재산의 경우 당월발생 환급세액( ~ )란의  신탁재산의 금액은 신탁재산이 원천징수된 세액에서 신탁재산분등법인원천세액환급(충당)계산서(「법인세법 시행규칙」 별지 제69호서식) ⑦ 법인세란의 계 금액을 뺀 금액을 적어 먼저 법인세부터 ⑨ 당월조정환급세액란에서 조정환급하고, 나머지는 위 3)의 방법과 같이 조정합니다.
    5)  그 밖의 환급세액란은 금융회사 등이 「소득세법 시행령」 제102조에 따라 환매조건부채권의 매매거래에 따른 원천징수세액을 환급하는 금액 및 「법인세법 시행령」 제114조의2에 따라 환매조건부채권 등의 매매거래에 따른 원천징수세액을 환급하는 금액을 "금융회사 등"란에 적어 먼저 법인세부터 ⑨ 당월조정환급세액란에서 조정환급하고, 나머지는 위 3)의 방법과 같이 조정합니다. 
       또한 합병법인이 피합병법인의 최종 차월 이월 환급세액을 승계하거나, 사업자단위과세로 지점 등의 최종 차월이월 환급세액을 승계하는 경우 그 승계금액을 "합병 등"란에 적을 수 있습니다. "합병 등"란에 피합병법인 및 지점 등의 최종 차월이월 환급세액을 적은 경우에는 합병 및 사업자단위과세 전환 등에 따른 차월이월 환급세액 승계 명세서(제8쪽)를 제출해야 합니다.
    6) 4)번 및 5)번 모두 조정환급하려는 경우에는 4)번부터 조정하여 환급합니다.
    7)  차월이월 환급세액 중 환급받으려는 금액을  환급신청액에 적고 원천징수세액환급신청서 부표를 작성합니다.
  마. 저축 등 해지 추징세액 등(A69)란은 이 서식 부표의 [C41, C42, C43, C44, C45]의 합계를 적습니다.
  바. 납부세액의 납부서는 신고서ㆍ소득종류별(근로소득세, 퇴직소득세 등)로 별지에 작성하여 납부합니다.
4. 반기별 신고ㆍ납부자의 신고서 작성방법
   가. 인원
    1) 간이세액(A01): 반기(6개월)의 마지막 달의 인원을 적습니다.
    2) 중도퇴사(A02): 반기(6개월) 중 중도퇴사자의 총인원을 적습니다.
    3) 일용근로(A03): 월별 순인원의 6개월 합계 인원을 적습니다.
    4) 사업(A25)ㆍ기타소득(A40): 지급명세서 제출대상인원(순인원)을 적습니다.
    5) 퇴직(A20)ㆍ이자(A50)ㆍ배당(A60)ㆍ법인원천(A80): 지급명세서 제출대상 인원을 적습니다.
   나. 지급액: 신고ㆍ납부 대상 6개월 합계액을 적습니다.
   다. 귀속월, 지급월, 제출일은 다음과 같이 적습니다.
    1) 1월 신고ㆍ납부: 귀속월 201X년 7월 , 지급월 201X년 12월 , 제출일 201X년 1월
    2) 7월 신고ㆍ납부: 귀속월 201X년 1월 , 지급월 201X년  6월 , 제출일 201X년 7월    
   라. 반기납 포기를 하는 경우 반기납 개시월부터 포기월까지의 신고서를 한 장으로 작성합니다.
    (예) 2010년 4월 반기납 포기: 귀속연월에는 반기납 개시월(2010년 1월)을, 지급연월에는 반기납 포기월(2010년 4월)을 적습니다.
※ 수정원천징수이행상황신고서 작성방법(① 신고구분란에 수정으로 표시된 경우를 말합니다)
  1. 처음 신고분 자체의 오류정정만 수정신고대상에 해당합니다(따라서 추가지급 등에 의한 신고는 귀속연월을 정확히 적어 정상신고해야 합니다).
  2. 수정신고서는 별지로 작성ㆍ제출하며, 귀속연월과 지급연월은 반드시 수정 전 신고서와 동일하게 적습니다.
  3. 수정 전의 모든 숫자는 상단에 빨강색으로, 수정 후 모든 숫자는 하단에 검정색으로 적습니다.
  4. 수정신고로 발생한 납부 또는 환급할 세액은 수정 신고서의 [A90]란은 적지 않으며, 그 세액은 수정신고하는 월에 제출하는 당월분 신고서의 수정신고 [A90]란에 옮겨 적어 납부ㆍ환급세액을 조정해야 합니다.</t>
        </r>
      </text>
    </comment>
    <comment ref="C6" authorId="0" shapeId="0" xr:uid="{FB15392C-E2DF-4371-9FF9-9A0A994C38A8}">
      <text>
        <r>
          <rPr>
            <b/>
            <sz val="9"/>
            <color indexed="81"/>
            <rFont val="Tahoma"/>
            <family val="2"/>
          </rPr>
          <t xml:space="preserve">4. </t>
        </r>
        <r>
          <rPr>
            <b/>
            <sz val="9"/>
            <color indexed="81"/>
            <rFont val="돋움"/>
            <family val="3"/>
            <charset val="129"/>
          </rPr>
          <t>반기별</t>
        </r>
        <r>
          <rPr>
            <b/>
            <sz val="9"/>
            <color indexed="81"/>
            <rFont val="Tahoma"/>
            <family val="2"/>
          </rPr>
          <t xml:space="preserve"> </t>
        </r>
        <r>
          <rPr>
            <b/>
            <sz val="9"/>
            <color indexed="81"/>
            <rFont val="돋움"/>
            <family val="3"/>
            <charset val="129"/>
          </rPr>
          <t>신고</t>
        </r>
        <r>
          <rPr>
            <b/>
            <sz val="9"/>
            <color indexed="81"/>
            <rFont val="Tahoma"/>
            <family val="2"/>
          </rPr>
          <t>·</t>
        </r>
        <r>
          <rPr>
            <b/>
            <sz val="9"/>
            <color indexed="81"/>
            <rFont val="돋움"/>
            <family val="3"/>
            <charset val="129"/>
          </rPr>
          <t>납부자의</t>
        </r>
        <r>
          <rPr>
            <b/>
            <sz val="9"/>
            <color indexed="81"/>
            <rFont val="Tahoma"/>
            <family val="2"/>
          </rPr>
          <t xml:space="preserve"> </t>
        </r>
        <r>
          <rPr>
            <b/>
            <sz val="9"/>
            <color indexed="81"/>
            <rFont val="돋움"/>
            <family val="3"/>
            <charset val="129"/>
          </rPr>
          <t>신고서</t>
        </r>
        <r>
          <rPr>
            <b/>
            <sz val="9"/>
            <color indexed="81"/>
            <rFont val="Tahoma"/>
            <family val="2"/>
          </rPr>
          <t xml:space="preserve"> </t>
        </r>
        <r>
          <rPr>
            <b/>
            <sz val="9"/>
            <color indexed="81"/>
            <rFont val="돋움"/>
            <family val="3"/>
            <charset val="129"/>
          </rPr>
          <t xml:space="preserve">작성방법
</t>
        </r>
        <r>
          <rPr>
            <b/>
            <sz val="9"/>
            <color indexed="81"/>
            <rFont val="Tahoma"/>
            <family val="2"/>
          </rPr>
          <t xml:space="preserve">   </t>
        </r>
        <r>
          <rPr>
            <b/>
            <sz val="9"/>
            <color indexed="81"/>
            <rFont val="돋움"/>
            <family val="3"/>
            <charset val="129"/>
          </rPr>
          <t>가</t>
        </r>
        <r>
          <rPr>
            <b/>
            <sz val="9"/>
            <color indexed="81"/>
            <rFont val="Tahoma"/>
            <family val="2"/>
          </rPr>
          <t xml:space="preserve">. </t>
        </r>
        <r>
          <rPr>
            <b/>
            <sz val="9"/>
            <color indexed="81"/>
            <rFont val="돋움"/>
            <family val="3"/>
            <charset val="129"/>
          </rPr>
          <t xml:space="preserve">인원
</t>
        </r>
        <r>
          <rPr>
            <b/>
            <sz val="9"/>
            <color indexed="81"/>
            <rFont val="Tahoma"/>
            <family val="2"/>
          </rPr>
          <t xml:space="preserve">    (1) </t>
        </r>
        <r>
          <rPr>
            <b/>
            <sz val="9"/>
            <color indexed="81"/>
            <rFont val="돋움"/>
            <family val="3"/>
            <charset val="129"/>
          </rPr>
          <t>간이세액</t>
        </r>
        <r>
          <rPr>
            <b/>
            <sz val="9"/>
            <color indexed="81"/>
            <rFont val="Tahoma"/>
            <family val="2"/>
          </rPr>
          <t xml:space="preserve">(A01): </t>
        </r>
        <r>
          <rPr>
            <b/>
            <sz val="9"/>
            <color indexed="81"/>
            <rFont val="돋움"/>
            <family val="3"/>
            <charset val="129"/>
          </rPr>
          <t>반기</t>
        </r>
        <r>
          <rPr>
            <b/>
            <sz val="9"/>
            <color indexed="81"/>
            <rFont val="Tahoma"/>
            <family val="2"/>
          </rPr>
          <t>(6</t>
        </r>
        <r>
          <rPr>
            <b/>
            <sz val="9"/>
            <color indexed="81"/>
            <rFont val="돋움"/>
            <family val="3"/>
            <charset val="129"/>
          </rPr>
          <t>개월</t>
        </r>
        <r>
          <rPr>
            <b/>
            <sz val="9"/>
            <color indexed="81"/>
            <rFont val="Tahoma"/>
            <family val="2"/>
          </rPr>
          <t>)</t>
        </r>
        <r>
          <rPr>
            <b/>
            <sz val="9"/>
            <color indexed="81"/>
            <rFont val="돋움"/>
            <family val="3"/>
            <charset val="129"/>
          </rPr>
          <t>의</t>
        </r>
        <r>
          <rPr>
            <b/>
            <sz val="9"/>
            <color indexed="81"/>
            <rFont val="Tahoma"/>
            <family val="2"/>
          </rPr>
          <t xml:space="preserve"> </t>
        </r>
        <r>
          <rPr>
            <b/>
            <sz val="9"/>
            <color indexed="81"/>
            <rFont val="돋움"/>
            <family val="3"/>
            <charset val="129"/>
          </rPr>
          <t>마지막</t>
        </r>
        <r>
          <rPr>
            <b/>
            <sz val="9"/>
            <color indexed="81"/>
            <rFont val="Tahoma"/>
            <family val="2"/>
          </rPr>
          <t xml:space="preserve"> </t>
        </r>
        <r>
          <rPr>
            <b/>
            <sz val="9"/>
            <color indexed="81"/>
            <rFont val="돋움"/>
            <family val="3"/>
            <charset val="129"/>
          </rPr>
          <t>달의</t>
        </r>
        <r>
          <rPr>
            <b/>
            <sz val="9"/>
            <color indexed="81"/>
            <rFont val="Tahoma"/>
            <family val="2"/>
          </rPr>
          <t xml:space="preserve"> </t>
        </r>
        <r>
          <rPr>
            <b/>
            <sz val="9"/>
            <color indexed="81"/>
            <rFont val="돋움"/>
            <family val="3"/>
            <charset val="129"/>
          </rPr>
          <t>인원을</t>
        </r>
        <r>
          <rPr>
            <b/>
            <sz val="9"/>
            <color indexed="81"/>
            <rFont val="Tahoma"/>
            <family val="2"/>
          </rPr>
          <t xml:space="preserve"> </t>
        </r>
        <r>
          <rPr>
            <b/>
            <sz val="9"/>
            <color indexed="81"/>
            <rFont val="돋움"/>
            <family val="3"/>
            <charset val="129"/>
          </rPr>
          <t>적습니다</t>
        </r>
        <r>
          <rPr>
            <b/>
            <sz val="9"/>
            <color indexed="81"/>
            <rFont val="Tahoma"/>
            <family val="2"/>
          </rPr>
          <t xml:space="preserve">.
    (2) </t>
        </r>
        <r>
          <rPr>
            <b/>
            <sz val="9"/>
            <color indexed="81"/>
            <rFont val="돋움"/>
            <family val="3"/>
            <charset val="129"/>
          </rPr>
          <t>중도퇴사</t>
        </r>
        <r>
          <rPr>
            <b/>
            <sz val="9"/>
            <color indexed="81"/>
            <rFont val="Tahoma"/>
            <family val="2"/>
          </rPr>
          <t xml:space="preserve">(A02): </t>
        </r>
        <r>
          <rPr>
            <b/>
            <sz val="9"/>
            <color indexed="81"/>
            <rFont val="돋움"/>
            <family val="3"/>
            <charset val="129"/>
          </rPr>
          <t>반기</t>
        </r>
        <r>
          <rPr>
            <b/>
            <sz val="9"/>
            <color indexed="81"/>
            <rFont val="Tahoma"/>
            <family val="2"/>
          </rPr>
          <t>(6</t>
        </r>
        <r>
          <rPr>
            <b/>
            <sz val="9"/>
            <color indexed="81"/>
            <rFont val="돋움"/>
            <family val="3"/>
            <charset val="129"/>
          </rPr>
          <t>개월</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중도퇴사자의</t>
        </r>
        <r>
          <rPr>
            <b/>
            <sz val="9"/>
            <color indexed="81"/>
            <rFont val="Tahoma"/>
            <family val="2"/>
          </rPr>
          <t xml:space="preserve"> </t>
        </r>
        <r>
          <rPr>
            <b/>
            <sz val="9"/>
            <color indexed="81"/>
            <rFont val="돋움"/>
            <family val="3"/>
            <charset val="129"/>
          </rPr>
          <t>총인원을</t>
        </r>
        <r>
          <rPr>
            <b/>
            <sz val="9"/>
            <color indexed="81"/>
            <rFont val="Tahoma"/>
            <family val="2"/>
          </rPr>
          <t xml:space="preserve"> </t>
        </r>
        <r>
          <rPr>
            <b/>
            <sz val="9"/>
            <color indexed="81"/>
            <rFont val="돋움"/>
            <family val="3"/>
            <charset val="129"/>
          </rPr>
          <t>적습니다</t>
        </r>
        <r>
          <rPr>
            <b/>
            <sz val="9"/>
            <color indexed="81"/>
            <rFont val="Tahoma"/>
            <family val="2"/>
          </rPr>
          <t xml:space="preserve">.
    (3) </t>
        </r>
        <r>
          <rPr>
            <b/>
            <sz val="9"/>
            <color indexed="81"/>
            <rFont val="돋움"/>
            <family val="3"/>
            <charset val="129"/>
          </rPr>
          <t>일용근로</t>
        </r>
        <r>
          <rPr>
            <b/>
            <sz val="9"/>
            <color indexed="81"/>
            <rFont val="Tahoma"/>
            <family val="2"/>
          </rPr>
          <t xml:space="preserve">(A03): </t>
        </r>
        <r>
          <rPr>
            <b/>
            <sz val="9"/>
            <color indexed="81"/>
            <rFont val="돋움"/>
            <family val="3"/>
            <charset val="129"/>
          </rPr>
          <t>월별</t>
        </r>
        <r>
          <rPr>
            <b/>
            <sz val="9"/>
            <color indexed="81"/>
            <rFont val="Tahoma"/>
            <family val="2"/>
          </rPr>
          <t xml:space="preserve"> </t>
        </r>
        <r>
          <rPr>
            <b/>
            <sz val="9"/>
            <color indexed="81"/>
            <rFont val="돋움"/>
            <family val="3"/>
            <charset val="129"/>
          </rPr>
          <t>순인원의</t>
        </r>
        <r>
          <rPr>
            <b/>
            <sz val="9"/>
            <color indexed="81"/>
            <rFont val="Tahoma"/>
            <family val="2"/>
          </rPr>
          <t xml:space="preserve"> 6</t>
        </r>
        <r>
          <rPr>
            <b/>
            <sz val="9"/>
            <color indexed="81"/>
            <rFont val="돋움"/>
            <family val="3"/>
            <charset val="129"/>
          </rPr>
          <t>개월</t>
        </r>
        <r>
          <rPr>
            <b/>
            <sz val="9"/>
            <color indexed="81"/>
            <rFont val="Tahoma"/>
            <family val="2"/>
          </rPr>
          <t xml:space="preserve"> </t>
        </r>
        <r>
          <rPr>
            <b/>
            <sz val="9"/>
            <color indexed="81"/>
            <rFont val="돋움"/>
            <family val="3"/>
            <charset val="129"/>
          </rPr>
          <t>합계</t>
        </r>
        <r>
          <rPr>
            <b/>
            <sz val="9"/>
            <color indexed="81"/>
            <rFont val="Tahoma"/>
            <family val="2"/>
          </rPr>
          <t xml:space="preserve"> </t>
        </r>
        <r>
          <rPr>
            <b/>
            <sz val="9"/>
            <color indexed="81"/>
            <rFont val="돋움"/>
            <family val="3"/>
            <charset val="129"/>
          </rPr>
          <t>인원을</t>
        </r>
        <r>
          <rPr>
            <b/>
            <sz val="9"/>
            <color indexed="81"/>
            <rFont val="Tahoma"/>
            <family val="2"/>
          </rPr>
          <t xml:space="preserve"> </t>
        </r>
        <r>
          <rPr>
            <b/>
            <sz val="9"/>
            <color indexed="81"/>
            <rFont val="돋움"/>
            <family val="3"/>
            <charset val="129"/>
          </rPr>
          <t>적습니다</t>
        </r>
        <r>
          <rPr>
            <b/>
            <sz val="9"/>
            <color indexed="81"/>
            <rFont val="Tahoma"/>
            <family val="2"/>
          </rPr>
          <t xml:space="preserve">.
    (4) </t>
        </r>
        <r>
          <rPr>
            <b/>
            <sz val="9"/>
            <color indexed="81"/>
            <rFont val="돋움"/>
            <family val="3"/>
            <charset val="129"/>
          </rPr>
          <t>사업</t>
        </r>
        <r>
          <rPr>
            <b/>
            <sz val="9"/>
            <color indexed="81"/>
            <rFont val="Tahoma"/>
            <family val="2"/>
          </rPr>
          <t>(A25)·</t>
        </r>
        <r>
          <rPr>
            <b/>
            <sz val="9"/>
            <color indexed="81"/>
            <rFont val="돋움"/>
            <family val="3"/>
            <charset val="129"/>
          </rPr>
          <t>기타소득</t>
        </r>
        <r>
          <rPr>
            <b/>
            <sz val="9"/>
            <color indexed="81"/>
            <rFont val="Tahoma"/>
            <family val="2"/>
          </rPr>
          <t xml:space="preserve">(A40): </t>
        </r>
        <r>
          <rPr>
            <b/>
            <sz val="9"/>
            <color indexed="81"/>
            <rFont val="돋움"/>
            <family val="3"/>
            <charset val="129"/>
          </rPr>
          <t>지급명세서</t>
        </r>
        <r>
          <rPr>
            <b/>
            <sz val="9"/>
            <color indexed="81"/>
            <rFont val="Tahoma"/>
            <family val="2"/>
          </rPr>
          <t xml:space="preserve"> </t>
        </r>
        <r>
          <rPr>
            <b/>
            <sz val="9"/>
            <color indexed="81"/>
            <rFont val="돋움"/>
            <family val="3"/>
            <charset val="129"/>
          </rPr>
          <t>제출대상인원</t>
        </r>
        <r>
          <rPr>
            <b/>
            <sz val="9"/>
            <color indexed="81"/>
            <rFont val="Tahoma"/>
            <family val="2"/>
          </rPr>
          <t>(</t>
        </r>
        <r>
          <rPr>
            <b/>
            <sz val="9"/>
            <color indexed="81"/>
            <rFont val="돋움"/>
            <family val="3"/>
            <charset val="129"/>
          </rPr>
          <t>순인원</t>
        </r>
        <r>
          <rPr>
            <b/>
            <sz val="9"/>
            <color indexed="81"/>
            <rFont val="Tahoma"/>
            <family val="2"/>
          </rPr>
          <t>)</t>
        </r>
        <r>
          <rPr>
            <b/>
            <sz val="9"/>
            <color indexed="81"/>
            <rFont val="돋움"/>
            <family val="3"/>
            <charset val="129"/>
          </rPr>
          <t>을</t>
        </r>
        <r>
          <rPr>
            <b/>
            <sz val="9"/>
            <color indexed="81"/>
            <rFont val="Tahoma"/>
            <family val="2"/>
          </rPr>
          <t xml:space="preserve"> </t>
        </r>
        <r>
          <rPr>
            <b/>
            <sz val="9"/>
            <color indexed="81"/>
            <rFont val="돋움"/>
            <family val="3"/>
            <charset val="129"/>
          </rPr>
          <t>적습니다</t>
        </r>
        <r>
          <rPr>
            <b/>
            <sz val="9"/>
            <color indexed="81"/>
            <rFont val="Tahoma"/>
            <family val="2"/>
          </rPr>
          <t xml:space="preserve">.
    (5) </t>
        </r>
        <r>
          <rPr>
            <b/>
            <sz val="9"/>
            <color indexed="81"/>
            <rFont val="돋움"/>
            <family val="3"/>
            <charset val="129"/>
          </rPr>
          <t>퇴직</t>
        </r>
        <r>
          <rPr>
            <b/>
            <sz val="9"/>
            <color indexed="81"/>
            <rFont val="Tahoma"/>
            <family val="2"/>
          </rPr>
          <t>(A20)·</t>
        </r>
        <r>
          <rPr>
            <b/>
            <sz val="9"/>
            <color indexed="81"/>
            <rFont val="돋움"/>
            <family val="3"/>
            <charset val="129"/>
          </rPr>
          <t>이자</t>
        </r>
        <r>
          <rPr>
            <b/>
            <sz val="9"/>
            <color indexed="81"/>
            <rFont val="Tahoma"/>
            <family val="2"/>
          </rPr>
          <t>(A50)·</t>
        </r>
        <r>
          <rPr>
            <b/>
            <sz val="9"/>
            <color indexed="81"/>
            <rFont val="돋움"/>
            <family val="3"/>
            <charset val="129"/>
          </rPr>
          <t>배당</t>
        </r>
        <r>
          <rPr>
            <b/>
            <sz val="9"/>
            <color indexed="81"/>
            <rFont val="Tahoma"/>
            <family val="2"/>
          </rPr>
          <t>(A60)·</t>
        </r>
        <r>
          <rPr>
            <b/>
            <sz val="9"/>
            <color indexed="81"/>
            <rFont val="돋움"/>
            <family val="3"/>
            <charset val="129"/>
          </rPr>
          <t>법인원천</t>
        </r>
        <r>
          <rPr>
            <b/>
            <sz val="9"/>
            <color indexed="81"/>
            <rFont val="Tahoma"/>
            <family val="2"/>
          </rPr>
          <t xml:space="preserve">(A80): </t>
        </r>
        <r>
          <rPr>
            <b/>
            <sz val="9"/>
            <color indexed="81"/>
            <rFont val="돋움"/>
            <family val="3"/>
            <charset val="129"/>
          </rPr>
          <t>지급명세서</t>
        </r>
        <r>
          <rPr>
            <b/>
            <sz val="9"/>
            <color indexed="81"/>
            <rFont val="Tahoma"/>
            <family val="2"/>
          </rPr>
          <t xml:space="preserve"> </t>
        </r>
        <r>
          <rPr>
            <b/>
            <sz val="9"/>
            <color indexed="81"/>
            <rFont val="돋움"/>
            <family val="3"/>
            <charset val="129"/>
          </rPr>
          <t>제출대상</t>
        </r>
        <r>
          <rPr>
            <b/>
            <sz val="9"/>
            <color indexed="81"/>
            <rFont val="Tahoma"/>
            <family val="2"/>
          </rPr>
          <t xml:space="preserve"> </t>
        </r>
        <r>
          <rPr>
            <b/>
            <sz val="9"/>
            <color indexed="81"/>
            <rFont val="돋움"/>
            <family val="3"/>
            <charset val="129"/>
          </rPr>
          <t>인원을</t>
        </r>
        <r>
          <rPr>
            <b/>
            <sz val="9"/>
            <color indexed="81"/>
            <rFont val="Tahoma"/>
            <family val="2"/>
          </rPr>
          <t xml:space="preserve"> </t>
        </r>
        <r>
          <rPr>
            <b/>
            <sz val="9"/>
            <color indexed="81"/>
            <rFont val="돋움"/>
            <family val="3"/>
            <charset val="129"/>
          </rPr>
          <t>적습니다</t>
        </r>
        <r>
          <rPr>
            <b/>
            <sz val="9"/>
            <color indexed="81"/>
            <rFont val="Tahoma"/>
            <family val="2"/>
          </rPr>
          <t xml:space="preserve">.
   </t>
        </r>
        <r>
          <rPr>
            <b/>
            <sz val="9"/>
            <color indexed="81"/>
            <rFont val="돋움"/>
            <family val="3"/>
            <charset val="129"/>
          </rPr>
          <t>나</t>
        </r>
        <r>
          <rPr>
            <b/>
            <sz val="9"/>
            <color indexed="81"/>
            <rFont val="Tahoma"/>
            <family val="2"/>
          </rPr>
          <t xml:space="preserve">. </t>
        </r>
        <r>
          <rPr>
            <b/>
            <sz val="9"/>
            <color indexed="81"/>
            <rFont val="돋움"/>
            <family val="3"/>
            <charset val="129"/>
          </rPr>
          <t>지급액</t>
        </r>
        <r>
          <rPr>
            <b/>
            <sz val="9"/>
            <color indexed="81"/>
            <rFont val="Tahoma"/>
            <family val="2"/>
          </rPr>
          <t xml:space="preserve">: </t>
        </r>
        <r>
          <rPr>
            <b/>
            <sz val="9"/>
            <color indexed="81"/>
            <rFont val="돋움"/>
            <family val="3"/>
            <charset val="129"/>
          </rPr>
          <t>신고</t>
        </r>
        <r>
          <rPr>
            <b/>
            <sz val="9"/>
            <color indexed="81"/>
            <rFont val="Tahoma"/>
            <family val="2"/>
          </rPr>
          <t>·</t>
        </r>
        <r>
          <rPr>
            <b/>
            <sz val="9"/>
            <color indexed="81"/>
            <rFont val="돋움"/>
            <family val="3"/>
            <charset val="129"/>
          </rPr>
          <t>납부</t>
        </r>
        <r>
          <rPr>
            <b/>
            <sz val="9"/>
            <color indexed="81"/>
            <rFont val="Tahoma"/>
            <family val="2"/>
          </rPr>
          <t xml:space="preserve"> </t>
        </r>
        <r>
          <rPr>
            <b/>
            <sz val="9"/>
            <color indexed="81"/>
            <rFont val="돋움"/>
            <family val="3"/>
            <charset val="129"/>
          </rPr>
          <t>대상</t>
        </r>
        <r>
          <rPr>
            <b/>
            <sz val="9"/>
            <color indexed="81"/>
            <rFont val="Tahoma"/>
            <family val="2"/>
          </rPr>
          <t xml:space="preserve"> 6</t>
        </r>
        <r>
          <rPr>
            <b/>
            <sz val="9"/>
            <color indexed="81"/>
            <rFont val="돋움"/>
            <family val="3"/>
            <charset val="129"/>
          </rPr>
          <t>개월</t>
        </r>
        <r>
          <rPr>
            <b/>
            <sz val="9"/>
            <color indexed="81"/>
            <rFont val="Tahoma"/>
            <family val="2"/>
          </rPr>
          <t xml:space="preserve"> </t>
        </r>
        <r>
          <rPr>
            <b/>
            <sz val="9"/>
            <color indexed="81"/>
            <rFont val="돋움"/>
            <family val="3"/>
            <charset val="129"/>
          </rPr>
          <t>합계액을</t>
        </r>
        <r>
          <rPr>
            <b/>
            <sz val="9"/>
            <color indexed="81"/>
            <rFont val="Tahoma"/>
            <family val="2"/>
          </rPr>
          <t xml:space="preserve"> </t>
        </r>
        <r>
          <rPr>
            <b/>
            <sz val="9"/>
            <color indexed="81"/>
            <rFont val="돋움"/>
            <family val="3"/>
            <charset val="129"/>
          </rPr>
          <t>적습니다</t>
        </r>
        <r>
          <rPr>
            <b/>
            <sz val="9"/>
            <color indexed="81"/>
            <rFont val="Tahoma"/>
            <family val="2"/>
          </rPr>
          <t xml:space="preserve">.
   </t>
        </r>
        <r>
          <rPr>
            <b/>
            <sz val="9"/>
            <color indexed="81"/>
            <rFont val="돋움"/>
            <family val="3"/>
            <charset val="129"/>
          </rPr>
          <t>다</t>
        </r>
        <r>
          <rPr>
            <b/>
            <sz val="9"/>
            <color indexed="81"/>
            <rFont val="Tahoma"/>
            <family val="2"/>
          </rPr>
          <t xml:space="preserve">. </t>
        </r>
        <r>
          <rPr>
            <b/>
            <sz val="9"/>
            <color indexed="81"/>
            <rFont val="돋움"/>
            <family val="3"/>
            <charset val="129"/>
          </rPr>
          <t>귀속월</t>
        </r>
        <r>
          <rPr>
            <b/>
            <sz val="9"/>
            <color indexed="81"/>
            <rFont val="Tahoma"/>
            <family val="2"/>
          </rPr>
          <t xml:space="preserve">, </t>
        </r>
        <r>
          <rPr>
            <b/>
            <sz val="9"/>
            <color indexed="81"/>
            <rFont val="돋움"/>
            <family val="3"/>
            <charset val="129"/>
          </rPr>
          <t>지급월</t>
        </r>
        <r>
          <rPr>
            <b/>
            <sz val="9"/>
            <color indexed="81"/>
            <rFont val="Tahoma"/>
            <family val="2"/>
          </rPr>
          <t xml:space="preserve">, </t>
        </r>
        <r>
          <rPr>
            <b/>
            <sz val="9"/>
            <color indexed="81"/>
            <rFont val="돋움"/>
            <family val="3"/>
            <charset val="129"/>
          </rPr>
          <t>제출일자는</t>
        </r>
        <r>
          <rPr>
            <b/>
            <sz val="9"/>
            <color indexed="81"/>
            <rFont val="Tahoma"/>
            <family val="2"/>
          </rPr>
          <t xml:space="preserve"> </t>
        </r>
        <r>
          <rPr>
            <b/>
            <sz val="9"/>
            <color indexed="81"/>
            <rFont val="돋움"/>
            <family val="3"/>
            <charset val="129"/>
          </rPr>
          <t>다음과</t>
        </r>
        <r>
          <rPr>
            <b/>
            <sz val="9"/>
            <color indexed="81"/>
            <rFont val="Tahoma"/>
            <family val="2"/>
          </rPr>
          <t xml:space="preserve"> </t>
        </r>
        <r>
          <rPr>
            <b/>
            <sz val="9"/>
            <color indexed="81"/>
            <rFont val="돋움"/>
            <family val="3"/>
            <charset val="129"/>
          </rPr>
          <t>같이</t>
        </r>
        <r>
          <rPr>
            <b/>
            <sz val="9"/>
            <color indexed="81"/>
            <rFont val="Tahoma"/>
            <family val="2"/>
          </rPr>
          <t xml:space="preserve"> </t>
        </r>
        <r>
          <rPr>
            <b/>
            <sz val="9"/>
            <color indexed="81"/>
            <rFont val="돋움"/>
            <family val="3"/>
            <charset val="129"/>
          </rPr>
          <t>적습니다</t>
        </r>
        <r>
          <rPr>
            <b/>
            <sz val="9"/>
            <color indexed="81"/>
            <rFont val="Tahoma"/>
            <family val="2"/>
          </rPr>
          <t>.
    (1) 1</t>
        </r>
        <r>
          <rPr>
            <b/>
            <sz val="9"/>
            <color indexed="81"/>
            <rFont val="돋움"/>
            <family val="3"/>
            <charset val="129"/>
          </rPr>
          <t>월</t>
        </r>
        <r>
          <rPr>
            <b/>
            <sz val="9"/>
            <color indexed="81"/>
            <rFont val="Tahoma"/>
            <family val="2"/>
          </rPr>
          <t xml:space="preserve"> </t>
        </r>
        <r>
          <rPr>
            <b/>
            <sz val="9"/>
            <color indexed="81"/>
            <rFont val="돋움"/>
            <family val="3"/>
            <charset val="129"/>
          </rPr>
          <t>신고</t>
        </r>
        <r>
          <rPr>
            <b/>
            <sz val="9"/>
            <color indexed="81"/>
            <rFont val="Tahoma"/>
            <family val="2"/>
          </rPr>
          <t>·</t>
        </r>
        <r>
          <rPr>
            <b/>
            <sz val="9"/>
            <color indexed="81"/>
            <rFont val="돋움"/>
            <family val="3"/>
            <charset val="129"/>
          </rPr>
          <t>납부</t>
        </r>
        <r>
          <rPr>
            <b/>
            <sz val="9"/>
            <color indexed="81"/>
            <rFont val="Tahoma"/>
            <family val="2"/>
          </rPr>
          <t xml:space="preserve">: </t>
        </r>
        <r>
          <rPr>
            <b/>
            <sz val="9"/>
            <color indexed="81"/>
            <rFont val="돋움"/>
            <family val="3"/>
            <charset val="129"/>
          </rPr>
          <t>귀속월</t>
        </r>
        <r>
          <rPr>
            <b/>
            <sz val="9"/>
            <color indexed="81"/>
            <rFont val="Tahoma"/>
            <family val="2"/>
          </rPr>
          <t xml:space="preserve"> 200X</t>
        </r>
        <r>
          <rPr>
            <b/>
            <sz val="9"/>
            <color indexed="81"/>
            <rFont val="돋움"/>
            <family val="3"/>
            <charset val="129"/>
          </rPr>
          <t>년</t>
        </r>
        <r>
          <rPr>
            <b/>
            <sz val="9"/>
            <color indexed="81"/>
            <rFont val="Tahoma"/>
            <family val="2"/>
          </rPr>
          <t xml:space="preserve"> 7</t>
        </r>
        <r>
          <rPr>
            <b/>
            <sz val="9"/>
            <color indexed="81"/>
            <rFont val="돋움"/>
            <family val="3"/>
            <charset val="129"/>
          </rPr>
          <t>월</t>
        </r>
        <r>
          <rPr>
            <b/>
            <sz val="9"/>
            <color indexed="81"/>
            <rFont val="Tahoma"/>
            <family val="2"/>
          </rPr>
          <t xml:space="preserve"> , </t>
        </r>
        <r>
          <rPr>
            <b/>
            <sz val="9"/>
            <color indexed="81"/>
            <rFont val="돋움"/>
            <family val="3"/>
            <charset val="129"/>
          </rPr>
          <t>지급월</t>
        </r>
        <r>
          <rPr>
            <b/>
            <sz val="9"/>
            <color indexed="81"/>
            <rFont val="Tahoma"/>
            <family val="2"/>
          </rPr>
          <t xml:space="preserve"> 200X</t>
        </r>
        <r>
          <rPr>
            <b/>
            <sz val="9"/>
            <color indexed="81"/>
            <rFont val="돋움"/>
            <family val="3"/>
            <charset val="129"/>
          </rPr>
          <t>년</t>
        </r>
        <r>
          <rPr>
            <b/>
            <sz val="9"/>
            <color indexed="81"/>
            <rFont val="Tahoma"/>
            <family val="2"/>
          </rPr>
          <t xml:space="preserve"> 12</t>
        </r>
        <r>
          <rPr>
            <b/>
            <sz val="9"/>
            <color indexed="81"/>
            <rFont val="돋움"/>
            <family val="3"/>
            <charset val="129"/>
          </rPr>
          <t>월</t>
        </r>
        <r>
          <rPr>
            <b/>
            <sz val="9"/>
            <color indexed="81"/>
            <rFont val="Tahoma"/>
            <family val="2"/>
          </rPr>
          <t xml:space="preserve"> , </t>
        </r>
        <r>
          <rPr>
            <b/>
            <sz val="9"/>
            <color indexed="81"/>
            <rFont val="돋움"/>
            <family val="3"/>
            <charset val="129"/>
          </rPr>
          <t>제출일자</t>
        </r>
        <r>
          <rPr>
            <b/>
            <sz val="9"/>
            <color indexed="81"/>
            <rFont val="Tahoma"/>
            <family val="2"/>
          </rPr>
          <t xml:space="preserve"> 200X</t>
        </r>
        <r>
          <rPr>
            <b/>
            <sz val="9"/>
            <color indexed="81"/>
            <rFont val="돋움"/>
            <family val="3"/>
            <charset val="129"/>
          </rPr>
          <t>년</t>
        </r>
        <r>
          <rPr>
            <b/>
            <sz val="9"/>
            <color indexed="81"/>
            <rFont val="Tahoma"/>
            <family val="2"/>
          </rPr>
          <t xml:space="preserve"> 1</t>
        </r>
        <r>
          <rPr>
            <b/>
            <sz val="9"/>
            <color indexed="81"/>
            <rFont val="돋움"/>
            <family val="3"/>
            <charset val="129"/>
          </rPr>
          <t xml:space="preserve">월
</t>
        </r>
        <r>
          <rPr>
            <b/>
            <sz val="9"/>
            <color indexed="81"/>
            <rFont val="Tahoma"/>
            <family val="2"/>
          </rPr>
          <t xml:space="preserve">    (2) 7</t>
        </r>
        <r>
          <rPr>
            <b/>
            <sz val="9"/>
            <color indexed="81"/>
            <rFont val="돋움"/>
            <family val="3"/>
            <charset val="129"/>
          </rPr>
          <t>월</t>
        </r>
        <r>
          <rPr>
            <b/>
            <sz val="9"/>
            <color indexed="81"/>
            <rFont val="Tahoma"/>
            <family val="2"/>
          </rPr>
          <t xml:space="preserve"> </t>
        </r>
        <r>
          <rPr>
            <b/>
            <sz val="9"/>
            <color indexed="81"/>
            <rFont val="돋움"/>
            <family val="3"/>
            <charset val="129"/>
          </rPr>
          <t>신고</t>
        </r>
        <r>
          <rPr>
            <b/>
            <sz val="9"/>
            <color indexed="81"/>
            <rFont val="Tahoma"/>
            <family val="2"/>
          </rPr>
          <t>·</t>
        </r>
        <r>
          <rPr>
            <b/>
            <sz val="9"/>
            <color indexed="81"/>
            <rFont val="돋움"/>
            <family val="3"/>
            <charset val="129"/>
          </rPr>
          <t>납부</t>
        </r>
        <r>
          <rPr>
            <b/>
            <sz val="9"/>
            <color indexed="81"/>
            <rFont val="Tahoma"/>
            <family val="2"/>
          </rPr>
          <t xml:space="preserve">: </t>
        </r>
        <r>
          <rPr>
            <b/>
            <sz val="9"/>
            <color indexed="81"/>
            <rFont val="돋움"/>
            <family val="3"/>
            <charset val="129"/>
          </rPr>
          <t>귀속월</t>
        </r>
        <r>
          <rPr>
            <b/>
            <sz val="9"/>
            <color indexed="81"/>
            <rFont val="Tahoma"/>
            <family val="2"/>
          </rPr>
          <t xml:space="preserve"> 200X</t>
        </r>
        <r>
          <rPr>
            <b/>
            <sz val="9"/>
            <color indexed="81"/>
            <rFont val="돋움"/>
            <family val="3"/>
            <charset val="129"/>
          </rPr>
          <t>년</t>
        </r>
        <r>
          <rPr>
            <b/>
            <sz val="9"/>
            <color indexed="81"/>
            <rFont val="Tahoma"/>
            <family val="2"/>
          </rPr>
          <t xml:space="preserve"> 1</t>
        </r>
        <r>
          <rPr>
            <b/>
            <sz val="9"/>
            <color indexed="81"/>
            <rFont val="돋움"/>
            <family val="3"/>
            <charset val="129"/>
          </rPr>
          <t>월</t>
        </r>
        <r>
          <rPr>
            <b/>
            <sz val="9"/>
            <color indexed="81"/>
            <rFont val="Tahoma"/>
            <family val="2"/>
          </rPr>
          <t xml:space="preserve"> , </t>
        </r>
        <r>
          <rPr>
            <b/>
            <sz val="9"/>
            <color indexed="81"/>
            <rFont val="돋움"/>
            <family val="3"/>
            <charset val="129"/>
          </rPr>
          <t>지급월</t>
        </r>
        <r>
          <rPr>
            <b/>
            <sz val="9"/>
            <color indexed="81"/>
            <rFont val="Tahoma"/>
            <family val="2"/>
          </rPr>
          <t xml:space="preserve"> 200X</t>
        </r>
        <r>
          <rPr>
            <b/>
            <sz val="9"/>
            <color indexed="81"/>
            <rFont val="돋움"/>
            <family val="3"/>
            <charset val="129"/>
          </rPr>
          <t>년</t>
        </r>
        <r>
          <rPr>
            <b/>
            <sz val="9"/>
            <color indexed="81"/>
            <rFont val="Tahoma"/>
            <family val="2"/>
          </rPr>
          <t xml:space="preserve">  6</t>
        </r>
        <r>
          <rPr>
            <b/>
            <sz val="9"/>
            <color indexed="81"/>
            <rFont val="돋움"/>
            <family val="3"/>
            <charset val="129"/>
          </rPr>
          <t>월</t>
        </r>
        <r>
          <rPr>
            <b/>
            <sz val="9"/>
            <color indexed="81"/>
            <rFont val="Tahoma"/>
            <family val="2"/>
          </rPr>
          <t xml:space="preserve"> , </t>
        </r>
        <r>
          <rPr>
            <b/>
            <sz val="9"/>
            <color indexed="81"/>
            <rFont val="돋움"/>
            <family val="3"/>
            <charset val="129"/>
          </rPr>
          <t>제출일자</t>
        </r>
        <r>
          <rPr>
            <b/>
            <sz val="9"/>
            <color indexed="81"/>
            <rFont val="Tahoma"/>
            <family val="2"/>
          </rPr>
          <t xml:space="preserve"> 200X</t>
        </r>
        <r>
          <rPr>
            <b/>
            <sz val="9"/>
            <color indexed="81"/>
            <rFont val="돋움"/>
            <family val="3"/>
            <charset val="129"/>
          </rPr>
          <t>년</t>
        </r>
        <r>
          <rPr>
            <b/>
            <sz val="9"/>
            <color indexed="81"/>
            <rFont val="Tahoma"/>
            <family val="2"/>
          </rPr>
          <t xml:space="preserve"> 7</t>
        </r>
        <r>
          <rPr>
            <b/>
            <sz val="9"/>
            <color indexed="81"/>
            <rFont val="돋움"/>
            <family val="3"/>
            <charset val="129"/>
          </rPr>
          <t>월</t>
        </r>
        <r>
          <rPr>
            <b/>
            <sz val="9"/>
            <color indexed="81"/>
            <rFont val="Tahoma"/>
            <family val="2"/>
          </rPr>
          <t xml:space="preserve">    
   </t>
        </r>
        <r>
          <rPr>
            <b/>
            <sz val="9"/>
            <color indexed="81"/>
            <rFont val="돋움"/>
            <family val="3"/>
            <charset val="129"/>
          </rPr>
          <t>라</t>
        </r>
        <r>
          <rPr>
            <b/>
            <sz val="9"/>
            <color indexed="81"/>
            <rFont val="Tahoma"/>
            <family val="2"/>
          </rPr>
          <t xml:space="preserve">. </t>
        </r>
        <r>
          <rPr>
            <b/>
            <sz val="9"/>
            <color indexed="81"/>
            <rFont val="돋움"/>
            <family val="3"/>
            <charset val="129"/>
          </rPr>
          <t>반기납</t>
        </r>
        <r>
          <rPr>
            <b/>
            <sz val="9"/>
            <color indexed="81"/>
            <rFont val="Tahoma"/>
            <family val="2"/>
          </rPr>
          <t xml:space="preserve"> </t>
        </r>
        <r>
          <rPr>
            <b/>
            <sz val="9"/>
            <color indexed="81"/>
            <rFont val="돋움"/>
            <family val="3"/>
            <charset val="129"/>
          </rPr>
          <t>포기를</t>
        </r>
        <r>
          <rPr>
            <b/>
            <sz val="9"/>
            <color indexed="81"/>
            <rFont val="Tahoma"/>
            <family val="2"/>
          </rPr>
          <t xml:space="preserve"> </t>
        </r>
        <r>
          <rPr>
            <b/>
            <sz val="9"/>
            <color indexed="81"/>
            <rFont val="돋움"/>
            <family val="3"/>
            <charset val="129"/>
          </rPr>
          <t>하는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반기납</t>
        </r>
        <r>
          <rPr>
            <b/>
            <sz val="9"/>
            <color indexed="81"/>
            <rFont val="Tahoma"/>
            <family val="2"/>
          </rPr>
          <t xml:space="preserve"> </t>
        </r>
        <r>
          <rPr>
            <b/>
            <sz val="9"/>
            <color indexed="81"/>
            <rFont val="돋움"/>
            <family val="3"/>
            <charset val="129"/>
          </rPr>
          <t>개시월부터</t>
        </r>
        <r>
          <rPr>
            <b/>
            <sz val="9"/>
            <color indexed="81"/>
            <rFont val="Tahoma"/>
            <family val="2"/>
          </rPr>
          <t xml:space="preserve"> </t>
        </r>
        <r>
          <rPr>
            <b/>
            <sz val="9"/>
            <color indexed="81"/>
            <rFont val="돋움"/>
            <family val="3"/>
            <charset val="129"/>
          </rPr>
          <t>포기월까지의</t>
        </r>
        <r>
          <rPr>
            <b/>
            <sz val="9"/>
            <color indexed="81"/>
            <rFont val="Tahoma"/>
            <family val="2"/>
          </rPr>
          <t xml:space="preserve"> </t>
        </r>
        <r>
          <rPr>
            <b/>
            <sz val="9"/>
            <color indexed="81"/>
            <rFont val="돋움"/>
            <family val="3"/>
            <charset val="129"/>
          </rPr>
          <t>신고서를</t>
        </r>
        <r>
          <rPr>
            <b/>
            <sz val="9"/>
            <color indexed="81"/>
            <rFont val="Tahoma"/>
            <family val="2"/>
          </rPr>
          <t xml:space="preserve"> </t>
        </r>
        <r>
          <rPr>
            <b/>
            <sz val="9"/>
            <color indexed="81"/>
            <rFont val="돋움"/>
            <family val="3"/>
            <charset val="129"/>
          </rPr>
          <t>한</t>
        </r>
        <r>
          <rPr>
            <b/>
            <sz val="9"/>
            <color indexed="81"/>
            <rFont val="Tahoma"/>
            <family val="2"/>
          </rPr>
          <t xml:space="preserve"> </t>
        </r>
        <r>
          <rPr>
            <b/>
            <sz val="9"/>
            <color indexed="81"/>
            <rFont val="돋움"/>
            <family val="3"/>
            <charset val="129"/>
          </rPr>
          <t>장으로</t>
        </r>
        <r>
          <rPr>
            <b/>
            <sz val="9"/>
            <color indexed="81"/>
            <rFont val="Tahoma"/>
            <family val="2"/>
          </rPr>
          <t xml:space="preserve"> </t>
        </r>
        <r>
          <rPr>
            <b/>
            <sz val="9"/>
            <color indexed="81"/>
            <rFont val="돋움"/>
            <family val="3"/>
            <charset val="129"/>
          </rPr>
          <t>작성합니다</t>
        </r>
        <r>
          <rPr>
            <b/>
            <sz val="9"/>
            <color indexed="81"/>
            <rFont val="Tahoma"/>
            <family val="2"/>
          </rPr>
          <t>.
    (</t>
        </r>
        <r>
          <rPr>
            <b/>
            <sz val="9"/>
            <color indexed="81"/>
            <rFont val="돋움"/>
            <family val="3"/>
            <charset val="129"/>
          </rPr>
          <t>예</t>
        </r>
        <r>
          <rPr>
            <b/>
            <sz val="9"/>
            <color indexed="81"/>
            <rFont val="Tahoma"/>
            <family val="2"/>
          </rPr>
          <t>) 2010. 4</t>
        </r>
        <r>
          <rPr>
            <b/>
            <sz val="9"/>
            <color indexed="81"/>
            <rFont val="돋움"/>
            <family val="3"/>
            <charset val="129"/>
          </rPr>
          <t>월</t>
        </r>
        <r>
          <rPr>
            <b/>
            <sz val="9"/>
            <color indexed="81"/>
            <rFont val="Tahoma"/>
            <family val="2"/>
          </rPr>
          <t xml:space="preserve"> </t>
        </r>
        <r>
          <rPr>
            <b/>
            <sz val="9"/>
            <color indexed="81"/>
            <rFont val="돋움"/>
            <family val="3"/>
            <charset val="129"/>
          </rPr>
          <t>반기납</t>
        </r>
        <r>
          <rPr>
            <b/>
            <sz val="9"/>
            <color indexed="81"/>
            <rFont val="Tahoma"/>
            <family val="2"/>
          </rPr>
          <t xml:space="preserve"> </t>
        </r>
        <r>
          <rPr>
            <b/>
            <sz val="9"/>
            <color indexed="81"/>
            <rFont val="돋움"/>
            <family val="3"/>
            <charset val="129"/>
          </rPr>
          <t>포기</t>
        </r>
        <r>
          <rPr>
            <b/>
            <sz val="9"/>
            <color indexed="81"/>
            <rFont val="Tahoma"/>
            <family val="2"/>
          </rPr>
          <t xml:space="preserve"> : </t>
        </r>
        <r>
          <rPr>
            <b/>
            <sz val="9"/>
            <color indexed="81"/>
            <rFont val="돋움"/>
            <family val="3"/>
            <charset val="129"/>
          </rPr>
          <t>귀속연월에는</t>
        </r>
        <r>
          <rPr>
            <b/>
            <sz val="9"/>
            <color indexed="81"/>
            <rFont val="Tahoma"/>
            <family val="2"/>
          </rPr>
          <t xml:space="preserve"> </t>
        </r>
        <r>
          <rPr>
            <b/>
            <sz val="9"/>
            <color indexed="81"/>
            <rFont val="돋움"/>
            <family val="3"/>
            <charset val="129"/>
          </rPr>
          <t>반기납</t>
        </r>
        <r>
          <rPr>
            <b/>
            <sz val="9"/>
            <color indexed="81"/>
            <rFont val="Tahoma"/>
            <family val="2"/>
          </rPr>
          <t xml:space="preserve"> </t>
        </r>
        <r>
          <rPr>
            <b/>
            <sz val="9"/>
            <color indexed="81"/>
            <rFont val="돋움"/>
            <family val="3"/>
            <charset val="129"/>
          </rPr>
          <t>개시월</t>
        </r>
        <r>
          <rPr>
            <b/>
            <sz val="9"/>
            <color indexed="81"/>
            <rFont val="Tahoma"/>
            <family val="2"/>
          </rPr>
          <t>(2010</t>
        </r>
        <r>
          <rPr>
            <b/>
            <sz val="9"/>
            <color indexed="81"/>
            <rFont val="돋움"/>
            <family val="3"/>
            <charset val="129"/>
          </rPr>
          <t>년</t>
        </r>
        <r>
          <rPr>
            <b/>
            <sz val="9"/>
            <color indexed="81"/>
            <rFont val="Tahoma"/>
            <family val="2"/>
          </rPr>
          <t xml:space="preserve"> 1</t>
        </r>
        <r>
          <rPr>
            <b/>
            <sz val="9"/>
            <color indexed="81"/>
            <rFont val="돋움"/>
            <family val="3"/>
            <charset val="129"/>
          </rPr>
          <t>월</t>
        </r>
        <r>
          <rPr>
            <b/>
            <sz val="9"/>
            <color indexed="81"/>
            <rFont val="Tahoma"/>
            <family val="2"/>
          </rPr>
          <t>)</t>
        </r>
        <r>
          <rPr>
            <b/>
            <sz val="9"/>
            <color indexed="81"/>
            <rFont val="돋움"/>
            <family val="3"/>
            <charset val="129"/>
          </rPr>
          <t>을</t>
        </r>
        <r>
          <rPr>
            <b/>
            <sz val="9"/>
            <color indexed="81"/>
            <rFont val="Tahoma"/>
            <family val="2"/>
          </rPr>
          <t xml:space="preserve">, </t>
        </r>
        <r>
          <rPr>
            <b/>
            <sz val="9"/>
            <color indexed="81"/>
            <rFont val="돋움"/>
            <family val="3"/>
            <charset val="129"/>
          </rPr>
          <t>지급연월에는</t>
        </r>
        <r>
          <rPr>
            <b/>
            <sz val="9"/>
            <color indexed="81"/>
            <rFont val="Tahoma"/>
            <family val="2"/>
          </rPr>
          <t xml:space="preserve"> </t>
        </r>
        <r>
          <rPr>
            <b/>
            <sz val="9"/>
            <color indexed="81"/>
            <rFont val="돋움"/>
            <family val="3"/>
            <charset val="129"/>
          </rPr>
          <t>반기납</t>
        </r>
        <r>
          <rPr>
            <b/>
            <sz val="9"/>
            <color indexed="81"/>
            <rFont val="Tahoma"/>
            <family val="2"/>
          </rPr>
          <t xml:space="preserve"> </t>
        </r>
        <r>
          <rPr>
            <b/>
            <sz val="9"/>
            <color indexed="81"/>
            <rFont val="돋움"/>
            <family val="3"/>
            <charset val="129"/>
          </rPr>
          <t>포기월</t>
        </r>
        <r>
          <rPr>
            <b/>
            <sz val="9"/>
            <color indexed="81"/>
            <rFont val="Tahoma"/>
            <family val="2"/>
          </rPr>
          <t>(2010</t>
        </r>
        <r>
          <rPr>
            <b/>
            <sz val="9"/>
            <color indexed="81"/>
            <rFont val="돋움"/>
            <family val="3"/>
            <charset val="129"/>
          </rPr>
          <t>년</t>
        </r>
        <r>
          <rPr>
            <b/>
            <sz val="9"/>
            <color indexed="81"/>
            <rFont val="Tahoma"/>
            <family val="2"/>
          </rPr>
          <t xml:space="preserve"> 4</t>
        </r>
        <r>
          <rPr>
            <b/>
            <sz val="9"/>
            <color indexed="81"/>
            <rFont val="돋움"/>
            <family val="3"/>
            <charset val="129"/>
          </rPr>
          <t>월</t>
        </r>
        <r>
          <rPr>
            <b/>
            <sz val="9"/>
            <color indexed="81"/>
            <rFont val="Tahoma"/>
            <family val="2"/>
          </rPr>
          <t>)</t>
        </r>
        <r>
          <rPr>
            <b/>
            <sz val="9"/>
            <color indexed="81"/>
            <rFont val="돋움"/>
            <family val="3"/>
            <charset val="129"/>
          </rPr>
          <t>을</t>
        </r>
        <r>
          <rPr>
            <b/>
            <sz val="9"/>
            <color indexed="81"/>
            <rFont val="Tahoma"/>
            <family val="2"/>
          </rPr>
          <t xml:space="preserve"> </t>
        </r>
        <r>
          <rPr>
            <b/>
            <sz val="9"/>
            <color indexed="81"/>
            <rFont val="돋움"/>
            <family val="3"/>
            <charset val="129"/>
          </rPr>
          <t>적습니다</t>
        </r>
        <r>
          <rPr>
            <b/>
            <sz val="9"/>
            <color indexed="81"/>
            <rFont val="Tahoma"/>
            <family val="2"/>
          </rPr>
          <t xml:space="preserve">.
</t>
        </r>
      </text>
    </comment>
    <comment ref="E6" authorId="0" shapeId="0" xr:uid="{91733C9D-D951-47AC-BFC3-0715D1015D58}">
      <text>
        <r>
          <rPr>
            <b/>
            <sz val="9"/>
            <color indexed="81"/>
            <rFont val="돋움"/>
            <family val="3"/>
            <charset val="129"/>
          </rPr>
          <t>※</t>
        </r>
        <r>
          <rPr>
            <b/>
            <sz val="9"/>
            <color indexed="81"/>
            <rFont val="Tahoma"/>
            <family val="2"/>
          </rPr>
          <t xml:space="preserve"> </t>
        </r>
        <r>
          <rPr>
            <b/>
            <sz val="9"/>
            <color indexed="81"/>
            <rFont val="돋움"/>
            <family val="3"/>
            <charset val="129"/>
          </rPr>
          <t>수정원천징수이행상황신고서</t>
        </r>
        <r>
          <rPr>
            <b/>
            <sz val="9"/>
            <color indexed="81"/>
            <rFont val="Tahoma"/>
            <family val="2"/>
          </rPr>
          <t xml:space="preserve"> </t>
        </r>
        <r>
          <rPr>
            <b/>
            <sz val="9"/>
            <color indexed="81"/>
            <rFont val="돋움"/>
            <family val="3"/>
            <charset val="129"/>
          </rPr>
          <t>작성방법</t>
        </r>
        <r>
          <rPr>
            <b/>
            <sz val="9"/>
            <color indexed="81"/>
            <rFont val="Tahoma"/>
            <family val="2"/>
          </rPr>
          <t>(</t>
        </r>
        <r>
          <rPr>
            <b/>
            <sz val="9"/>
            <color indexed="81"/>
            <rFont val="돋움"/>
            <family val="3"/>
            <charset val="129"/>
          </rPr>
          <t>①신고구분란에</t>
        </r>
        <r>
          <rPr>
            <b/>
            <sz val="9"/>
            <color indexed="81"/>
            <rFont val="Tahoma"/>
            <family val="2"/>
          </rPr>
          <t xml:space="preserve"> </t>
        </r>
        <r>
          <rPr>
            <b/>
            <sz val="9"/>
            <color indexed="81"/>
            <rFont val="돋움"/>
            <family val="3"/>
            <charset val="129"/>
          </rPr>
          <t>수정으로</t>
        </r>
        <r>
          <rPr>
            <b/>
            <sz val="9"/>
            <color indexed="81"/>
            <rFont val="Tahoma"/>
            <family val="2"/>
          </rPr>
          <t xml:space="preserve"> </t>
        </r>
        <r>
          <rPr>
            <b/>
            <sz val="9"/>
            <color indexed="81"/>
            <rFont val="돋움"/>
            <family val="3"/>
            <charset val="129"/>
          </rPr>
          <t>표시된</t>
        </r>
        <r>
          <rPr>
            <b/>
            <sz val="9"/>
            <color indexed="81"/>
            <rFont val="Tahoma"/>
            <family val="2"/>
          </rPr>
          <t xml:space="preserve"> </t>
        </r>
        <r>
          <rPr>
            <b/>
            <sz val="9"/>
            <color indexed="81"/>
            <rFont val="돋움"/>
            <family val="3"/>
            <charset val="129"/>
          </rPr>
          <t>경우를</t>
        </r>
        <r>
          <rPr>
            <b/>
            <sz val="9"/>
            <color indexed="81"/>
            <rFont val="Tahoma"/>
            <family val="2"/>
          </rPr>
          <t xml:space="preserve"> </t>
        </r>
        <r>
          <rPr>
            <b/>
            <sz val="9"/>
            <color indexed="81"/>
            <rFont val="돋움"/>
            <family val="3"/>
            <charset val="129"/>
          </rPr>
          <t>말합니다</t>
        </r>
        <r>
          <rPr>
            <b/>
            <sz val="9"/>
            <color indexed="81"/>
            <rFont val="Tahoma"/>
            <family val="2"/>
          </rPr>
          <t xml:space="preserve">)
  1. </t>
        </r>
        <r>
          <rPr>
            <b/>
            <sz val="9"/>
            <color indexed="81"/>
            <rFont val="돋움"/>
            <family val="3"/>
            <charset val="129"/>
          </rPr>
          <t>당초</t>
        </r>
        <r>
          <rPr>
            <b/>
            <sz val="9"/>
            <color indexed="81"/>
            <rFont val="Tahoma"/>
            <family val="2"/>
          </rPr>
          <t xml:space="preserve"> </t>
        </r>
        <r>
          <rPr>
            <b/>
            <sz val="9"/>
            <color indexed="81"/>
            <rFont val="돋움"/>
            <family val="3"/>
            <charset val="129"/>
          </rPr>
          <t>신고분</t>
        </r>
        <r>
          <rPr>
            <b/>
            <sz val="9"/>
            <color indexed="81"/>
            <rFont val="Tahoma"/>
            <family val="2"/>
          </rPr>
          <t xml:space="preserve"> </t>
        </r>
        <r>
          <rPr>
            <b/>
            <sz val="9"/>
            <color indexed="81"/>
            <rFont val="돋움"/>
            <family val="3"/>
            <charset val="129"/>
          </rPr>
          <t>자체의</t>
        </r>
        <r>
          <rPr>
            <b/>
            <sz val="9"/>
            <color indexed="81"/>
            <rFont val="Tahoma"/>
            <family val="2"/>
          </rPr>
          <t xml:space="preserve"> </t>
        </r>
        <r>
          <rPr>
            <b/>
            <sz val="9"/>
            <color indexed="81"/>
            <rFont val="돋움"/>
            <family val="3"/>
            <charset val="129"/>
          </rPr>
          <t>오류정정만</t>
        </r>
        <r>
          <rPr>
            <b/>
            <sz val="9"/>
            <color indexed="81"/>
            <rFont val="Tahoma"/>
            <family val="2"/>
          </rPr>
          <t xml:space="preserve"> </t>
        </r>
        <r>
          <rPr>
            <b/>
            <sz val="9"/>
            <color indexed="81"/>
            <rFont val="돋움"/>
            <family val="3"/>
            <charset val="129"/>
          </rPr>
          <t>수정신고대상에</t>
        </r>
        <r>
          <rPr>
            <b/>
            <sz val="9"/>
            <color indexed="81"/>
            <rFont val="Tahoma"/>
            <family val="2"/>
          </rPr>
          <t xml:space="preserve"> </t>
        </r>
        <r>
          <rPr>
            <b/>
            <sz val="9"/>
            <color indexed="81"/>
            <rFont val="돋움"/>
            <family val="3"/>
            <charset val="129"/>
          </rPr>
          <t>해당합니다</t>
        </r>
        <r>
          <rPr>
            <b/>
            <sz val="9"/>
            <color indexed="81"/>
            <rFont val="Tahoma"/>
            <family val="2"/>
          </rPr>
          <t>(</t>
        </r>
        <r>
          <rPr>
            <b/>
            <sz val="9"/>
            <color indexed="81"/>
            <rFont val="돋움"/>
            <family val="3"/>
            <charset val="129"/>
          </rPr>
          <t>따라서</t>
        </r>
        <r>
          <rPr>
            <b/>
            <sz val="9"/>
            <color indexed="81"/>
            <rFont val="Tahoma"/>
            <family val="2"/>
          </rPr>
          <t xml:space="preserve"> </t>
        </r>
        <r>
          <rPr>
            <b/>
            <sz val="9"/>
            <color indexed="81"/>
            <rFont val="돋움"/>
            <family val="3"/>
            <charset val="129"/>
          </rPr>
          <t>추가지급</t>
        </r>
        <r>
          <rPr>
            <b/>
            <sz val="9"/>
            <color indexed="81"/>
            <rFont val="Tahoma"/>
            <family val="2"/>
          </rPr>
          <t xml:space="preserve"> </t>
        </r>
        <r>
          <rPr>
            <b/>
            <sz val="9"/>
            <color indexed="81"/>
            <rFont val="돋움"/>
            <family val="3"/>
            <charset val="129"/>
          </rPr>
          <t>등에</t>
        </r>
        <r>
          <rPr>
            <b/>
            <sz val="9"/>
            <color indexed="81"/>
            <rFont val="Tahoma"/>
            <family val="2"/>
          </rPr>
          <t xml:space="preserve"> </t>
        </r>
        <r>
          <rPr>
            <b/>
            <sz val="9"/>
            <color indexed="81"/>
            <rFont val="돋움"/>
            <family val="3"/>
            <charset val="129"/>
          </rPr>
          <t>의한</t>
        </r>
        <r>
          <rPr>
            <b/>
            <sz val="9"/>
            <color indexed="81"/>
            <rFont val="Tahoma"/>
            <family val="2"/>
          </rPr>
          <t xml:space="preserve"> </t>
        </r>
        <r>
          <rPr>
            <b/>
            <sz val="9"/>
            <color indexed="81"/>
            <rFont val="돋움"/>
            <family val="3"/>
            <charset val="129"/>
          </rPr>
          <t>신고는</t>
        </r>
        <r>
          <rPr>
            <b/>
            <sz val="9"/>
            <color indexed="81"/>
            <rFont val="Tahoma"/>
            <family val="2"/>
          </rPr>
          <t xml:space="preserve"> </t>
        </r>
        <r>
          <rPr>
            <b/>
            <sz val="9"/>
            <color indexed="81"/>
            <rFont val="돋움"/>
            <family val="3"/>
            <charset val="129"/>
          </rPr>
          <t>귀속연월을</t>
        </r>
        <r>
          <rPr>
            <b/>
            <sz val="9"/>
            <color indexed="81"/>
            <rFont val="Tahoma"/>
            <family val="2"/>
          </rPr>
          <t xml:space="preserve"> </t>
        </r>
        <r>
          <rPr>
            <b/>
            <sz val="9"/>
            <color indexed="81"/>
            <rFont val="돋움"/>
            <family val="3"/>
            <charset val="129"/>
          </rPr>
          <t>정확히</t>
        </r>
        <r>
          <rPr>
            <b/>
            <sz val="9"/>
            <color indexed="81"/>
            <rFont val="Tahoma"/>
            <family val="2"/>
          </rPr>
          <t xml:space="preserve"> </t>
        </r>
        <r>
          <rPr>
            <b/>
            <sz val="9"/>
            <color indexed="81"/>
            <rFont val="돋움"/>
            <family val="3"/>
            <charset val="129"/>
          </rPr>
          <t>적어</t>
        </r>
        <r>
          <rPr>
            <b/>
            <sz val="9"/>
            <color indexed="81"/>
            <rFont val="Tahoma"/>
            <family val="2"/>
          </rPr>
          <t xml:space="preserve"> </t>
        </r>
        <r>
          <rPr>
            <b/>
            <sz val="9"/>
            <color indexed="81"/>
            <rFont val="돋움"/>
            <family val="3"/>
            <charset val="129"/>
          </rPr>
          <t>정상신고하여야</t>
        </r>
        <r>
          <rPr>
            <b/>
            <sz val="9"/>
            <color indexed="81"/>
            <rFont val="Tahoma"/>
            <family val="2"/>
          </rPr>
          <t xml:space="preserve"> </t>
        </r>
        <r>
          <rPr>
            <b/>
            <sz val="9"/>
            <color indexed="81"/>
            <rFont val="돋움"/>
            <family val="3"/>
            <charset val="129"/>
          </rPr>
          <t>합니다</t>
        </r>
        <r>
          <rPr>
            <b/>
            <sz val="9"/>
            <color indexed="81"/>
            <rFont val="Tahoma"/>
            <family val="2"/>
          </rPr>
          <t xml:space="preserve">).
  2. </t>
        </r>
        <r>
          <rPr>
            <b/>
            <sz val="9"/>
            <color indexed="81"/>
            <rFont val="돋움"/>
            <family val="3"/>
            <charset val="129"/>
          </rPr>
          <t>수정신고서는</t>
        </r>
        <r>
          <rPr>
            <b/>
            <sz val="9"/>
            <color indexed="81"/>
            <rFont val="Tahoma"/>
            <family val="2"/>
          </rPr>
          <t xml:space="preserve"> </t>
        </r>
        <r>
          <rPr>
            <b/>
            <sz val="9"/>
            <color indexed="81"/>
            <rFont val="돋움"/>
            <family val="3"/>
            <charset val="129"/>
          </rPr>
          <t>별지로</t>
        </r>
        <r>
          <rPr>
            <b/>
            <sz val="9"/>
            <color indexed="81"/>
            <rFont val="Tahoma"/>
            <family val="2"/>
          </rPr>
          <t xml:space="preserve"> </t>
        </r>
        <r>
          <rPr>
            <b/>
            <sz val="9"/>
            <color indexed="81"/>
            <rFont val="돋움"/>
            <family val="3"/>
            <charset val="129"/>
          </rPr>
          <t>작성</t>
        </r>
        <r>
          <rPr>
            <b/>
            <sz val="9"/>
            <color indexed="81"/>
            <rFont val="Tahoma"/>
            <family val="2"/>
          </rPr>
          <t>·</t>
        </r>
        <r>
          <rPr>
            <b/>
            <sz val="9"/>
            <color indexed="81"/>
            <rFont val="돋움"/>
            <family val="3"/>
            <charset val="129"/>
          </rPr>
          <t>제출하며</t>
        </r>
        <r>
          <rPr>
            <b/>
            <sz val="9"/>
            <color indexed="81"/>
            <rFont val="Tahoma"/>
            <family val="2"/>
          </rPr>
          <t xml:space="preserve">, </t>
        </r>
        <r>
          <rPr>
            <b/>
            <sz val="9"/>
            <color indexed="81"/>
            <rFont val="돋움"/>
            <family val="3"/>
            <charset val="129"/>
          </rPr>
          <t>귀속연월과</t>
        </r>
        <r>
          <rPr>
            <b/>
            <sz val="9"/>
            <color indexed="81"/>
            <rFont val="Tahoma"/>
            <family val="2"/>
          </rPr>
          <t xml:space="preserve"> </t>
        </r>
        <r>
          <rPr>
            <b/>
            <sz val="9"/>
            <color indexed="81"/>
            <rFont val="돋움"/>
            <family val="3"/>
            <charset val="129"/>
          </rPr>
          <t>지급연월은</t>
        </r>
        <r>
          <rPr>
            <b/>
            <sz val="9"/>
            <color indexed="81"/>
            <rFont val="Tahoma"/>
            <family val="2"/>
          </rPr>
          <t xml:space="preserve"> </t>
        </r>
        <r>
          <rPr>
            <b/>
            <sz val="9"/>
            <color indexed="81"/>
            <rFont val="돋움"/>
            <family val="3"/>
            <charset val="129"/>
          </rPr>
          <t>반드시</t>
        </r>
        <r>
          <rPr>
            <b/>
            <sz val="9"/>
            <color indexed="81"/>
            <rFont val="Tahoma"/>
            <family val="2"/>
          </rPr>
          <t xml:space="preserve"> </t>
        </r>
        <r>
          <rPr>
            <b/>
            <sz val="9"/>
            <color indexed="81"/>
            <rFont val="돋움"/>
            <family val="3"/>
            <charset val="129"/>
          </rPr>
          <t>수정</t>
        </r>
        <r>
          <rPr>
            <b/>
            <sz val="9"/>
            <color indexed="81"/>
            <rFont val="Tahoma"/>
            <family val="2"/>
          </rPr>
          <t xml:space="preserve"> </t>
        </r>
        <r>
          <rPr>
            <b/>
            <sz val="9"/>
            <color indexed="81"/>
            <rFont val="돋움"/>
            <family val="3"/>
            <charset val="129"/>
          </rPr>
          <t>전</t>
        </r>
        <r>
          <rPr>
            <b/>
            <sz val="9"/>
            <color indexed="81"/>
            <rFont val="Tahoma"/>
            <family val="2"/>
          </rPr>
          <t xml:space="preserve"> </t>
        </r>
        <r>
          <rPr>
            <b/>
            <sz val="9"/>
            <color indexed="81"/>
            <rFont val="돋움"/>
            <family val="3"/>
            <charset val="129"/>
          </rPr>
          <t>신고서와</t>
        </r>
        <r>
          <rPr>
            <b/>
            <sz val="9"/>
            <color indexed="81"/>
            <rFont val="Tahoma"/>
            <family val="2"/>
          </rPr>
          <t xml:space="preserve"> </t>
        </r>
        <r>
          <rPr>
            <b/>
            <sz val="9"/>
            <color indexed="81"/>
            <rFont val="돋움"/>
            <family val="3"/>
            <charset val="129"/>
          </rPr>
          <t>동일하게</t>
        </r>
        <r>
          <rPr>
            <b/>
            <sz val="9"/>
            <color indexed="81"/>
            <rFont val="Tahoma"/>
            <family val="2"/>
          </rPr>
          <t xml:space="preserve"> </t>
        </r>
        <r>
          <rPr>
            <b/>
            <sz val="9"/>
            <color indexed="81"/>
            <rFont val="돋움"/>
            <family val="3"/>
            <charset val="129"/>
          </rPr>
          <t>적습니다</t>
        </r>
        <r>
          <rPr>
            <b/>
            <sz val="9"/>
            <color indexed="81"/>
            <rFont val="Tahoma"/>
            <family val="2"/>
          </rPr>
          <t xml:space="preserve">.
  3. </t>
        </r>
        <r>
          <rPr>
            <b/>
            <sz val="9"/>
            <color indexed="81"/>
            <rFont val="돋움"/>
            <family val="3"/>
            <charset val="129"/>
          </rPr>
          <t>수정</t>
        </r>
        <r>
          <rPr>
            <b/>
            <sz val="9"/>
            <color indexed="81"/>
            <rFont val="Tahoma"/>
            <family val="2"/>
          </rPr>
          <t xml:space="preserve"> </t>
        </r>
        <r>
          <rPr>
            <b/>
            <sz val="9"/>
            <color indexed="81"/>
            <rFont val="돋움"/>
            <family val="3"/>
            <charset val="129"/>
          </rPr>
          <t>전의</t>
        </r>
        <r>
          <rPr>
            <b/>
            <sz val="9"/>
            <color indexed="81"/>
            <rFont val="Tahoma"/>
            <family val="2"/>
          </rPr>
          <t xml:space="preserve"> </t>
        </r>
        <r>
          <rPr>
            <b/>
            <sz val="9"/>
            <color indexed="81"/>
            <rFont val="돋움"/>
            <family val="3"/>
            <charset val="129"/>
          </rPr>
          <t>모든</t>
        </r>
        <r>
          <rPr>
            <b/>
            <sz val="9"/>
            <color indexed="81"/>
            <rFont val="Tahoma"/>
            <family val="2"/>
          </rPr>
          <t xml:space="preserve"> </t>
        </r>
        <r>
          <rPr>
            <b/>
            <sz val="9"/>
            <color indexed="81"/>
            <rFont val="돋움"/>
            <family val="3"/>
            <charset val="129"/>
          </rPr>
          <t>숫자는</t>
        </r>
        <r>
          <rPr>
            <b/>
            <sz val="9"/>
            <color indexed="81"/>
            <rFont val="Tahoma"/>
            <family val="2"/>
          </rPr>
          <t xml:space="preserve"> </t>
        </r>
        <r>
          <rPr>
            <b/>
            <sz val="9"/>
            <color indexed="81"/>
            <rFont val="돋움"/>
            <family val="3"/>
            <charset val="129"/>
          </rPr>
          <t>상단에</t>
        </r>
        <r>
          <rPr>
            <b/>
            <sz val="9"/>
            <color indexed="81"/>
            <rFont val="Tahoma"/>
            <family val="2"/>
          </rPr>
          <t xml:space="preserve"> </t>
        </r>
        <r>
          <rPr>
            <b/>
            <sz val="9"/>
            <color indexed="81"/>
            <rFont val="돋움"/>
            <family val="3"/>
            <charset val="129"/>
          </rPr>
          <t>빨강색으로</t>
        </r>
        <r>
          <rPr>
            <b/>
            <sz val="9"/>
            <color indexed="81"/>
            <rFont val="Tahoma"/>
            <family val="2"/>
          </rPr>
          <t xml:space="preserve">, </t>
        </r>
        <r>
          <rPr>
            <b/>
            <sz val="9"/>
            <color indexed="81"/>
            <rFont val="돋움"/>
            <family val="3"/>
            <charset val="129"/>
          </rPr>
          <t>수정</t>
        </r>
        <r>
          <rPr>
            <b/>
            <sz val="9"/>
            <color indexed="81"/>
            <rFont val="Tahoma"/>
            <family val="2"/>
          </rPr>
          <t xml:space="preserve"> </t>
        </r>
        <r>
          <rPr>
            <b/>
            <sz val="9"/>
            <color indexed="81"/>
            <rFont val="돋움"/>
            <family val="3"/>
            <charset val="129"/>
          </rPr>
          <t>후</t>
        </r>
        <r>
          <rPr>
            <b/>
            <sz val="9"/>
            <color indexed="81"/>
            <rFont val="Tahoma"/>
            <family val="2"/>
          </rPr>
          <t xml:space="preserve"> </t>
        </r>
        <r>
          <rPr>
            <b/>
            <sz val="9"/>
            <color indexed="81"/>
            <rFont val="돋움"/>
            <family val="3"/>
            <charset val="129"/>
          </rPr>
          <t>모든</t>
        </r>
        <r>
          <rPr>
            <b/>
            <sz val="9"/>
            <color indexed="81"/>
            <rFont val="Tahoma"/>
            <family val="2"/>
          </rPr>
          <t xml:space="preserve"> </t>
        </r>
        <r>
          <rPr>
            <b/>
            <sz val="9"/>
            <color indexed="81"/>
            <rFont val="돋움"/>
            <family val="3"/>
            <charset val="129"/>
          </rPr>
          <t>숫자는</t>
        </r>
        <r>
          <rPr>
            <b/>
            <sz val="9"/>
            <color indexed="81"/>
            <rFont val="Tahoma"/>
            <family val="2"/>
          </rPr>
          <t xml:space="preserve"> </t>
        </r>
        <r>
          <rPr>
            <b/>
            <sz val="9"/>
            <color indexed="81"/>
            <rFont val="돋움"/>
            <family val="3"/>
            <charset val="129"/>
          </rPr>
          <t>하단에</t>
        </r>
        <r>
          <rPr>
            <b/>
            <sz val="9"/>
            <color indexed="81"/>
            <rFont val="Tahoma"/>
            <family val="2"/>
          </rPr>
          <t xml:space="preserve"> </t>
        </r>
        <r>
          <rPr>
            <b/>
            <sz val="9"/>
            <color indexed="81"/>
            <rFont val="돋움"/>
            <family val="3"/>
            <charset val="129"/>
          </rPr>
          <t>검정색으로</t>
        </r>
        <r>
          <rPr>
            <b/>
            <sz val="9"/>
            <color indexed="81"/>
            <rFont val="Tahoma"/>
            <family val="2"/>
          </rPr>
          <t xml:space="preserve"> </t>
        </r>
        <r>
          <rPr>
            <b/>
            <sz val="9"/>
            <color indexed="81"/>
            <rFont val="돋움"/>
            <family val="3"/>
            <charset val="129"/>
          </rPr>
          <t>적습니다</t>
        </r>
        <r>
          <rPr>
            <b/>
            <sz val="9"/>
            <color indexed="81"/>
            <rFont val="Tahoma"/>
            <family val="2"/>
          </rPr>
          <t xml:space="preserve">.
  4. </t>
        </r>
        <r>
          <rPr>
            <b/>
            <sz val="9"/>
            <color indexed="81"/>
            <rFont val="돋움"/>
            <family val="3"/>
            <charset val="129"/>
          </rPr>
          <t>수정신고로</t>
        </r>
        <r>
          <rPr>
            <b/>
            <sz val="9"/>
            <color indexed="81"/>
            <rFont val="Tahoma"/>
            <family val="2"/>
          </rPr>
          <t xml:space="preserve"> </t>
        </r>
        <r>
          <rPr>
            <b/>
            <sz val="9"/>
            <color indexed="81"/>
            <rFont val="돋움"/>
            <family val="3"/>
            <charset val="129"/>
          </rPr>
          <t>발생한</t>
        </r>
        <r>
          <rPr>
            <b/>
            <sz val="9"/>
            <color indexed="81"/>
            <rFont val="Tahoma"/>
            <family val="2"/>
          </rPr>
          <t xml:space="preserve"> </t>
        </r>
        <r>
          <rPr>
            <b/>
            <sz val="9"/>
            <color indexed="81"/>
            <rFont val="돋움"/>
            <family val="3"/>
            <charset val="129"/>
          </rPr>
          <t>납부</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환급할</t>
        </r>
        <r>
          <rPr>
            <b/>
            <sz val="9"/>
            <color indexed="81"/>
            <rFont val="Tahoma"/>
            <family val="2"/>
          </rPr>
          <t xml:space="preserve"> </t>
        </r>
        <r>
          <rPr>
            <b/>
            <sz val="9"/>
            <color indexed="81"/>
            <rFont val="돋움"/>
            <family val="3"/>
            <charset val="129"/>
          </rPr>
          <t>세액은</t>
        </r>
        <r>
          <rPr>
            <b/>
            <sz val="9"/>
            <color indexed="81"/>
            <rFont val="Tahoma"/>
            <family val="2"/>
          </rPr>
          <t xml:space="preserve"> </t>
        </r>
        <r>
          <rPr>
            <b/>
            <sz val="9"/>
            <color indexed="81"/>
            <rFont val="돋움"/>
            <family val="3"/>
            <charset val="129"/>
          </rPr>
          <t>수정</t>
        </r>
        <r>
          <rPr>
            <b/>
            <sz val="9"/>
            <color indexed="81"/>
            <rFont val="Tahoma"/>
            <family val="2"/>
          </rPr>
          <t xml:space="preserve"> </t>
        </r>
        <r>
          <rPr>
            <b/>
            <sz val="9"/>
            <color indexed="81"/>
            <rFont val="돋움"/>
            <family val="3"/>
            <charset val="129"/>
          </rPr>
          <t>신고서의</t>
        </r>
        <r>
          <rPr>
            <b/>
            <sz val="9"/>
            <color indexed="81"/>
            <rFont val="Tahoma"/>
            <family val="2"/>
          </rPr>
          <t xml:space="preserve"> [A90]</t>
        </r>
        <r>
          <rPr>
            <b/>
            <sz val="9"/>
            <color indexed="81"/>
            <rFont val="돋움"/>
            <family val="3"/>
            <charset val="129"/>
          </rPr>
          <t>란은</t>
        </r>
        <r>
          <rPr>
            <b/>
            <sz val="9"/>
            <color indexed="81"/>
            <rFont val="Tahoma"/>
            <family val="2"/>
          </rPr>
          <t xml:space="preserve"> </t>
        </r>
        <r>
          <rPr>
            <b/>
            <sz val="9"/>
            <color indexed="81"/>
            <rFont val="돋움"/>
            <family val="3"/>
            <charset val="129"/>
          </rPr>
          <t>적지</t>
        </r>
        <r>
          <rPr>
            <b/>
            <sz val="9"/>
            <color indexed="81"/>
            <rFont val="Tahoma"/>
            <family val="2"/>
          </rPr>
          <t xml:space="preserve"> </t>
        </r>
        <r>
          <rPr>
            <b/>
            <sz val="9"/>
            <color indexed="81"/>
            <rFont val="돋움"/>
            <family val="3"/>
            <charset val="129"/>
          </rPr>
          <t>아니하며</t>
        </r>
        <r>
          <rPr>
            <b/>
            <sz val="9"/>
            <color indexed="81"/>
            <rFont val="Tahoma"/>
            <family val="2"/>
          </rPr>
          <t xml:space="preserve">, </t>
        </r>
        <r>
          <rPr>
            <b/>
            <sz val="9"/>
            <color indexed="81"/>
            <rFont val="돋움"/>
            <family val="3"/>
            <charset val="129"/>
          </rPr>
          <t>동</t>
        </r>
        <r>
          <rPr>
            <b/>
            <sz val="9"/>
            <color indexed="81"/>
            <rFont val="Tahoma"/>
            <family val="2"/>
          </rPr>
          <t xml:space="preserve"> </t>
        </r>
        <r>
          <rPr>
            <b/>
            <sz val="9"/>
            <color indexed="81"/>
            <rFont val="돋움"/>
            <family val="3"/>
            <charset val="129"/>
          </rPr>
          <t>세액은</t>
        </r>
        <r>
          <rPr>
            <b/>
            <sz val="9"/>
            <color indexed="81"/>
            <rFont val="Tahoma"/>
            <family val="2"/>
          </rPr>
          <t xml:space="preserve"> </t>
        </r>
        <r>
          <rPr>
            <b/>
            <sz val="9"/>
            <color indexed="81"/>
            <rFont val="돋움"/>
            <family val="3"/>
            <charset val="129"/>
          </rPr>
          <t>수정신고하는</t>
        </r>
        <r>
          <rPr>
            <b/>
            <sz val="9"/>
            <color indexed="81"/>
            <rFont val="Tahoma"/>
            <family val="2"/>
          </rPr>
          <t xml:space="preserve"> </t>
        </r>
        <r>
          <rPr>
            <b/>
            <sz val="9"/>
            <color indexed="81"/>
            <rFont val="돋움"/>
            <family val="3"/>
            <charset val="129"/>
          </rPr>
          <t>월에</t>
        </r>
        <r>
          <rPr>
            <b/>
            <sz val="9"/>
            <color indexed="81"/>
            <rFont val="Tahoma"/>
            <family val="2"/>
          </rPr>
          <t xml:space="preserve"> </t>
        </r>
        <r>
          <rPr>
            <b/>
            <sz val="9"/>
            <color indexed="81"/>
            <rFont val="돋움"/>
            <family val="3"/>
            <charset val="129"/>
          </rPr>
          <t>제출하는</t>
        </r>
        <r>
          <rPr>
            <b/>
            <sz val="9"/>
            <color indexed="81"/>
            <rFont val="Tahoma"/>
            <family val="2"/>
          </rPr>
          <t xml:space="preserve"> </t>
        </r>
        <r>
          <rPr>
            <b/>
            <sz val="9"/>
            <color indexed="81"/>
            <rFont val="돋움"/>
            <family val="3"/>
            <charset val="129"/>
          </rPr>
          <t>당월분</t>
        </r>
        <r>
          <rPr>
            <b/>
            <sz val="9"/>
            <color indexed="81"/>
            <rFont val="Tahoma"/>
            <family val="2"/>
          </rPr>
          <t xml:space="preserve"> </t>
        </r>
        <r>
          <rPr>
            <b/>
            <sz val="9"/>
            <color indexed="81"/>
            <rFont val="돋움"/>
            <family val="3"/>
            <charset val="129"/>
          </rPr>
          <t>신고서의</t>
        </r>
        <r>
          <rPr>
            <b/>
            <sz val="9"/>
            <color indexed="81"/>
            <rFont val="Tahoma"/>
            <family val="2"/>
          </rPr>
          <t xml:space="preserve"> </t>
        </r>
        <r>
          <rPr>
            <b/>
            <sz val="9"/>
            <color indexed="81"/>
            <rFont val="돋움"/>
            <family val="3"/>
            <charset val="129"/>
          </rPr>
          <t>수정신고</t>
        </r>
        <r>
          <rPr>
            <b/>
            <sz val="9"/>
            <color indexed="81"/>
            <rFont val="Tahoma"/>
            <family val="2"/>
          </rPr>
          <t xml:space="preserve"> [A90]</t>
        </r>
        <r>
          <rPr>
            <b/>
            <sz val="9"/>
            <color indexed="81"/>
            <rFont val="돋움"/>
            <family val="3"/>
            <charset val="129"/>
          </rPr>
          <t>란에</t>
        </r>
        <r>
          <rPr>
            <b/>
            <sz val="9"/>
            <color indexed="81"/>
            <rFont val="Tahoma"/>
            <family val="2"/>
          </rPr>
          <t xml:space="preserve"> </t>
        </r>
        <r>
          <rPr>
            <b/>
            <sz val="9"/>
            <color indexed="81"/>
            <rFont val="돋움"/>
            <family val="3"/>
            <charset val="129"/>
          </rPr>
          <t>옮겨</t>
        </r>
        <r>
          <rPr>
            <b/>
            <sz val="9"/>
            <color indexed="81"/>
            <rFont val="Tahoma"/>
            <family val="2"/>
          </rPr>
          <t xml:space="preserve"> </t>
        </r>
        <r>
          <rPr>
            <b/>
            <sz val="9"/>
            <color indexed="81"/>
            <rFont val="돋움"/>
            <family val="3"/>
            <charset val="129"/>
          </rPr>
          <t>적어</t>
        </r>
        <r>
          <rPr>
            <b/>
            <sz val="9"/>
            <color indexed="81"/>
            <rFont val="Tahoma"/>
            <family val="2"/>
          </rPr>
          <t xml:space="preserve"> </t>
        </r>
        <r>
          <rPr>
            <b/>
            <sz val="9"/>
            <color indexed="81"/>
            <rFont val="돋움"/>
            <family val="3"/>
            <charset val="129"/>
          </rPr>
          <t>납부</t>
        </r>
        <r>
          <rPr>
            <b/>
            <sz val="9"/>
            <color indexed="81"/>
            <rFont val="Tahoma"/>
            <family val="2"/>
          </rPr>
          <t>·</t>
        </r>
        <r>
          <rPr>
            <b/>
            <sz val="9"/>
            <color indexed="81"/>
            <rFont val="돋움"/>
            <family val="3"/>
            <charset val="129"/>
          </rPr>
          <t>환급세액을</t>
        </r>
        <r>
          <rPr>
            <b/>
            <sz val="9"/>
            <color indexed="81"/>
            <rFont val="Tahoma"/>
            <family val="2"/>
          </rPr>
          <t xml:space="preserve"> </t>
        </r>
        <r>
          <rPr>
            <b/>
            <sz val="9"/>
            <color indexed="81"/>
            <rFont val="돋움"/>
            <family val="3"/>
            <charset val="129"/>
          </rPr>
          <t>조정하여야</t>
        </r>
        <r>
          <rPr>
            <b/>
            <sz val="9"/>
            <color indexed="81"/>
            <rFont val="Tahoma"/>
            <family val="2"/>
          </rPr>
          <t xml:space="preserve"> </t>
        </r>
        <r>
          <rPr>
            <b/>
            <sz val="9"/>
            <color indexed="81"/>
            <rFont val="돋움"/>
            <family val="3"/>
            <charset val="129"/>
          </rPr>
          <t>합니다</t>
        </r>
        <r>
          <rPr>
            <b/>
            <sz val="9"/>
            <color indexed="81"/>
            <rFont val="Tahoma"/>
            <family val="2"/>
          </rPr>
          <t xml:space="preserve">.
</t>
        </r>
      </text>
    </comment>
    <comment ref="AD6" authorId="0" shapeId="0" xr:uid="{C94F667B-B68D-44E3-A177-A42D22065D4D}">
      <text>
        <r>
          <rPr>
            <b/>
            <sz val="9"/>
            <color indexed="81"/>
            <rFont val="돋움"/>
            <family val="3"/>
            <charset val="129"/>
          </rPr>
          <t>③지급연월란은</t>
        </r>
        <r>
          <rPr>
            <b/>
            <sz val="9"/>
            <color indexed="81"/>
            <rFont val="Tahoma"/>
            <family val="2"/>
          </rPr>
          <t xml:space="preserve"> </t>
        </r>
        <r>
          <rPr>
            <b/>
            <sz val="9"/>
            <color indexed="81"/>
            <rFont val="돋움"/>
            <family val="3"/>
            <charset val="129"/>
          </rPr>
          <t>지급한</t>
        </r>
        <r>
          <rPr>
            <b/>
            <sz val="9"/>
            <color indexed="81"/>
            <rFont val="Tahoma"/>
            <family val="2"/>
          </rPr>
          <t xml:space="preserve"> </t>
        </r>
        <r>
          <rPr>
            <b/>
            <sz val="9"/>
            <color indexed="81"/>
            <rFont val="돋움"/>
            <family val="3"/>
            <charset val="129"/>
          </rPr>
          <t>월</t>
        </r>
        <r>
          <rPr>
            <b/>
            <sz val="9"/>
            <color indexed="81"/>
            <rFont val="Tahoma"/>
            <family val="2"/>
          </rPr>
          <t>(</t>
        </r>
        <r>
          <rPr>
            <b/>
            <sz val="9"/>
            <color indexed="81"/>
            <rFont val="돋움"/>
            <family val="3"/>
            <charset val="129"/>
          </rPr>
          <t>또는</t>
        </r>
        <r>
          <rPr>
            <b/>
            <sz val="9"/>
            <color indexed="81"/>
            <rFont val="Tahoma"/>
            <family val="2"/>
          </rPr>
          <t xml:space="preserve"> </t>
        </r>
        <r>
          <rPr>
            <b/>
            <sz val="9"/>
            <color indexed="81"/>
            <rFont val="돋움"/>
            <family val="3"/>
            <charset val="129"/>
          </rPr>
          <t>지급시기</t>
        </r>
        <r>
          <rPr>
            <b/>
            <sz val="9"/>
            <color indexed="81"/>
            <rFont val="Tahoma"/>
            <family val="2"/>
          </rPr>
          <t xml:space="preserve"> </t>
        </r>
        <r>
          <rPr>
            <b/>
            <sz val="9"/>
            <color indexed="81"/>
            <rFont val="돋움"/>
            <family val="3"/>
            <charset val="129"/>
          </rPr>
          <t>의제월</t>
        </r>
        <r>
          <rPr>
            <b/>
            <sz val="9"/>
            <color indexed="81"/>
            <rFont val="Tahoma"/>
            <family val="2"/>
          </rPr>
          <t>)[</t>
        </r>
        <r>
          <rPr>
            <b/>
            <sz val="9"/>
            <color indexed="81"/>
            <rFont val="돋움"/>
            <family val="3"/>
            <charset val="129"/>
          </rPr>
          <t>반기별납부자는</t>
        </r>
        <r>
          <rPr>
            <b/>
            <sz val="9"/>
            <color indexed="81"/>
            <rFont val="Tahoma"/>
            <family val="2"/>
          </rPr>
          <t xml:space="preserve"> </t>
        </r>
        <r>
          <rPr>
            <b/>
            <sz val="9"/>
            <color indexed="81"/>
            <rFont val="돋움"/>
            <family val="3"/>
            <charset val="129"/>
          </rPr>
          <t>반기</t>
        </r>
        <r>
          <rPr>
            <b/>
            <sz val="9"/>
            <color indexed="81"/>
            <rFont val="Tahoma"/>
            <family val="2"/>
          </rPr>
          <t xml:space="preserve"> </t>
        </r>
        <r>
          <rPr>
            <b/>
            <sz val="9"/>
            <color indexed="81"/>
            <rFont val="돋움"/>
            <family val="3"/>
            <charset val="129"/>
          </rPr>
          <t>종료월</t>
        </r>
        <r>
          <rPr>
            <b/>
            <sz val="9"/>
            <color indexed="81"/>
            <rFont val="Tahoma"/>
            <family val="2"/>
          </rPr>
          <t>(</t>
        </r>
        <r>
          <rPr>
            <b/>
            <sz val="9"/>
            <color indexed="81"/>
            <rFont val="돋움"/>
            <family val="3"/>
            <charset val="129"/>
          </rPr>
          <t>예</t>
        </r>
        <r>
          <rPr>
            <b/>
            <sz val="9"/>
            <color indexed="81"/>
            <rFont val="Tahoma"/>
            <family val="2"/>
          </rPr>
          <t xml:space="preserve">: </t>
        </r>
        <r>
          <rPr>
            <b/>
            <sz val="9"/>
            <color indexed="81"/>
            <rFont val="돋움"/>
            <family val="3"/>
            <charset val="129"/>
          </rPr>
          <t>상반기는</t>
        </r>
        <r>
          <rPr>
            <b/>
            <sz val="9"/>
            <color indexed="81"/>
            <rFont val="Tahoma"/>
            <family val="2"/>
          </rPr>
          <t xml:space="preserve"> ××</t>
        </r>
        <r>
          <rPr>
            <b/>
            <sz val="9"/>
            <color indexed="81"/>
            <rFont val="돋움"/>
            <family val="3"/>
            <charset val="129"/>
          </rPr>
          <t>년</t>
        </r>
        <r>
          <rPr>
            <b/>
            <sz val="9"/>
            <color indexed="81"/>
            <rFont val="Tahoma"/>
            <family val="2"/>
          </rPr>
          <t xml:space="preserve"> 6</t>
        </r>
        <r>
          <rPr>
            <b/>
            <sz val="9"/>
            <color indexed="81"/>
            <rFont val="돋움"/>
            <family val="3"/>
            <charset val="129"/>
          </rPr>
          <t>월</t>
        </r>
        <r>
          <rPr>
            <b/>
            <sz val="9"/>
            <color indexed="81"/>
            <rFont val="Tahoma"/>
            <family val="2"/>
          </rPr>
          <t>)</t>
        </r>
        <r>
          <rPr>
            <b/>
            <sz val="9"/>
            <color indexed="81"/>
            <rFont val="돋움"/>
            <family val="3"/>
            <charset val="129"/>
          </rPr>
          <t>을</t>
        </r>
        <r>
          <rPr>
            <b/>
            <sz val="9"/>
            <color indexed="81"/>
            <rFont val="Tahoma"/>
            <family val="2"/>
          </rPr>
          <t xml:space="preserve"> </t>
        </r>
        <r>
          <rPr>
            <b/>
            <sz val="9"/>
            <color indexed="81"/>
            <rFont val="돋움"/>
            <family val="3"/>
            <charset val="129"/>
          </rPr>
          <t>말합니다</t>
        </r>
        <r>
          <rPr>
            <b/>
            <sz val="9"/>
            <color indexed="81"/>
            <rFont val="Tahoma"/>
            <family val="2"/>
          </rPr>
          <t>]</t>
        </r>
        <r>
          <rPr>
            <b/>
            <sz val="9"/>
            <color indexed="81"/>
            <rFont val="돋움"/>
            <family val="3"/>
            <charset val="129"/>
          </rPr>
          <t>을</t>
        </r>
        <r>
          <rPr>
            <b/>
            <sz val="9"/>
            <color indexed="81"/>
            <rFont val="Tahoma"/>
            <family val="2"/>
          </rPr>
          <t xml:space="preserve"> </t>
        </r>
        <r>
          <rPr>
            <b/>
            <sz val="9"/>
            <color indexed="81"/>
            <rFont val="돋움"/>
            <family val="3"/>
            <charset val="129"/>
          </rPr>
          <t>적습니다</t>
        </r>
        <r>
          <rPr>
            <b/>
            <sz val="9"/>
            <color indexed="81"/>
            <rFont val="Tahoma"/>
            <family val="2"/>
          </rPr>
          <t xml:space="preserve">.
</t>
        </r>
      </text>
    </comment>
    <comment ref="AD10" authorId="0" shapeId="0" xr:uid="{7F88D696-F3F0-4A7B-9223-2F06FFACC5C4}">
      <text>
        <r>
          <rPr>
            <b/>
            <sz val="9"/>
            <color indexed="81"/>
            <rFont val="돋움"/>
            <family val="3"/>
            <charset val="129"/>
          </rPr>
          <t>「부가치세법」</t>
        </r>
        <r>
          <rPr>
            <b/>
            <sz val="9"/>
            <color indexed="81"/>
            <rFont val="Tahoma"/>
            <family val="2"/>
          </rPr>
          <t xml:space="preserve"> </t>
        </r>
        <r>
          <rPr>
            <b/>
            <sz val="9"/>
            <color indexed="81"/>
            <rFont val="돋움"/>
            <family val="3"/>
            <charset val="129"/>
          </rPr>
          <t>제</t>
        </r>
        <r>
          <rPr>
            <b/>
            <sz val="9"/>
            <color indexed="81"/>
            <rFont val="Tahoma"/>
            <family val="2"/>
          </rPr>
          <t>5</t>
        </r>
        <r>
          <rPr>
            <b/>
            <sz val="9"/>
            <color indexed="81"/>
            <rFont val="돋움"/>
            <family val="3"/>
            <charset val="129"/>
          </rPr>
          <t>조제</t>
        </r>
        <r>
          <rPr>
            <b/>
            <sz val="9"/>
            <color indexed="81"/>
            <rFont val="Tahoma"/>
            <family val="2"/>
          </rPr>
          <t>2</t>
        </r>
        <r>
          <rPr>
            <b/>
            <sz val="9"/>
            <color indexed="81"/>
            <rFont val="돋움"/>
            <family val="3"/>
            <charset val="129"/>
          </rPr>
          <t>항</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제</t>
        </r>
        <r>
          <rPr>
            <b/>
            <sz val="9"/>
            <color indexed="81"/>
            <rFont val="Tahoma"/>
            <family val="2"/>
          </rPr>
          <t>3</t>
        </r>
        <r>
          <rPr>
            <b/>
            <sz val="9"/>
            <color indexed="81"/>
            <rFont val="돋움"/>
            <family val="3"/>
            <charset val="129"/>
          </rPr>
          <t>항에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사업자단위로</t>
        </r>
        <r>
          <rPr>
            <b/>
            <sz val="9"/>
            <color indexed="81"/>
            <rFont val="Tahoma"/>
            <family val="2"/>
          </rPr>
          <t xml:space="preserve"> </t>
        </r>
        <r>
          <rPr>
            <b/>
            <sz val="9"/>
            <color indexed="81"/>
            <rFont val="돋움"/>
            <family val="3"/>
            <charset val="129"/>
          </rPr>
          <t>등록한</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법인의</t>
        </r>
        <r>
          <rPr>
            <b/>
            <sz val="9"/>
            <color indexed="81"/>
            <rFont val="Tahoma"/>
            <family val="2"/>
          </rPr>
          <t xml:space="preserve"> </t>
        </r>
        <r>
          <rPr>
            <b/>
            <sz val="9"/>
            <color indexed="81"/>
            <rFont val="돋움"/>
            <family val="3"/>
            <charset val="129"/>
          </rPr>
          <t>본점</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주사무소에서는</t>
        </r>
        <r>
          <rPr>
            <b/>
            <sz val="9"/>
            <color indexed="81"/>
            <rFont val="Tahoma"/>
            <family val="2"/>
          </rPr>
          <t xml:space="preserve"> </t>
        </r>
        <r>
          <rPr>
            <b/>
            <sz val="9"/>
            <color indexed="81"/>
            <rFont val="돋움"/>
            <family val="3"/>
            <charset val="129"/>
          </rPr>
          <t>사업자단위과세사업자로</t>
        </r>
        <r>
          <rPr>
            <b/>
            <sz val="9"/>
            <color indexed="81"/>
            <rFont val="Tahoma"/>
            <family val="2"/>
          </rPr>
          <t xml:space="preserve"> </t>
        </r>
        <r>
          <rPr>
            <b/>
            <sz val="9"/>
            <color indexed="81"/>
            <rFont val="돋움"/>
            <family val="3"/>
            <charset val="129"/>
          </rPr>
          <t>전환되는</t>
        </r>
        <r>
          <rPr>
            <b/>
            <sz val="9"/>
            <color indexed="81"/>
            <rFont val="Tahoma"/>
            <family val="2"/>
          </rPr>
          <t xml:space="preserve"> </t>
        </r>
        <r>
          <rPr>
            <b/>
            <sz val="9"/>
            <color indexed="81"/>
            <rFont val="돋움"/>
            <family val="3"/>
            <charset val="129"/>
          </rPr>
          <t>월</t>
        </r>
        <r>
          <rPr>
            <b/>
            <sz val="9"/>
            <color indexed="81"/>
            <rFont val="Tahoma"/>
            <family val="2"/>
          </rPr>
          <t xml:space="preserve"> </t>
        </r>
        <r>
          <rPr>
            <b/>
            <sz val="9"/>
            <color indexed="81"/>
            <rFont val="돋움"/>
            <family val="3"/>
            <charset val="129"/>
          </rPr>
          <t>이후</t>
        </r>
        <r>
          <rPr>
            <b/>
            <sz val="9"/>
            <color indexed="81"/>
            <rFont val="Tahoma"/>
            <family val="2"/>
          </rPr>
          <t xml:space="preserve"> </t>
        </r>
        <r>
          <rPr>
            <b/>
            <sz val="9"/>
            <color indexed="81"/>
            <rFont val="돋움"/>
            <family val="3"/>
            <charset val="129"/>
          </rPr>
          <t>지급하거나</t>
        </r>
        <r>
          <rPr>
            <b/>
            <sz val="9"/>
            <color indexed="81"/>
            <rFont val="Tahoma"/>
            <family val="2"/>
          </rPr>
          <t xml:space="preserve">, </t>
        </r>
        <r>
          <rPr>
            <b/>
            <sz val="9"/>
            <color indexed="81"/>
            <rFont val="돋움"/>
            <family val="3"/>
            <charset val="129"/>
          </rPr>
          <t>연말정산하는</t>
        </r>
        <r>
          <rPr>
            <b/>
            <sz val="9"/>
            <color indexed="81"/>
            <rFont val="Tahoma"/>
            <family val="2"/>
          </rPr>
          <t xml:space="preserve"> </t>
        </r>
        <r>
          <rPr>
            <b/>
            <sz val="9"/>
            <color indexed="81"/>
            <rFont val="돋움"/>
            <family val="3"/>
            <charset val="129"/>
          </rPr>
          <t>소득에</t>
        </r>
        <r>
          <rPr>
            <b/>
            <sz val="9"/>
            <color indexed="81"/>
            <rFont val="Tahoma"/>
            <family val="2"/>
          </rPr>
          <t xml:space="preserve"> </t>
        </r>
        <r>
          <rPr>
            <b/>
            <sz val="9"/>
            <color indexed="81"/>
            <rFont val="돋움"/>
            <family val="3"/>
            <charset val="129"/>
          </rPr>
          <t>대해</t>
        </r>
        <r>
          <rPr>
            <b/>
            <sz val="9"/>
            <color indexed="81"/>
            <rFont val="Tahoma"/>
            <family val="2"/>
          </rPr>
          <t xml:space="preserve"> </t>
        </r>
        <r>
          <rPr>
            <b/>
            <sz val="9"/>
            <color indexed="81"/>
            <rFont val="돋움"/>
            <family val="3"/>
            <charset val="129"/>
          </rPr>
          <t>원천징수이행상황신고서를</t>
        </r>
        <r>
          <rPr>
            <b/>
            <sz val="9"/>
            <color indexed="81"/>
            <rFont val="Tahoma"/>
            <family val="2"/>
          </rPr>
          <t xml:space="preserve"> </t>
        </r>
        <r>
          <rPr>
            <b/>
            <sz val="9"/>
            <color indexed="81"/>
            <rFont val="돋움"/>
            <family val="3"/>
            <charset val="129"/>
          </rPr>
          <t>작성하여</t>
        </r>
        <r>
          <rPr>
            <b/>
            <sz val="9"/>
            <color indexed="81"/>
            <rFont val="Tahoma"/>
            <family val="2"/>
          </rPr>
          <t xml:space="preserve"> </t>
        </r>
        <r>
          <rPr>
            <b/>
            <sz val="9"/>
            <color indexed="81"/>
            <rFont val="돋움"/>
            <family val="3"/>
            <charset val="129"/>
          </rPr>
          <t>제출합니다</t>
        </r>
        <r>
          <rPr>
            <b/>
            <sz val="9"/>
            <color indexed="81"/>
            <rFont val="Tahoma"/>
            <family val="2"/>
          </rPr>
          <t xml:space="preserve">.
</t>
        </r>
      </text>
    </comment>
    <comment ref="AH14" authorId="0" shapeId="0" xr:uid="{1A0FAD74-E13A-402F-B26B-DB772F72BA50}">
      <text>
        <r>
          <rPr>
            <b/>
            <sz val="9"/>
            <color indexed="81"/>
            <rFont val="돋움"/>
            <family val="3"/>
            <charset val="129"/>
          </rPr>
          <t>납부세액의</t>
        </r>
        <r>
          <rPr>
            <b/>
            <sz val="9"/>
            <color indexed="81"/>
            <rFont val="Tahoma"/>
            <family val="2"/>
          </rPr>
          <t xml:space="preserve"> </t>
        </r>
        <r>
          <rPr>
            <b/>
            <sz val="9"/>
            <color indexed="81"/>
            <rFont val="돋움"/>
            <family val="3"/>
            <charset val="129"/>
          </rPr>
          <t>납부서는</t>
        </r>
        <r>
          <rPr>
            <b/>
            <sz val="9"/>
            <color indexed="81"/>
            <rFont val="Tahoma"/>
            <family val="2"/>
          </rPr>
          <t xml:space="preserve"> </t>
        </r>
        <r>
          <rPr>
            <b/>
            <sz val="9"/>
            <color indexed="81"/>
            <rFont val="돋움"/>
            <family val="3"/>
            <charset val="129"/>
          </rPr>
          <t>신고서</t>
        </r>
        <r>
          <rPr>
            <b/>
            <sz val="9"/>
            <color indexed="81"/>
            <rFont val="Tahoma"/>
            <family val="2"/>
          </rPr>
          <t>·</t>
        </r>
        <r>
          <rPr>
            <b/>
            <sz val="9"/>
            <color indexed="81"/>
            <rFont val="돋움"/>
            <family val="3"/>
            <charset val="129"/>
          </rPr>
          <t>소득종류별</t>
        </r>
        <r>
          <rPr>
            <b/>
            <sz val="9"/>
            <color indexed="81"/>
            <rFont val="Tahoma"/>
            <family val="2"/>
          </rPr>
          <t>(</t>
        </r>
        <r>
          <rPr>
            <b/>
            <sz val="9"/>
            <color indexed="81"/>
            <rFont val="돋움"/>
            <family val="3"/>
            <charset val="129"/>
          </rPr>
          <t>근로소득세</t>
        </r>
        <r>
          <rPr>
            <b/>
            <sz val="9"/>
            <color indexed="81"/>
            <rFont val="Tahoma"/>
            <family val="2"/>
          </rPr>
          <t xml:space="preserve">, </t>
        </r>
        <r>
          <rPr>
            <b/>
            <sz val="9"/>
            <color indexed="81"/>
            <rFont val="돋움"/>
            <family val="3"/>
            <charset val="129"/>
          </rPr>
          <t>퇴직소득세</t>
        </r>
        <r>
          <rPr>
            <b/>
            <sz val="9"/>
            <color indexed="81"/>
            <rFont val="Tahoma"/>
            <family val="2"/>
          </rPr>
          <t xml:space="preserve"> </t>
        </r>
        <r>
          <rPr>
            <b/>
            <sz val="9"/>
            <color indexed="81"/>
            <rFont val="돋움"/>
            <family val="3"/>
            <charset val="129"/>
          </rPr>
          <t>등</t>
        </r>
        <r>
          <rPr>
            <b/>
            <sz val="9"/>
            <color indexed="81"/>
            <rFont val="Tahoma"/>
            <family val="2"/>
          </rPr>
          <t>)</t>
        </r>
        <r>
          <rPr>
            <b/>
            <sz val="9"/>
            <color indexed="81"/>
            <rFont val="돋움"/>
            <family val="3"/>
            <charset val="129"/>
          </rPr>
          <t>로</t>
        </r>
        <r>
          <rPr>
            <b/>
            <sz val="9"/>
            <color indexed="81"/>
            <rFont val="Tahoma"/>
            <family val="2"/>
          </rPr>
          <t xml:space="preserve"> </t>
        </r>
        <r>
          <rPr>
            <b/>
            <sz val="9"/>
            <color indexed="81"/>
            <rFont val="돋움"/>
            <family val="3"/>
            <charset val="129"/>
          </rPr>
          <t>별지에</t>
        </r>
        <r>
          <rPr>
            <b/>
            <sz val="9"/>
            <color indexed="81"/>
            <rFont val="Tahoma"/>
            <family val="2"/>
          </rPr>
          <t xml:space="preserve"> </t>
        </r>
        <r>
          <rPr>
            <b/>
            <sz val="9"/>
            <color indexed="81"/>
            <rFont val="돋움"/>
            <family val="3"/>
            <charset val="129"/>
          </rPr>
          <t>작성하여</t>
        </r>
        <r>
          <rPr>
            <b/>
            <sz val="9"/>
            <color indexed="81"/>
            <rFont val="Tahoma"/>
            <family val="2"/>
          </rPr>
          <t xml:space="preserve"> </t>
        </r>
        <r>
          <rPr>
            <b/>
            <sz val="9"/>
            <color indexed="81"/>
            <rFont val="돋움"/>
            <family val="3"/>
            <charset val="129"/>
          </rPr>
          <t>납부합니다</t>
        </r>
        <r>
          <rPr>
            <b/>
            <sz val="9"/>
            <color indexed="81"/>
            <rFont val="Tahoma"/>
            <family val="2"/>
          </rPr>
          <t xml:space="preserve">.
</t>
        </r>
      </text>
    </comment>
    <comment ref="J15" authorId="0" shapeId="0" xr:uid="{8947367B-7E81-410F-868A-B795B652830D}">
      <text>
        <r>
          <rPr>
            <b/>
            <sz val="9"/>
            <color indexed="81"/>
            <rFont val="돋움"/>
            <family val="3"/>
            <charset val="129"/>
          </rPr>
          <t>소득지급</t>
        </r>
        <r>
          <rPr>
            <b/>
            <sz val="9"/>
            <color indexed="81"/>
            <rFont val="Tahoma"/>
            <family val="2"/>
          </rPr>
          <t>(</t>
        </r>
        <r>
          <rPr>
            <b/>
            <sz val="9"/>
            <color indexed="81"/>
            <rFont val="돋움"/>
            <family val="3"/>
            <charset val="129"/>
          </rPr>
          <t>④</t>
        </r>
        <r>
          <rPr>
            <b/>
            <sz val="9"/>
            <color indexed="81"/>
            <rFont val="Tahoma"/>
            <family val="2"/>
          </rPr>
          <t>·</t>
        </r>
        <r>
          <rPr>
            <b/>
            <sz val="9"/>
            <color indexed="81"/>
            <rFont val="돋움"/>
            <family val="3"/>
            <charset val="129"/>
          </rPr>
          <t>⑤</t>
        </r>
        <r>
          <rPr>
            <b/>
            <sz val="9"/>
            <color indexed="81"/>
            <rFont val="Tahoma"/>
            <family val="2"/>
          </rPr>
          <t>)</t>
        </r>
        <r>
          <rPr>
            <b/>
            <sz val="9"/>
            <color indexed="81"/>
            <rFont val="돋움"/>
            <family val="3"/>
            <charset val="129"/>
          </rPr>
          <t>란에는</t>
        </r>
        <r>
          <rPr>
            <b/>
            <sz val="9"/>
            <color indexed="81"/>
            <rFont val="Tahoma"/>
            <family val="2"/>
          </rPr>
          <t xml:space="preserve"> </t>
        </r>
        <r>
          <rPr>
            <b/>
            <sz val="9"/>
            <color indexed="81"/>
            <rFont val="돋움"/>
            <family val="3"/>
            <charset val="129"/>
          </rPr>
          <t>과세미달분과</t>
        </r>
        <r>
          <rPr>
            <b/>
            <sz val="9"/>
            <color indexed="81"/>
            <rFont val="Tahoma"/>
            <family val="2"/>
          </rPr>
          <t xml:space="preserve"> </t>
        </r>
        <r>
          <rPr>
            <b/>
            <sz val="9"/>
            <color indexed="81"/>
            <rFont val="돋움"/>
            <family val="3"/>
            <charset val="129"/>
          </rPr>
          <t>비과세를</t>
        </r>
        <r>
          <rPr>
            <b/>
            <sz val="9"/>
            <color indexed="81"/>
            <rFont val="Tahoma"/>
            <family val="2"/>
          </rPr>
          <t xml:space="preserve"> </t>
        </r>
        <r>
          <rPr>
            <b/>
            <sz val="9"/>
            <color indexed="81"/>
            <rFont val="돋움"/>
            <family val="3"/>
            <charset val="129"/>
          </rPr>
          <t>포함한</t>
        </r>
        <r>
          <rPr>
            <b/>
            <sz val="9"/>
            <color indexed="81"/>
            <rFont val="Tahoma"/>
            <family val="2"/>
          </rPr>
          <t xml:space="preserve"> </t>
        </r>
        <r>
          <rPr>
            <b/>
            <sz val="9"/>
            <color indexed="81"/>
            <rFont val="돋움"/>
            <family val="3"/>
            <charset val="129"/>
          </rPr>
          <t>총지급액과</t>
        </r>
        <r>
          <rPr>
            <b/>
            <sz val="9"/>
            <color indexed="81"/>
            <rFont val="Tahoma"/>
            <family val="2"/>
          </rPr>
          <t xml:space="preserve"> </t>
        </r>
        <r>
          <rPr>
            <b/>
            <sz val="9"/>
            <color indexed="81"/>
            <rFont val="돋움"/>
            <family val="3"/>
            <charset val="129"/>
          </rPr>
          <t>총인원을</t>
        </r>
        <r>
          <rPr>
            <b/>
            <sz val="9"/>
            <color indexed="81"/>
            <rFont val="Tahoma"/>
            <family val="2"/>
          </rPr>
          <t xml:space="preserve"> </t>
        </r>
        <r>
          <rPr>
            <b/>
            <sz val="9"/>
            <color indexed="81"/>
            <rFont val="돋움"/>
            <family val="3"/>
            <charset val="129"/>
          </rPr>
          <t>적습니다</t>
        </r>
        <r>
          <rPr>
            <b/>
            <sz val="9"/>
            <color indexed="81"/>
            <rFont val="Tahoma"/>
            <family val="2"/>
          </rPr>
          <t xml:space="preserve">. </t>
        </r>
        <r>
          <rPr>
            <b/>
            <sz val="9"/>
            <color indexed="81"/>
            <rFont val="돋움"/>
            <family val="3"/>
            <charset val="129"/>
          </rPr>
          <t>다만</t>
        </r>
        <r>
          <rPr>
            <b/>
            <sz val="9"/>
            <color indexed="81"/>
            <rFont val="Tahoma"/>
            <family val="2"/>
          </rPr>
          <t xml:space="preserve">, </t>
        </r>
        <r>
          <rPr>
            <b/>
            <sz val="9"/>
            <color indexed="81"/>
            <rFont val="돋움"/>
            <family val="3"/>
            <charset val="129"/>
          </rPr>
          <t>총지급액은</t>
        </r>
        <r>
          <rPr>
            <b/>
            <sz val="9"/>
            <color indexed="81"/>
            <rFont val="Tahoma"/>
            <family val="2"/>
          </rPr>
          <t xml:space="preserve"> </t>
        </r>
        <r>
          <rPr>
            <b/>
            <sz val="9"/>
            <color indexed="81"/>
            <rFont val="돋움"/>
            <family val="3"/>
            <charset val="129"/>
          </rPr>
          <t>근로소득</t>
        </r>
        <r>
          <rPr>
            <b/>
            <sz val="9"/>
            <color indexed="81"/>
            <rFont val="Tahoma"/>
            <family val="2"/>
          </rPr>
          <t xml:space="preserve">(A02, A04) </t>
        </r>
        <r>
          <rPr>
            <b/>
            <sz val="9"/>
            <color indexed="81"/>
            <rFont val="돋움"/>
            <family val="3"/>
            <charset val="129"/>
          </rPr>
          <t>퇴직소득</t>
        </r>
        <r>
          <rPr>
            <b/>
            <sz val="9"/>
            <color indexed="81"/>
            <rFont val="Tahoma"/>
            <family val="2"/>
          </rPr>
          <t xml:space="preserve">(A20), </t>
        </r>
        <r>
          <rPr>
            <b/>
            <sz val="9"/>
            <color indexed="81"/>
            <rFont val="돋움"/>
            <family val="3"/>
            <charset val="129"/>
          </rPr>
          <t>사업소득</t>
        </r>
        <r>
          <rPr>
            <b/>
            <sz val="9"/>
            <color indexed="81"/>
            <rFont val="Tahoma"/>
            <family val="2"/>
          </rPr>
          <t>(A26)</t>
        </r>
        <r>
          <rPr>
            <b/>
            <sz val="9"/>
            <color indexed="81"/>
            <rFont val="돋움"/>
            <family val="3"/>
            <charset val="129"/>
          </rPr>
          <t>의</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주</t>
        </r>
        <r>
          <rPr>
            <b/>
            <sz val="9"/>
            <color indexed="81"/>
            <rFont val="Tahoma"/>
            <family val="2"/>
          </rPr>
          <t>(</t>
        </r>
        <r>
          <rPr>
            <b/>
            <sz val="9"/>
            <color indexed="81"/>
            <rFont val="돋움"/>
            <family val="3"/>
            <charset val="129"/>
          </rPr>
          <t>현</t>
        </r>
        <r>
          <rPr>
            <b/>
            <sz val="9"/>
            <color indexed="81"/>
            <rFont val="Tahoma"/>
            <family val="2"/>
          </rPr>
          <t xml:space="preserve">), </t>
        </r>
        <r>
          <rPr>
            <b/>
            <sz val="9"/>
            <color indexed="81"/>
            <rFont val="돋움"/>
            <family val="3"/>
            <charset val="129"/>
          </rPr>
          <t>종</t>
        </r>
        <r>
          <rPr>
            <b/>
            <sz val="9"/>
            <color indexed="81"/>
            <rFont val="Tahoma"/>
            <family val="2"/>
          </rPr>
          <t>(</t>
        </r>
        <r>
          <rPr>
            <b/>
            <sz val="9"/>
            <color indexed="81"/>
            <rFont val="돋움"/>
            <family val="3"/>
            <charset val="129"/>
          </rPr>
          <t>전</t>
        </r>
        <r>
          <rPr>
            <b/>
            <sz val="9"/>
            <color indexed="81"/>
            <rFont val="Tahoma"/>
            <family val="2"/>
          </rPr>
          <t xml:space="preserve">) </t>
        </r>
        <r>
          <rPr>
            <b/>
            <sz val="9"/>
            <color indexed="81"/>
            <rFont val="돋움"/>
            <family val="3"/>
            <charset val="129"/>
          </rPr>
          <t>근무지</t>
        </r>
        <r>
          <rPr>
            <b/>
            <sz val="9"/>
            <color indexed="81"/>
            <rFont val="Tahoma"/>
            <family val="2"/>
          </rPr>
          <t xml:space="preserve"> </t>
        </r>
        <r>
          <rPr>
            <b/>
            <sz val="9"/>
            <color indexed="81"/>
            <rFont val="돋움"/>
            <family val="3"/>
            <charset val="129"/>
          </rPr>
          <t>등으로부터</t>
        </r>
        <r>
          <rPr>
            <b/>
            <sz val="9"/>
            <color indexed="81"/>
            <rFont val="Tahoma"/>
            <family val="2"/>
          </rPr>
          <t xml:space="preserve"> </t>
        </r>
        <r>
          <rPr>
            <b/>
            <sz val="9"/>
            <color indexed="81"/>
            <rFont val="돋움"/>
            <family val="3"/>
            <charset val="129"/>
          </rPr>
          <t>지급받은</t>
        </r>
        <r>
          <rPr>
            <b/>
            <sz val="9"/>
            <color indexed="81"/>
            <rFont val="Tahoma"/>
            <family val="2"/>
          </rPr>
          <t xml:space="preserve"> </t>
        </r>
        <r>
          <rPr>
            <b/>
            <sz val="9"/>
            <color indexed="81"/>
            <rFont val="돋움"/>
            <family val="3"/>
            <charset val="129"/>
          </rPr>
          <t>소득을</t>
        </r>
        <r>
          <rPr>
            <b/>
            <sz val="9"/>
            <color indexed="81"/>
            <rFont val="Tahoma"/>
            <family val="2"/>
          </rPr>
          <t xml:space="preserve"> </t>
        </r>
        <r>
          <rPr>
            <b/>
            <sz val="9"/>
            <color indexed="81"/>
            <rFont val="돋움"/>
            <family val="3"/>
            <charset val="129"/>
          </rPr>
          <t>합산하여</t>
        </r>
        <r>
          <rPr>
            <b/>
            <sz val="9"/>
            <color indexed="81"/>
            <rFont val="Tahoma"/>
            <family val="2"/>
          </rPr>
          <t xml:space="preserve"> </t>
        </r>
        <r>
          <rPr>
            <b/>
            <sz val="9"/>
            <color indexed="81"/>
            <rFont val="돋움"/>
            <family val="3"/>
            <charset val="129"/>
          </rPr>
          <t>원천징수하는</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총지급액의</t>
        </r>
        <r>
          <rPr>
            <b/>
            <sz val="9"/>
            <color indexed="81"/>
            <rFont val="Tahoma"/>
            <family val="2"/>
          </rPr>
          <t xml:space="preserve"> </t>
        </r>
        <r>
          <rPr>
            <b/>
            <sz val="9"/>
            <color indexed="81"/>
            <rFont val="돋움"/>
            <family val="3"/>
            <charset val="129"/>
          </rPr>
          <t>합계액을</t>
        </r>
        <r>
          <rPr>
            <b/>
            <sz val="9"/>
            <color indexed="81"/>
            <rFont val="Tahoma"/>
            <family val="2"/>
          </rPr>
          <t xml:space="preserve"> </t>
        </r>
        <r>
          <rPr>
            <b/>
            <sz val="9"/>
            <color indexed="81"/>
            <rFont val="돋움"/>
            <family val="3"/>
            <charset val="129"/>
          </rPr>
          <t>적습니다</t>
        </r>
        <r>
          <rPr>
            <b/>
            <sz val="9"/>
            <color indexed="81"/>
            <rFont val="Tahoma"/>
            <family val="2"/>
          </rPr>
          <t xml:space="preserve">.
</t>
        </r>
      </text>
    </comment>
    <comment ref="R15" authorId="0" shapeId="0" xr:uid="{0C6C466F-F761-4345-A373-7EC32992C252}">
      <text>
        <r>
          <rPr>
            <b/>
            <sz val="9"/>
            <color indexed="81"/>
            <rFont val="돋움"/>
            <family val="3"/>
            <charset val="129"/>
          </rPr>
          <t>징수세액</t>
        </r>
        <r>
          <rPr>
            <b/>
            <sz val="9"/>
            <color indexed="81"/>
            <rFont val="Tahoma"/>
            <family val="2"/>
          </rPr>
          <t>(</t>
        </r>
        <r>
          <rPr>
            <b/>
            <sz val="9"/>
            <color indexed="81"/>
            <rFont val="돋움"/>
            <family val="3"/>
            <charset val="129"/>
          </rPr>
          <t>⑥</t>
        </r>
        <r>
          <rPr>
            <b/>
            <sz val="9"/>
            <color indexed="81"/>
            <rFont val="Tahoma"/>
            <family val="2"/>
          </rPr>
          <t>~</t>
        </r>
        <r>
          <rPr>
            <b/>
            <sz val="9"/>
            <color indexed="81"/>
            <rFont val="돋움"/>
            <family val="3"/>
            <charset val="129"/>
          </rPr>
          <t>⑧</t>
        </r>
        <r>
          <rPr>
            <b/>
            <sz val="9"/>
            <color indexed="81"/>
            <rFont val="Tahoma"/>
            <family val="2"/>
          </rPr>
          <t>)</t>
        </r>
        <r>
          <rPr>
            <b/>
            <sz val="9"/>
            <color indexed="81"/>
            <rFont val="돋움"/>
            <family val="3"/>
            <charset val="129"/>
          </rPr>
          <t>란에는</t>
        </r>
        <r>
          <rPr>
            <b/>
            <sz val="9"/>
            <color indexed="81"/>
            <rFont val="Tahoma"/>
            <family val="2"/>
          </rPr>
          <t xml:space="preserve"> </t>
        </r>
        <r>
          <rPr>
            <b/>
            <sz val="9"/>
            <color indexed="81"/>
            <rFont val="돋움"/>
            <family val="3"/>
            <charset val="129"/>
          </rPr>
          <t>각</t>
        </r>
        <r>
          <rPr>
            <b/>
            <sz val="9"/>
            <color indexed="81"/>
            <rFont val="Tahoma"/>
            <family val="2"/>
          </rPr>
          <t xml:space="preserve"> </t>
        </r>
        <r>
          <rPr>
            <b/>
            <sz val="9"/>
            <color indexed="81"/>
            <rFont val="돋움"/>
            <family val="3"/>
            <charset val="129"/>
          </rPr>
          <t>소득별로</t>
        </r>
        <r>
          <rPr>
            <b/>
            <sz val="9"/>
            <color indexed="81"/>
            <rFont val="Tahoma"/>
            <family val="2"/>
          </rPr>
          <t xml:space="preserve"> </t>
        </r>
        <r>
          <rPr>
            <b/>
            <sz val="9"/>
            <color indexed="81"/>
            <rFont val="돋움"/>
            <family val="3"/>
            <charset val="129"/>
          </rPr>
          <t>발생한</t>
        </r>
        <r>
          <rPr>
            <b/>
            <sz val="9"/>
            <color indexed="81"/>
            <rFont val="Tahoma"/>
            <family val="2"/>
          </rPr>
          <t xml:space="preserve"> </t>
        </r>
        <r>
          <rPr>
            <b/>
            <sz val="9"/>
            <color indexed="81"/>
            <rFont val="돋움"/>
            <family val="3"/>
            <charset val="129"/>
          </rPr>
          <t>납부</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환급할</t>
        </r>
        <r>
          <rPr>
            <b/>
            <sz val="9"/>
            <color indexed="81"/>
            <rFont val="Tahoma"/>
            <family val="2"/>
          </rPr>
          <t xml:space="preserve"> </t>
        </r>
        <r>
          <rPr>
            <b/>
            <sz val="9"/>
            <color indexed="81"/>
            <rFont val="돋움"/>
            <family val="3"/>
            <charset val="129"/>
          </rPr>
          <t>세액을</t>
        </r>
        <r>
          <rPr>
            <b/>
            <sz val="9"/>
            <color indexed="81"/>
            <rFont val="Tahoma"/>
            <family val="2"/>
          </rPr>
          <t xml:space="preserve"> </t>
        </r>
        <r>
          <rPr>
            <b/>
            <sz val="9"/>
            <color indexed="81"/>
            <rFont val="돋움"/>
            <family val="3"/>
            <charset val="129"/>
          </rPr>
          <t>적되</t>
        </r>
        <r>
          <rPr>
            <b/>
            <sz val="9"/>
            <color indexed="81"/>
            <rFont val="Tahoma"/>
            <family val="2"/>
          </rPr>
          <t xml:space="preserve">, </t>
        </r>
        <r>
          <rPr>
            <b/>
            <sz val="9"/>
            <color indexed="81"/>
            <rFont val="돋움"/>
            <family val="3"/>
            <charset val="129"/>
          </rPr>
          <t>납부할</t>
        </r>
        <r>
          <rPr>
            <b/>
            <sz val="9"/>
            <color indexed="81"/>
            <rFont val="Tahoma"/>
            <family val="2"/>
          </rPr>
          <t xml:space="preserve"> </t>
        </r>
        <r>
          <rPr>
            <b/>
            <sz val="9"/>
            <color indexed="81"/>
            <rFont val="돋움"/>
            <family val="3"/>
            <charset val="129"/>
          </rPr>
          <t>세액의</t>
        </r>
        <r>
          <rPr>
            <b/>
            <sz val="9"/>
            <color indexed="81"/>
            <rFont val="Tahoma"/>
            <family val="2"/>
          </rPr>
          <t xml:space="preserve"> </t>
        </r>
        <r>
          <rPr>
            <b/>
            <sz val="9"/>
            <color indexed="81"/>
            <rFont val="돋움"/>
            <family val="3"/>
            <charset val="129"/>
          </rPr>
          <t>합계는</t>
        </r>
        <r>
          <rPr>
            <b/>
            <sz val="9"/>
            <color indexed="81"/>
            <rFont val="Tahoma"/>
            <family val="2"/>
          </rPr>
          <t xml:space="preserve"> </t>
        </r>
        <r>
          <rPr>
            <b/>
            <sz val="9"/>
            <color indexed="81"/>
            <rFont val="돋움"/>
            <family val="3"/>
            <charset val="129"/>
          </rPr>
          <t>총합계</t>
        </r>
        <r>
          <rPr>
            <b/>
            <sz val="9"/>
            <color indexed="81"/>
            <rFont val="Tahoma"/>
            <family val="2"/>
          </rPr>
          <t xml:space="preserve"> (A99</t>
        </r>
        <r>
          <rPr>
            <b/>
            <sz val="9"/>
            <color indexed="81"/>
            <rFont val="돋움"/>
            <family val="3"/>
            <charset val="129"/>
          </rPr>
          <t>의</t>
        </r>
        <r>
          <rPr>
            <b/>
            <sz val="9"/>
            <color indexed="81"/>
            <rFont val="Tahoma"/>
            <family val="2"/>
          </rPr>
          <t xml:space="preserve"> </t>
        </r>
        <r>
          <rPr>
            <b/>
            <sz val="9"/>
            <color indexed="81"/>
            <rFont val="돋움"/>
            <family val="3"/>
            <charset val="129"/>
          </rPr>
          <t>⑥</t>
        </r>
        <r>
          <rPr>
            <b/>
            <sz val="9"/>
            <color indexed="81"/>
            <rFont val="Tahoma"/>
            <family val="2"/>
          </rPr>
          <t>~</t>
        </r>
        <r>
          <rPr>
            <b/>
            <sz val="9"/>
            <color indexed="81"/>
            <rFont val="돋움"/>
            <family val="3"/>
            <charset val="129"/>
          </rPr>
          <t>⑧</t>
        </r>
        <r>
          <rPr>
            <b/>
            <sz val="9"/>
            <color indexed="81"/>
            <rFont val="Tahoma"/>
            <family val="2"/>
          </rPr>
          <t>)</t>
        </r>
        <r>
          <rPr>
            <b/>
            <sz val="9"/>
            <color indexed="81"/>
            <rFont val="돋움"/>
            <family val="3"/>
            <charset val="129"/>
          </rPr>
          <t>에</t>
        </r>
        <r>
          <rPr>
            <b/>
            <sz val="9"/>
            <color indexed="81"/>
            <rFont val="Tahoma"/>
            <family val="2"/>
          </rPr>
          <t xml:space="preserve"> </t>
        </r>
        <r>
          <rPr>
            <b/>
            <sz val="9"/>
            <color indexed="81"/>
            <rFont val="돋움"/>
            <family val="3"/>
            <charset val="129"/>
          </rPr>
          <t>적고</t>
        </r>
        <r>
          <rPr>
            <b/>
            <sz val="9"/>
            <color indexed="81"/>
            <rFont val="Tahoma"/>
            <family val="2"/>
          </rPr>
          <t xml:space="preserve">, </t>
        </r>
        <r>
          <rPr>
            <b/>
            <sz val="9"/>
            <color indexed="81"/>
            <rFont val="돋움"/>
            <family val="3"/>
            <charset val="129"/>
          </rPr>
          <t>환급할</t>
        </r>
        <r>
          <rPr>
            <b/>
            <sz val="9"/>
            <color indexed="81"/>
            <rFont val="Tahoma"/>
            <family val="2"/>
          </rPr>
          <t xml:space="preserve"> </t>
        </r>
        <r>
          <rPr>
            <b/>
            <sz val="9"/>
            <color indexed="81"/>
            <rFont val="돋움"/>
            <family val="3"/>
            <charset val="129"/>
          </rPr>
          <t>세액은</t>
        </r>
        <r>
          <rPr>
            <b/>
            <sz val="9"/>
            <color indexed="81"/>
            <rFont val="Tahoma"/>
            <family val="2"/>
          </rPr>
          <t xml:space="preserve"> </t>
        </r>
        <r>
          <rPr>
            <b/>
            <sz val="9"/>
            <color indexed="81"/>
            <rFont val="돋움"/>
            <family val="3"/>
            <charset val="129"/>
          </rPr>
          <t>해당란에</t>
        </r>
        <r>
          <rPr>
            <b/>
            <sz val="9"/>
            <color indexed="81"/>
            <rFont val="Tahoma"/>
            <family val="2"/>
          </rPr>
          <t xml:space="preserve"> "</t>
        </r>
        <r>
          <rPr>
            <b/>
            <sz val="9"/>
            <color indexed="81"/>
            <rFont val="돋움"/>
            <family val="3"/>
            <charset val="129"/>
          </rPr>
          <t>△</t>
        </r>
        <r>
          <rPr>
            <b/>
            <sz val="9"/>
            <color indexed="81"/>
            <rFont val="Tahoma"/>
            <family val="2"/>
          </rPr>
          <t>"</t>
        </r>
        <r>
          <rPr>
            <b/>
            <sz val="9"/>
            <color indexed="81"/>
            <rFont val="돋움"/>
            <family val="3"/>
            <charset val="129"/>
          </rPr>
          <t>표시하여</t>
        </r>
        <r>
          <rPr>
            <b/>
            <sz val="9"/>
            <color indexed="81"/>
            <rFont val="Tahoma"/>
            <family val="2"/>
          </rPr>
          <t xml:space="preserve"> </t>
        </r>
        <r>
          <rPr>
            <b/>
            <sz val="9"/>
            <color indexed="81"/>
            <rFont val="돋움"/>
            <family val="3"/>
            <charset val="129"/>
          </rPr>
          <t>적은</t>
        </r>
        <r>
          <rPr>
            <b/>
            <sz val="9"/>
            <color indexed="81"/>
            <rFont val="Tahoma"/>
            <family val="2"/>
          </rPr>
          <t xml:space="preserve"> </t>
        </r>
        <r>
          <rPr>
            <b/>
            <sz val="9"/>
            <color indexed="81"/>
            <rFont val="돋움"/>
            <family val="3"/>
            <charset val="129"/>
          </rPr>
          <t>후</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합계액은</t>
        </r>
        <r>
          <rPr>
            <b/>
            <sz val="9"/>
            <color indexed="81"/>
            <rFont val="Tahoma"/>
            <family val="2"/>
          </rPr>
          <t xml:space="preserve"> </t>
        </r>
        <r>
          <rPr>
            <b/>
            <sz val="9"/>
            <color indexed="81"/>
            <rFont val="돋움"/>
            <family val="3"/>
            <charset val="129"/>
          </rPr>
          <t>일반환급란에</t>
        </r>
        <r>
          <rPr>
            <b/>
            <sz val="9"/>
            <color indexed="81"/>
            <rFont val="Tahoma"/>
            <family val="2"/>
          </rPr>
          <t xml:space="preserve"> </t>
        </r>
        <r>
          <rPr>
            <b/>
            <sz val="9"/>
            <color indexed="81"/>
            <rFont val="돋움"/>
            <family val="3"/>
            <charset val="129"/>
          </rPr>
          <t>적습니다</t>
        </r>
        <r>
          <rPr>
            <b/>
            <sz val="9"/>
            <color indexed="81"/>
            <rFont val="Tahoma"/>
            <family val="2"/>
          </rPr>
          <t>["</t>
        </r>
        <r>
          <rPr>
            <b/>
            <sz val="9"/>
            <color indexed="81"/>
            <rFont val="돋움"/>
            <family val="3"/>
            <charset val="129"/>
          </rPr>
          <t>△</t>
        </r>
        <r>
          <rPr>
            <b/>
            <sz val="9"/>
            <color indexed="81"/>
            <rFont val="Tahoma"/>
            <family val="2"/>
          </rPr>
          <t>"</t>
        </r>
        <r>
          <rPr>
            <b/>
            <sz val="9"/>
            <color indexed="81"/>
            <rFont val="돋움"/>
            <family val="3"/>
            <charset val="129"/>
          </rPr>
          <t>표시된</t>
        </r>
        <r>
          <rPr>
            <b/>
            <sz val="9"/>
            <color indexed="81"/>
            <rFont val="Tahoma"/>
            <family val="2"/>
          </rPr>
          <t xml:space="preserve"> </t>
        </r>
        <r>
          <rPr>
            <b/>
            <sz val="9"/>
            <color indexed="81"/>
            <rFont val="돋움"/>
            <family val="3"/>
            <charset val="129"/>
          </rPr>
          <t>세액은</t>
        </r>
        <r>
          <rPr>
            <b/>
            <sz val="9"/>
            <color indexed="81"/>
            <rFont val="Tahoma"/>
            <family val="2"/>
          </rPr>
          <t xml:space="preserve"> </t>
        </r>
        <r>
          <rPr>
            <b/>
            <sz val="9"/>
            <color indexed="81"/>
            <rFont val="돋움"/>
            <family val="3"/>
            <charset val="129"/>
          </rPr>
          <t>어떠한</t>
        </r>
        <r>
          <rPr>
            <b/>
            <sz val="9"/>
            <color indexed="81"/>
            <rFont val="Tahoma"/>
            <family val="2"/>
          </rPr>
          <t xml:space="preserve"> </t>
        </r>
        <r>
          <rPr>
            <b/>
            <sz val="9"/>
            <color indexed="81"/>
            <rFont val="돋움"/>
            <family val="3"/>
            <charset val="129"/>
          </rPr>
          <t>경우에도</t>
        </r>
        <r>
          <rPr>
            <b/>
            <sz val="9"/>
            <color indexed="81"/>
            <rFont val="Tahoma"/>
            <family val="2"/>
          </rPr>
          <t xml:space="preserve"> </t>
        </r>
        <r>
          <rPr>
            <b/>
            <sz val="9"/>
            <color indexed="81"/>
            <rFont val="돋움"/>
            <family val="3"/>
            <charset val="129"/>
          </rPr>
          <t>총합계를</t>
        </r>
        <r>
          <rPr>
            <b/>
            <sz val="9"/>
            <color indexed="81"/>
            <rFont val="Tahoma"/>
            <family val="2"/>
          </rPr>
          <t xml:space="preserve"> (A99</t>
        </r>
        <r>
          <rPr>
            <b/>
            <sz val="9"/>
            <color indexed="81"/>
            <rFont val="돋움"/>
            <family val="3"/>
            <charset val="129"/>
          </rPr>
          <t>의</t>
        </r>
        <r>
          <rPr>
            <b/>
            <sz val="9"/>
            <color indexed="81"/>
            <rFont val="Tahoma"/>
            <family val="2"/>
          </rPr>
          <t xml:space="preserve"> </t>
        </r>
        <r>
          <rPr>
            <b/>
            <sz val="9"/>
            <color indexed="81"/>
            <rFont val="돋움"/>
            <family val="3"/>
            <charset val="129"/>
          </rPr>
          <t>⑥～⑪</t>
        </r>
        <r>
          <rPr>
            <b/>
            <sz val="9"/>
            <color indexed="81"/>
            <rFont val="Tahoma"/>
            <family val="2"/>
          </rPr>
          <t>)</t>
        </r>
        <r>
          <rPr>
            <b/>
            <sz val="9"/>
            <color indexed="81"/>
            <rFont val="돋움"/>
            <family val="3"/>
            <charset val="129"/>
          </rPr>
          <t>란에는</t>
        </r>
        <r>
          <rPr>
            <b/>
            <sz val="9"/>
            <color indexed="81"/>
            <rFont val="Tahoma"/>
            <family val="2"/>
          </rPr>
          <t xml:space="preserve"> </t>
        </r>
        <r>
          <rPr>
            <b/>
            <sz val="9"/>
            <color indexed="81"/>
            <rFont val="돋움"/>
            <family val="3"/>
            <charset val="129"/>
          </rPr>
          <t>적지</t>
        </r>
        <r>
          <rPr>
            <b/>
            <sz val="9"/>
            <color indexed="81"/>
            <rFont val="Tahoma"/>
            <family val="2"/>
          </rPr>
          <t xml:space="preserve"> </t>
        </r>
        <r>
          <rPr>
            <b/>
            <sz val="9"/>
            <color indexed="81"/>
            <rFont val="돋움"/>
            <family val="3"/>
            <charset val="129"/>
          </rPr>
          <t xml:space="preserve">아니합니다］
</t>
        </r>
      </text>
    </comment>
    <comment ref="AH15" authorId="0" shapeId="0" xr:uid="{0183BB1B-73D0-4D5B-A8E0-17D7C9874A65}">
      <text>
        <r>
          <rPr>
            <b/>
            <sz val="9"/>
            <color indexed="81"/>
            <rFont val="돋움"/>
            <family val="3"/>
            <charset val="129"/>
          </rPr>
          <t>가산세</t>
        </r>
        <r>
          <rPr>
            <b/>
            <sz val="9"/>
            <color indexed="81"/>
            <rFont val="Tahoma"/>
            <family val="2"/>
          </rPr>
          <t>(</t>
        </r>
        <r>
          <rPr>
            <b/>
            <sz val="9"/>
            <color indexed="81"/>
            <rFont val="돋움"/>
            <family val="3"/>
            <charset val="129"/>
          </rPr>
          <t>⑧</t>
        </r>
        <r>
          <rPr>
            <b/>
            <sz val="9"/>
            <color indexed="81"/>
            <rFont val="Tahoma"/>
            <family val="2"/>
          </rPr>
          <t>·</t>
        </r>
        <r>
          <rPr>
            <b/>
            <sz val="9"/>
            <color indexed="81"/>
            <rFont val="돋움"/>
            <family val="3"/>
            <charset val="129"/>
          </rPr>
          <t>⑩</t>
        </r>
        <r>
          <rPr>
            <b/>
            <sz val="9"/>
            <color indexed="81"/>
            <rFont val="Tahoma"/>
            <family val="2"/>
          </rPr>
          <t>)</t>
        </r>
        <r>
          <rPr>
            <b/>
            <sz val="9"/>
            <color indexed="81"/>
            <rFont val="돋움"/>
            <family val="3"/>
            <charset val="129"/>
          </rPr>
          <t>란에는</t>
        </r>
        <r>
          <rPr>
            <b/>
            <sz val="9"/>
            <color indexed="81"/>
            <rFont val="Tahoma"/>
            <family val="2"/>
          </rPr>
          <t xml:space="preserve"> </t>
        </r>
        <r>
          <rPr>
            <b/>
            <sz val="9"/>
            <color indexed="81"/>
            <rFont val="돋움"/>
            <family val="3"/>
            <charset val="129"/>
          </rPr>
          <t>소득세</t>
        </r>
        <r>
          <rPr>
            <b/>
            <sz val="9"/>
            <color indexed="81"/>
            <rFont val="Tahoma"/>
            <family val="2"/>
          </rPr>
          <t>·</t>
        </r>
        <r>
          <rPr>
            <b/>
            <sz val="9"/>
            <color indexed="81"/>
            <rFont val="돋움"/>
            <family val="3"/>
            <charset val="129"/>
          </rPr>
          <t>법인세</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농어촌특별세의</t>
        </r>
        <r>
          <rPr>
            <b/>
            <sz val="9"/>
            <color indexed="81"/>
            <rFont val="Tahoma"/>
            <family val="2"/>
          </rPr>
          <t xml:space="preserve"> </t>
        </r>
        <r>
          <rPr>
            <b/>
            <sz val="9"/>
            <color indexed="81"/>
            <rFont val="돋움"/>
            <family val="3"/>
            <charset val="129"/>
          </rPr>
          <t>가산세가</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이를</t>
        </r>
        <r>
          <rPr>
            <b/>
            <sz val="9"/>
            <color indexed="81"/>
            <rFont val="Tahoma"/>
            <family val="2"/>
          </rPr>
          <t xml:space="preserve"> </t>
        </r>
        <r>
          <rPr>
            <b/>
            <sz val="9"/>
            <color indexed="81"/>
            <rFont val="돋움"/>
            <family val="3"/>
            <charset val="129"/>
          </rPr>
          <t>포함하여</t>
        </r>
        <r>
          <rPr>
            <b/>
            <sz val="9"/>
            <color indexed="81"/>
            <rFont val="Tahoma"/>
            <family val="2"/>
          </rPr>
          <t xml:space="preserve"> </t>
        </r>
        <r>
          <rPr>
            <b/>
            <sz val="9"/>
            <color indexed="81"/>
            <rFont val="돋움"/>
            <family val="3"/>
            <charset val="129"/>
          </rPr>
          <t>적습니다</t>
        </r>
        <r>
          <rPr>
            <b/>
            <sz val="9"/>
            <color indexed="81"/>
            <rFont val="Tahoma"/>
            <family val="2"/>
          </rPr>
          <t xml:space="preserve">.
</t>
        </r>
      </text>
    </comment>
    <comment ref="M16" authorId="0" shapeId="0" xr:uid="{DF1D1FDA-FA8A-4502-B96A-41A810E08411}">
      <text>
        <r>
          <rPr>
            <b/>
            <sz val="9"/>
            <color indexed="81"/>
            <rFont val="돋움"/>
            <family val="3"/>
            <charset val="129"/>
          </rPr>
          <t>⑤총지급액란은</t>
        </r>
        <r>
          <rPr>
            <b/>
            <sz val="9"/>
            <color indexed="81"/>
            <rFont val="Tahoma"/>
            <family val="2"/>
          </rPr>
          <t xml:space="preserve"> </t>
        </r>
        <r>
          <rPr>
            <b/>
            <sz val="9"/>
            <color indexed="81"/>
            <rFont val="돋움"/>
            <family val="3"/>
            <charset val="129"/>
          </rPr>
          <t>비과세</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과세미달을</t>
        </r>
        <r>
          <rPr>
            <b/>
            <sz val="9"/>
            <color indexed="81"/>
            <rFont val="Tahoma"/>
            <family val="2"/>
          </rPr>
          <t xml:space="preserve"> </t>
        </r>
        <r>
          <rPr>
            <b/>
            <sz val="9"/>
            <color indexed="81"/>
            <rFont val="돋움"/>
            <family val="3"/>
            <charset val="129"/>
          </rPr>
          <t>포함한</t>
        </r>
        <r>
          <rPr>
            <b/>
            <sz val="9"/>
            <color indexed="81"/>
            <rFont val="Tahoma"/>
            <family val="2"/>
          </rPr>
          <t xml:space="preserve"> </t>
        </r>
        <r>
          <rPr>
            <b/>
            <sz val="9"/>
            <color indexed="81"/>
            <rFont val="돋움"/>
            <family val="3"/>
            <charset val="129"/>
          </rPr>
          <t>총지급액을</t>
        </r>
        <r>
          <rPr>
            <b/>
            <sz val="9"/>
            <color indexed="81"/>
            <rFont val="Tahoma"/>
            <family val="2"/>
          </rPr>
          <t xml:space="preserve"> </t>
        </r>
        <r>
          <rPr>
            <b/>
            <sz val="9"/>
            <color indexed="81"/>
            <rFont val="돋움"/>
            <family val="3"/>
            <charset val="129"/>
          </rPr>
          <t>적습니다</t>
        </r>
        <r>
          <rPr>
            <b/>
            <sz val="9"/>
            <color indexed="81"/>
            <rFont val="Tahoma"/>
            <family val="2"/>
          </rPr>
          <t xml:space="preserve">. </t>
        </r>
        <r>
          <rPr>
            <b/>
            <sz val="9"/>
            <color indexed="81"/>
            <rFont val="돋움"/>
            <family val="3"/>
            <charset val="129"/>
          </rPr>
          <t>다만</t>
        </r>
        <r>
          <rPr>
            <b/>
            <sz val="9"/>
            <color indexed="81"/>
            <rFont val="Tahoma"/>
            <family val="2"/>
          </rPr>
          <t xml:space="preserve">, </t>
        </r>
        <r>
          <rPr>
            <b/>
            <sz val="9"/>
            <color indexed="81"/>
            <rFont val="돋움"/>
            <family val="3"/>
            <charset val="129"/>
          </rPr>
          <t>비과세</t>
        </r>
        <r>
          <rPr>
            <b/>
            <sz val="9"/>
            <color indexed="81"/>
            <rFont val="Tahoma"/>
            <family val="2"/>
          </rPr>
          <t xml:space="preserve"> </t>
        </r>
        <r>
          <rPr>
            <b/>
            <sz val="9"/>
            <color indexed="81"/>
            <rFont val="돋움"/>
            <family val="3"/>
            <charset val="129"/>
          </rPr>
          <t>근로소득의</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「소득세법</t>
        </r>
        <r>
          <rPr>
            <b/>
            <sz val="9"/>
            <color indexed="81"/>
            <rFont val="Tahoma"/>
            <family val="2"/>
          </rPr>
          <t xml:space="preserve"> </t>
        </r>
        <r>
          <rPr>
            <b/>
            <sz val="9"/>
            <color indexed="81"/>
            <rFont val="돋움"/>
            <family val="3"/>
            <charset val="129"/>
          </rPr>
          <t>시행령」</t>
        </r>
        <r>
          <rPr>
            <b/>
            <sz val="9"/>
            <color indexed="81"/>
            <rFont val="Tahoma"/>
            <family val="2"/>
          </rPr>
          <t xml:space="preserve"> </t>
        </r>
        <r>
          <rPr>
            <b/>
            <sz val="9"/>
            <color indexed="81"/>
            <rFont val="돋움"/>
            <family val="3"/>
            <charset val="129"/>
          </rPr>
          <t>제</t>
        </r>
        <r>
          <rPr>
            <b/>
            <sz val="9"/>
            <color indexed="81"/>
            <rFont val="Tahoma"/>
            <family val="2"/>
          </rPr>
          <t>214</t>
        </r>
        <r>
          <rPr>
            <b/>
            <sz val="9"/>
            <color indexed="81"/>
            <rFont val="돋움"/>
            <family val="3"/>
            <charset val="129"/>
          </rPr>
          <t>조제</t>
        </r>
        <r>
          <rPr>
            <b/>
            <sz val="9"/>
            <color indexed="81"/>
            <rFont val="Tahoma"/>
            <family val="2"/>
          </rPr>
          <t>1</t>
        </r>
        <r>
          <rPr>
            <b/>
            <sz val="9"/>
            <color indexed="81"/>
            <rFont val="돋움"/>
            <family val="3"/>
            <charset val="129"/>
          </rPr>
          <t>항제</t>
        </r>
        <r>
          <rPr>
            <b/>
            <sz val="9"/>
            <color indexed="81"/>
            <rFont val="Tahoma"/>
            <family val="2"/>
          </rPr>
          <t>2</t>
        </r>
        <r>
          <rPr>
            <b/>
            <sz val="9"/>
            <color indexed="81"/>
            <rFont val="돋움"/>
            <family val="3"/>
            <charset val="129"/>
          </rPr>
          <t>호의</t>
        </r>
        <r>
          <rPr>
            <b/>
            <sz val="9"/>
            <color indexed="81"/>
            <rFont val="Tahoma"/>
            <family val="2"/>
          </rPr>
          <t xml:space="preserve">2 </t>
        </r>
        <r>
          <rPr>
            <b/>
            <sz val="9"/>
            <color indexed="81"/>
            <rFont val="돋움"/>
            <family val="3"/>
            <charset val="129"/>
          </rPr>
          <t>및</t>
        </r>
        <r>
          <rPr>
            <b/>
            <sz val="9"/>
            <color indexed="81"/>
            <rFont val="Tahoma"/>
            <family val="2"/>
          </rPr>
          <t xml:space="preserve"> </t>
        </r>
        <r>
          <rPr>
            <b/>
            <sz val="9"/>
            <color indexed="81"/>
            <rFont val="돋움"/>
            <family val="3"/>
            <charset val="129"/>
          </rPr>
          <t>제</t>
        </r>
        <r>
          <rPr>
            <b/>
            <sz val="9"/>
            <color indexed="81"/>
            <rFont val="Tahoma"/>
            <family val="2"/>
          </rPr>
          <t>2</t>
        </r>
        <r>
          <rPr>
            <b/>
            <sz val="9"/>
            <color indexed="81"/>
            <rFont val="돋움"/>
            <family val="3"/>
            <charset val="129"/>
          </rPr>
          <t>호의</t>
        </r>
        <r>
          <rPr>
            <b/>
            <sz val="9"/>
            <color indexed="81"/>
            <rFont val="Tahoma"/>
            <family val="2"/>
          </rPr>
          <t>3</t>
        </r>
        <r>
          <rPr>
            <b/>
            <sz val="9"/>
            <color indexed="81"/>
            <rFont val="돋움"/>
            <family val="3"/>
            <charset val="129"/>
          </rPr>
          <t>에</t>
        </r>
        <r>
          <rPr>
            <b/>
            <sz val="9"/>
            <color indexed="81"/>
            <rFont val="Tahoma"/>
            <family val="2"/>
          </rPr>
          <t xml:space="preserve"> </t>
        </r>
        <r>
          <rPr>
            <b/>
            <sz val="9"/>
            <color indexed="81"/>
            <rFont val="돋움"/>
            <family val="3"/>
            <charset val="129"/>
          </rPr>
          <t>해당하는</t>
        </r>
        <r>
          <rPr>
            <b/>
            <sz val="9"/>
            <color indexed="81"/>
            <rFont val="Tahoma"/>
            <family val="2"/>
          </rPr>
          <t xml:space="preserve"> </t>
        </r>
        <r>
          <rPr>
            <b/>
            <sz val="9"/>
            <color indexed="81"/>
            <rFont val="돋움"/>
            <family val="3"/>
            <charset val="129"/>
          </rPr>
          <t>금액은</t>
        </r>
        <r>
          <rPr>
            <b/>
            <sz val="9"/>
            <color indexed="81"/>
            <rFont val="Tahoma"/>
            <family val="2"/>
          </rPr>
          <t xml:space="preserve"> </t>
        </r>
        <r>
          <rPr>
            <b/>
            <sz val="9"/>
            <color indexed="81"/>
            <rFont val="돋움"/>
            <family val="3"/>
            <charset val="129"/>
          </rPr>
          <t>제외합니다</t>
        </r>
        <r>
          <rPr>
            <b/>
            <sz val="9"/>
            <color indexed="81"/>
            <rFont val="Tahoma"/>
            <family val="2"/>
          </rPr>
          <t xml:space="preserve">. 
</t>
        </r>
      </text>
    </comment>
    <comment ref="Z16" authorId="0" shapeId="0" xr:uid="{A58798AB-402C-44AF-999A-34CA497E0C57}">
      <text>
        <r>
          <rPr>
            <b/>
            <sz val="9"/>
            <color indexed="81"/>
            <rFont val="돋움"/>
            <family val="3"/>
            <charset val="129"/>
          </rPr>
          <t>가산세</t>
        </r>
        <r>
          <rPr>
            <b/>
            <sz val="9"/>
            <color indexed="81"/>
            <rFont val="Tahoma"/>
            <family val="2"/>
          </rPr>
          <t>(</t>
        </r>
        <r>
          <rPr>
            <b/>
            <sz val="9"/>
            <color indexed="81"/>
            <rFont val="돋움"/>
            <family val="3"/>
            <charset val="129"/>
          </rPr>
          <t>⑧</t>
        </r>
        <r>
          <rPr>
            <b/>
            <sz val="9"/>
            <color indexed="81"/>
            <rFont val="Tahoma"/>
            <family val="2"/>
          </rPr>
          <t>·</t>
        </r>
        <r>
          <rPr>
            <b/>
            <sz val="9"/>
            <color indexed="81"/>
            <rFont val="돋움"/>
            <family val="3"/>
            <charset val="129"/>
          </rPr>
          <t>⑩</t>
        </r>
        <r>
          <rPr>
            <b/>
            <sz val="9"/>
            <color indexed="81"/>
            <rFont val="Tahoma"/>
            <family val="2"/>
          </rPr>
          <t>)</t>
        </r>
        <r>
          <rPr>
            <b/>
            <sz val="9"/>
            <color indexed="81"/>
            <rFont val="돋움"/>
            <family val="3"/>
            <charset val="129"/>
          </rPr>
          <t>란에는</t>
        </r>
        <r>
          <rPr>
            <b/>
            <sz val="9"/>
            <color indexed="81"/>
            <rFont val="Tahoma"/>
            <family val="2"/>
          </rPr>
          <t xml:space="preserve"> </t>
        </r>
        <r>
          <rPr>
            <b/>
            <sz val="9"/>
            <color indexed="81"/>
            <rFont val="돋움"/>
            <family val="3"/>
            <charset val="129"/>
          </rPr>
          <t>소득세</t>
        </r>
        <r>
          <rPr>
            <b/>
            <sz val="9"/>
            <color indexed="81"/>
            <rFont val="Tahoma"/>
            <family val="2"/>
          </rPr>
          <t>·</t>
        </r>
        <r>
          <rPr>
            <b/>
            <sz val="9"/>
            <color indexed="81"/>
            <rFont val="돋움"/>
            <family val="3"/>
            <charset val="129"/>
          </rPr>
          <t>법인세</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농어촌특별세의</t>
        </r>
        <r>
          <rPr>
            <b/>
            <sz val="9"/>
            <color indexed="81"/>
            <rFont val="Tahoma"/>
            <family val="2"/>
          </rPr>
          <t xml:space="preserve"> </t>
        </r>
        <r>
          <rPr>
            <b/>
            <sz val="9"/>
            <color indexed="81"/>
            <rFont val="돋움"/>
            <family val="3"/>
            <charset val="129"/>
          </rPr>
          <t>가산세가</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이를</t>
        </r>
        <r>
          <rPr>
            <b/>
            <sz val="9"/>
            <color indexed="81"/>
            <rFont val="Tahoma"/>
            <family val="2"/>
          </rPr>
          <t xml:space="preserve"> </t>
        </r>
        <r>
          <rPr>
            <b/>
            <sz val="9"/>
            <color indexed="81"/>
            <rFont val="돋움"/>
            <family val="3"/>
            <charset val="129"/>
          </rPr>
          <t>포함하여</t>
        </r>
        <r>
          <rPr>
            <b/>
            <sz val="9"/>
            <color indexed="81"/>
            <rFont val="Tahoma"/>
            <family val="2"/>
          </rPr>
          <t xml:space="preserve"> </t>
        </r>
        <r>
          <rPr>
            <b/>
            <sz val="9"/>
            <color indexed="81"/>
            <rFont val="돋움"/>
            <family val="3"/>
            <charset val="129"/>
          </rPr>
          <t>적습니다</t>
        </r>
        <r>
          <rPr>
            <b/>
            <sz val="9"/>
            <color indexed="81"/>
            <rFont val="Tahoma"/>
            <family val="2"/>
          </rPr>
          <t>.</t>
        </r>
      </text>
    </comment>
    <comment ref="B17" authorId="0" shapeId="0" xr:uid="{9B723856-343C-49A7-B10D-AA2621512733}">
      <text>
        <r>
          <rPr>
            <b/>
            <sz val="9"/>
            <color indexed="81"/>
            <rFont val="돋움"/>
            <family val="3"/>
            <charset val="129"/>
          </rPr>
          <t>근로소득</t>
        </r>
        <r>
          <rPr>
            <b/>
            <sz val="9"/>
            <color indexed="81"/>
            <rFont val="Tahoma"/>
            <family val="2"/>
          </rPr>
          <t>·</t>
        </r>
        <r>
          <rPr>
            <b/>
            <sz val="9"/>
            <color indexed="81"/>
            <rFont val="돋움"/>
            <family val="3"/>
            <charset val="129"/>
          </rPr>
          <t>사업소득</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연금소득의</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납부할</t>
        </r>
        <r>
          <rPr>
            <b/>
            <sz val="9"/>
            <color indexed="81"/>
            <rFont val="Tahoma"/>
            <family val="2"/>
          </rPr>
          <t xml:space="preserve"> </t>
        </r>
        <r>
          <rPr>
            <b/>
            <sz val="9"/>
            <color indexed="81"/>
            <rFont val="돋움"/>
            <family val="3"/>
            <charset val="129"/>
          </rPr>
          <t>세액</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환급할</t>
        </r>
        <r>
          <rPr>
            <b/>
            <sz val="9"/>
            <color indexed="81"/>
            <rFont val="Tahoma"/>
            <family val="2"/>
          </rPr>
          <t xml:space="preserve"> </t>
        </r>
        <r>
          <rPr>
            <b/>
            <sz val="9"/>
            <color indexed="81"/>
            <rFont val="돋움"/>
            <family val="3"/>
            <charset val="129"/>
          </rPr>
          <t>세액의</t>
        </r>
        <r>
          <rPr>
            <b/>
            <sz val="9"/>
            <color indexed="81"/>
            <rFont val="Tahoma"/>
            <family val="2"/>
          </rPr>
          <t xml:space="preserve"> </t>
        </r>
        <r>
          <rPr>
            <b/>
            <sz val="9"/>
            <color indexed="81"/>
            <rFont val="돋움"/>
            <family val="3"/>
            <charset val="129"/>
          </rPr>
          <t>계산은</t>
        </r>
        <r>
          <rPr>
            <b/>
            <sz val="9"/>
            <color indexed="81"/>
            <rFont val="Tahoma"/>
            <family val="2"/>
          </rPr>
          <t xml:space="preserve"> </t>
        </r>
        <r>
          <rPr>
            <b/>
            <sz val="9"/>
            <color indexed="81"/>
            <rFont val="돋움"/>
            <family val="3"/>
            <charset val="129"/>
          </rPr>
          <t>코드별</t>
        </r>
        <r>
          <rPr>
            <b/>
            <sz val="9"/>
            <color indexed="81"/>
            <rFont val="Tahoma"/>
            <family val="2"/>
          </rPr>
          <t xml:space="preserve"> </t>
        </r>
        <r>
          <rPr>
            <b/>
            <sz val="9"/>
            <color indexed="81"/>
            <rFont val="돋움"/>
            <family val="3"/>
            <charset val="129"/>
          </rPr>
          <t>가감</t>
        </r>
        <r>
          <rPr>
            <b/>
            <sz val="9"/>
            <color indexed="81"/>
            <rFont val="Tahoma"/>
            <family val="2"/>
          </rPr>
          <t xml:space="preserve"> </t>
        </r>
        <r>
          <rPr>
            <b/>
            <sz val="9"/>
            <color indexed="81"/>
            <rFont val="돋움"/>
            <family val="3"/>
            <charset val="129"/>
          </rPr>
          <t>계</t>
        </r>
        <r>
          <rPr>
            <b/>
            <sz val="9"/>
            <color indexed="81"/>
            <rFont val="Tahoma"/>
            <family val="2"/>
          </rPr>
          <t xml:space="preserve">[A10, A30 </t>
        </r>
        <r>
          <rPr>
            <b/>
            <sz val="9"/>
            <color indexed="81"/>
            <rFont val="돋움"/>
            <family val="3"/>
            <charset val="129"/>
          </rPr>
          <t>또는</t>
        </r>
        <r>
          <rPr>
            <b/>
            <sz val="9"/>
            <color indexed="81"/>
            <rFont val="Tahoma"/>
            <family val="2"/>
          </rPr>
          <t xml:space="preserve"> A47]</t>
        </r>
        <r>
          <rPr>
            <b/>
            <sz val="9"/>
            <color indexed="81"/>
            <rFont val="돋움"/>
            <family val="3"/>
            <charset val="129"/>
          </rPr>
          <t>의</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기준으로</t>
        </r>
        <r>
          <rPr>
            <b/>
            <sz val="9"/>
            <color indexed="81"/>
            <rFont val="Tahoma"/>
            <family val="2"/>
          </rPr>
          <t xml:space="preserve"> </t>
        </r>
        <r>
          <rPr>
            <b/>
            <sz val="9"/>
            <color indexed="81"/>
            <rFont val="돋움"/>
            <family val="3"/>
            <charset val="129"/>
          </rPr>
          <t>합니다</t>
        </r>
        <r>
          <rPr>
            <b/>
            <sz val="9"/>
            <color indexed="81"/>
            <rFont val="Tahoma"/>
            <family val="2"/>
          </rPr>
          <t xml:space="preserve">.
    (1) </t>
        </r>
        <r>
          <rPr>
            <b/>
            <sz val="9"/>
            <color indexed="81"/>
            <rFont val="돋움"/>
            <family val="3"/>
            <charset val="129"/>
          </rPr>
          <t>징수세액</t>
        </r>
        <r>
          <rPr>
            <b/>
            <sz val="9"/>
            <color indexed="81"/>
            <rFont val="Tahoma"/>
            <family val="2"/>
          </rPr>
          <t>(</t>
        </r>
        <r>
          <rPr>
            <b/>
            <sz val="9"/>
            <color indexed="81"/>
            <rFont val="돋움"/>
            <family val="3"/>
            <charset val="129"/>
          </rPr>
          <t>⑥</t>
        </r>
        <r>
          <rPr>
            <b/>
            <sz val="9"/>
            <color indexed="81"/>
            <rFont val="Tahoma"/>
            <family val="2"/>
          </rPr>
          <t>~</t>
        </r>
        <r>
          <rPr>
            <b/>
            <sz val="9"/>
            <color indexed="81"/>
            <rFont val="돋움"/>
            <family val="3"/>
            <charset val="129"/>
          </rPr>
          <t>⑧</t>
        </r>
        <r>
          <rPr>
            <b/>
            <sz val="9"/>
            <color indexed="81"/>
            <rFont val="Tahoma"/>
            <family val="2"/>
          </rPr>
          <t>)</t>
        </r>
        <r>
          <rPr>
            <b/>
            <sz val="9"/>
            <color indexed="81"/>
            <rFont val="돋움"/>
            <family val="3"/>
            <charset val="129"/>
          </rPr>
          <t>란에</t>
        </r>
        <r>
          <rPr>
            <b/>
            <sz val="9"/>
            <color indexed="81"/>
            <rFont val="Tahoma"/>
            <family val="2"/>
          </rPr>
          <t xml:space="preserve"> </t>
        </r>
        <r>
          <rPr>
            <b/>
            <sz val="9"/>
            <color indexed="81"/>
            <rFont val="돋움"/>
            <family val="3"/>
            <charset val="129"/>
          </rPr>
          <t>납부할</t>
        </r>
        <r>
          <rPr>
            <b/>
            <sz val="9"/>
            <color indexed="81"/>
            <rFont val="Tahoma"/>
            <family val="2"/>
          </rPr>
          <t xml:space="preserve"> </t>
        </r>
        <r>
          <rPr>
            <b/>
            <sz val="9"/>
            <color indexed="81"/>
            <rFont val="돋움"/>
            <family val="3"/>
            <charset val="129"/>
          </rPr>
          <t>세액만</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소득별로</t>
        </r>
        <r>
          <rPr>
            <b/>
            <sz val="9"/>
            <color indexed="81"/>
            <rFont val="Tahoma"/>
            <family val="2"/>
          </rPr>
          <t xml:space="preserve"> </t>
        </r>
        <r>
          <rPr>
            <b/>
            <sz val="9"/>
            <color indexed="81"/>
            <rFont val="돋움"/>
            <family val="3"/>
            <charset val="129"/>
          </rPr>
          <t>납부세액</t>
        </r>
        <r>
          <rPr>
            <b/>
            <sz val="9"/>
            <color indexed="81"/>
            <rFont val="Tahoma"/>
            <family val="2"/>
          </rPr>
          <t>(</t>
        </r>
        <r>
          <rPr>
            <b/>
            <sz val="9"/>
            <color indexed="81"/>
            <rFont val="돋움"/>
            <family val="3"/>
            <charset val="129"/>
          </rPr>
          <t>⑩</t>
        </r>
        <r>
          <rPr>
            <b/>
            <sz val="9"/>
            <color indexed="81"/>
            <rFont val="Tahoma"/>
            <family val="2"/>
          </rPr>
          <t>·</t>
        </r>
        <r>
          <rPr>
            <b/>
            <sz val="9"/>
            <color indexed="81"/>
            <rFont val="돋움"/>
            <family val="3"/>
            <charset val="129"/>
          </rPr>
          <t>⑪</t>
        </r>
        <r>
          <rPr>
            <b/>
            <sz val="9"/>
            <color indexed="81"/>
            <rFont val="Tahoma"/>
            <family val="2"/>
          </rPr>
          <t>)</t>
        </r>
        <r>
          <rPr>
            <b/>
            <sz val="9"/>
            <color indexed="81"/>
            <rFont val="돋움"/>
            <family val="3"/>
            <charset val="129"/>
          </rPr>
          <t>란에</t>
        </r>
        <r>
          <rPr>
            <b/>
            <sz val="9"/>
            <color indexed="81"/>
            <rFont val="Tahoma"/>
            <family val="2"/>
          </rPr>
          <t xml:space="preserve"> </t>
        </r>
        <r>
          <rPr>
            <b/>
            <sz val="9"/>
            <color indexed="81"/>
            <rFont val="돋움"/>
            <family val="3"/>
            <charset val="129"/>
          </rPr>
          <t>옮겨</t>
        </r>
        <r>
          <rPr>
            <b/>
            <sz val="9"/>
            <color indexed="81"/>
            <rFont val="Tahoma"/>
            <family val="2"/>
          </rPr>
          <t xml:space="preserve"> </t>
        </r>
        <r>
          <rPr>
            <b/>
            <sz val="9"/>
            <color indexed="81"/>
            <rFont val="돋움"/>
            <family val="3"/>
            <charset val="129"/>
          </rPr>
          <t>적습니다</t>
        </r>
        <r>
          <rPr>
            <b/>
            <sz val="9"/>
            <color indexed="81"/>
            <rFont val="Tahoma"/>
            <family val="2"/>
          </rPr>
          <t xml:space="preserve">.
    (2) </t>
        </r>
        <r>
          <rPr>
            <b/>
            <sz val="9"/>
            <color indexed="81"/>
            <rFont val="돋움"/>
            <family val="3"/>
            <charset val="129"/>
          </rPr>
          <t>징수세액</t>
        </r>
        <r>
          <rPr>
            <b/>
            <sz val="9"/>
            <color indexed="81"/>
            <rFont val="Tahoma"/>
            <family val="2"/>
          </rPr>
          <t>(</t>
        </r>
        <r>
          <rPr>
            <b/>
            <sz val="9"/>
            <color indexed="81"/>
            <rFont val="돋움"/>
            <family val="3"/>
            <charset val="129"/>
          </rPr>
          <t>⑥</t>
        </r>
        <r>
          <rPr>
            <b/>
            <sz val="9"/>
            <color indexed="81"/>
            <rFont val="Tahoma"/>
            <family val="2"/>
          </rPr>
          <t>~</t>
        </r>
        <r>
          <rPr>
            <b/>
            <sz val="9"/>
            <color indexed="81"/>
            <rFont val="돋움"/>
            <family val="3"/>
            <charset val="129"/>
          </rPr>
          <t>⑧</t>
        </r>
        <r>
          <rPr>
            <b/>
            <sz val="9"/>
            <color indexed="81"/>
            <rFont val="Tahoma"/>
            <family val="2"/>
          </rPr>
          <t>)</t>
        </r>
        <r>
          <rPr>
            <b/>
            <sz val="9"/>
            <color indexed="81"/>
            <rFont val="돋움"/>
            <family val="3"/>
            <charset val="129"/>
          </rPr>
          <t>란에</t>
        </r>
        <r>
          <rPr>
            <b/>
            <sz val="9"/>
            <color indexed="81"/>
            <rFont val="Tahoma"/>
            <family val="2"/>
          </rPr>
          <t xml:space="preserve"> </t>
        </r>
        <r>
          <rPr>
            <b/>
            <sz val="9"/>
            <color indexed="81"/>
            <rFont val="돋움"/>
            <family val="3"/>
            <charset val="129"/>
          </rPr>
          <t>환급할</t>
        </r>
        <r>
          <rPr>
            <b/>
            <sz val="9"/>
            <color indexed="81"/>
            <rFont val="Tahoma"/>
            <family val="2"/>
          </rPr>
          <t xml:space="preserve"> </t>
        </r>
        <r>
          <rPr>
            <b/>
            <sz val="9"/>
            <color indexed="81"/>
            <rFont val="돋움"/>
            <family val="3"/>
            <charset val="129"/>
          </rPr>
          <t>세액만</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합계를</t>
        </r>
        <r>
          <rPr>
            <b/>
            <sz val="9"/>
            <color indexed="81"/>
            <rFont val="Tahoma"/>
            <family val="2"/>
          </rPr>
          <t xml:space="preserve"> </t>
        </r>
        <r>
          <rPr>
            <b/>
            <sz val="9"/>
            <color indexed="81"/>
            <rFont val="돋움"/>
            <family val="3"/>
            <charset val="129"/>
          </rPr>
          <t>⑮일반환급란에</t>
        </r>
        <r>
          <rPr>
            <b/>
            <sz val="9"/>
            <color indexed="81"/>
            <rFont val="Tahoma"/>
            <family val="2"/>
          </rPr>
          <t xml:space="preserve"> </t>
        </r>
        <r>
          <rPr>
            <b/>
            <sz val="9"/>
            <color indexed="81"/>
            <rFont val="돋움"/>
            <family val="3"/>
            <charset val="129"/>
          </rPr>
          <t>적습니다</t>
        </r>
        <r>
          <rPr>
            <b/>
            <sz val="9"/>
            <color indexed="81"/>
            <rFont val="Tahoma"/>
            <family val="2"/>
          </rPr>
          <t xml:space="preserve">.
    (3) </t>
        </r>
        <r>
          <rPr>
            <b/>
            <sz val="9"/>
            <color indexed="81"/>
            <rFont val="돋움"/>
            <family val="3"/>
            <charset val="129"/>
          </rPr>
          <t>징수세액</t>
        </r>
        <r>
          <rPr>
            <b/>
            <sz val="9"/>
            <color indexed="81"/>
            <rFont val="Tahoma"/>
            <family val="2"/>
          </rPr>
          <t>(</t>
        </r>
        <r>
          <rPr>
            <b/>
            <sz val="9"/>
            <color indexed="81"/>
            <rFont val="돋움"/>
            <family val="3"/>
            <charset val="129"/>
          </rPr>
          <t>⑥</t>
        </r>
        <r>
          <rPr>
            <b/>
            <sz val="9"/>
            <color indexed="81"/>
            <rFont val="Tahoma"/>
            <family val="2"/>
          </rPr>
          <t>~</t>
        </r>
        <r>
          <rPr>
            <b/>
            <sz val="9"/>
            <color indexed="81"/>
            <rFont val="돋움"/>
            <family val="3"/>
            <charset val="129"/>
          </rPr>
          <t>⑧</t>
        </r>
        <r>
          <rPr>
            <b/>
            <sz val="9"/>
            <color indexed="81"/>
            <rFont val="Tahoma"/>
            <family val="2"/>
          </rPr>
          <t>)</t>
        </r>
        <r>
          <rPr>
            <b/>
            <sz val="9"/>
            <color indexed="81"/>
            <rFont val="돋움"/>
            <family val="3"/>
            <charset val="129"/>
          </rPr>
          <t>란에</t>
        </r>
        <r>
          <rPr>
            <b/>
            <sz val="9"/>
            <color indexed="81"/>
            <rFont val="Tahoma"/>
            <family val="2"/>
          </rPr>
          <t xml:space="preserve"> </t>
        </r>
        <r>
          <rPr>
            <b/>
            <sz val="9"/>
            <color indexed="81"/>
            <rFont val="돋움"/>
            <family val="3"/>
            <charset val="129"/>
          </rPr>
          <t>각</t>
        </r>
        <r>
          <rPr>
            <b/>
            <sz val="9"/>
            <color indexed="81"/>
            <rFont val="Tahoma"/>
            <family val="2"/>
          </rPr>
          <t xml:space="preserve"> </t>
        </r>
        <r>
          <rPr>
            <b/>
            <sz val="9"/>
            <color indexed="81"/>
            <rFont val="돋움"/>
            <family val="3"/>
            <charset val="129"/>
          </rPr>
          <t>소득종류별로</t>
        </r>
        <r>
          <rPr>
            <b/>
            <sz val="9"/>
            <color indexed="81"/>
            <rFont val="Tahoma"/>
            <family val="2"/>
          </rPr>
          <t xml:space="preserve"> </t>
        </r>
        <r>
          <rPr>
            <b/>
            <sz val="9"/>
            <color indexed="81"/>
            <rFont val="돋움"/>
            <family val="3"/>
            <charset val="129"/>
          </rPr>
          <t>납부할</t>
        </r>
        <r>
          <rPr>
            <b/>
            <sz val="9"/>
            <color indexed="81"/>
            <rFont val="Tahoma"/>
            <family val="2"/>
          </rPr>
          <t xml:space="preserve"> </t>
        </r>
        <r>
          <rPr>
            <b/>
            <sz val="9"/>
            <color indexed="81"/>
            <rFont val="돋움"/>
            <family val="3"/>
            <charset val="129"/>
          </rPr>
          <t>세액과</t>
        </r>
        <r>
          <rPr>
            <b/>
            <sz val="9"/>
            <color indexed="81"/>
            <rFont val="Tahoma"/>
            <family val="2"/>
          </rPr>
          <t xml:space="preserve"> </t>
        </r>
        <r>
          <rPr>
            <b/>
            <sz val="9"/>
            <color indexed="81"/>
            <rFont val="돋움"/>
            <family val="3"/>
            <charset val="129"/>
          </rPr>
          <t>환급할</t>
        </r>
        <r>
          <rPr>
            <b/>
            <sz val="9"/>
            <color indexed="81"/>
            <rFont val="Tahoma"/>
            <family val="2"/>
          </rPr>
          <t xml:space="preserve"> </t>
        </r>
        <r>
          <rPr>
            <b/>
            <sz val="9"/>
            <color indexed="81"/>
            <rFont val="돋움"/>
            <family val="3"/>
            <charset val="129"/>
          </rPr>
          <t>세액이</t>
        </r>
        <r>
          <rPr>
            <b/>
            <sz val="9"/>
            <color indexed="81"/>
            <rFont val="Tahoma"/>
            <family val="2"/>
          </rPr>
          <t xml:space="preserve"> </t>
        </r>
        <r>
          <rPr>
            <b/>
            <sz val="9"/>
            <color indexed="81"/>
            <rFont val="돋움"/>
            <family val="3"/>
            <charset val="129"/>
          </rPr>
          <t>각각</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경우는</t>
        </r>
        <r>
          <rPr>
            <b/>
            <sz val="9"/>
            <color indexed="81"/>
            <rFont val="Tahoma"/>
            <family val="2"/>
          </rPr>
          <t xml:space="preserve"> </t>
        </r>
        <r>
          <rPr>
            <b/>
            <sz val="9"/>
            <color indexed="81"/>
            <rFont val="돋움"/>
            <family val="3"/>
            <charset val="129"/>
          </rPr>
          <t>다음과</t>
        </r>
        <r>
          <rPr>
            <b/>
            <sz val="9"/>
            <color indexed="81"/>
            <rFont val="Tahoma"/>
            <family val="2"/>
          </rPr>
          <t xml:space="preserve"> </t>
        </r>
        <r>
          <rPr>
            <b/>
            <sz val="9"/>
            <color indexed="81"/>
            <rFont val="돋움"/>
            <family val="3"/>
            <charset val="129"/>
          </rPr>
          <t>같이</t>
        </r>
        <r>
          <rPr>
            <b/>
            <sz val="9"/>
            <color indexed="81"/>
            <rFont val="Tahoma"/>
            <family val="2"/>
          </rPr>
          <t xml:space="preserve"> </t>
        </r>
        <r>
          <rPr>
            <b/>
            <sz val="9"/>
            <color indexed="81"/>
            <rFont val="돋움"/>
            <family val="3"/>
            <charset val="129"/>
          </rPr>
          <t>적습니다</t>
        </r>
        <r>
          <rPr>
            <b/>
            <sz val="9"/>
            <color indexed="81"/>
            <rFont val="Tahoma"/>
            <family val="2"/>
          </rPr>
          <t>.
      (</t>
        </r>
        <r>
          <rPr>
            <b/>
            <sz val="9"/>
            <color indexed="81"/>
            <rFont val="돋움"/>
            <family val="3"/>
            <charset val="129"/>
          </rPr>
          <t>가</t>
        </r>
        <r>
          <rPr>
            <b/>
            <sz val="9"/>
            <color indexed="81"/>
            <rFont val="Tahoma"/>
            <family val="2"/>
          </rPr>
          <t>)</t>
        </r>
        <r>
          <rPr>
            <b/>
            <sz val="9"/>
            <color indexed="81"/>
            <rFont val="돋움"/>
            <family val="3"/>
            <charset val="129"/>
          </rPr>
          <t>납부할</t>
        </r>
        <r>
          <rPr>
            <b/>
            <sz val="9"/>
            <color indexed="81"/>
            <rFont val="Tahoma"/>
            <family val="2"/>
          </rPr>
          <t xml:space="preserve"> </t>
        </r>
        <r>
          <rPr>
            <b/>
            <sz val="9"/>
            <color indexed="81"/>
            <rFont val="돋움"/>
            <family val="3"/>
            <charset val="129"/>
          </rPr>
          <t>세액의</t>
        </r>
        <r>
          <rPr>
            <b/>
            <sz val="9"/>
            <color indexed="81"/>
            <rFont val="Tahoma"/>
            <family val="2"/>
          </rPr>
          <t xml:space="preserve"> </t>
        </r>
        <r>
          <rPr>
            <b/>
            <sz val="9"/>
            <color indexed="81"/>
            <rFont val="돋움"/>
            <family val="3"/>
            <charset val="129"/>
          </rPr>
          <t>합계가</t>
        </r>
        <r>
          <rPr>
            <b/>
            <sz val="9"/>
            <color indexed="81"/>
            <rFont val="Tahoma"/>
            <family val="2"/>
          </rPr>
          <t xml:space="preserve"> </t>
        </r>
        <r>
          <rPr>
            <b/>
            <sz val="9"/>
            <color indexed="81"/>
            <rFont val="돋움"/>
            <family val="3"/>
            <charset val="129"/>
          </rPr>
          <t>조정대상</t>
        </r>
        <r>
          <rPr>
            <b/>
            <sz val="9"/>
            <color indexed="81"/>
            <rFont val="Tahoma"/>
            <family val="2"/>
          </rPr>
          <t xml:space="preserve"> </t>
        </r>
        <r>
          <rPr>
            <b/>
            <sz val="9"/>
            <color indexed="81"/>
            <rFont val="돋움"/>
            <family val="3"/>
            <charset val="129"/>
          </rPr>
          <t>환급세액보다</t>
        </r>
        <r>
          <rPr>
            <b/>
            <sz val="9"/>
            <color indexed="81"/>
            <rFont val="Tahoma"/>
            <family val="2"/>
          </rPr>
          <t xml:space="preserve"> </t>
        </r>
        <r>
          <rPr>
            <b/>
            <sz val="9"/>
            <color indexed="81"/>
            <rFont val="돋움"/>
            <family val="3"/>
            <charset val="129"/>
          </rPr>
          <t>큰</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조정대상환급세액란의</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⑨당월조정환급세액란에</t>
        </r>
        <r>
          <rPr>
            <b/>
            <sz val="9"/>
            <color indexed="81"/>
            <rFont val="Tahoma"/>
            <family val="2"/>
          </rPr>
          <t xml:space="preserve"> </t>
        </r>
        <r>
          <rPr>
            <b/>
            <sz val="9"/>
            <color indexed="81"/>
            <rFont val="돋움"/>
            <family val="3"/>
            <charset val="129"/>
          </rPr>
          <t>코드</t>
        </r>
        <r>
          <rPr>
            <b/>
            <sz val="9"/>
            <color indexed="81"/>
            <rFont val="Tahoma"/>
            <family val="2"/>
          </rPr>
          <t>[A10, A20,··]</t>
        </r>
        <r>
          <rPr>
            <b/>
            <sz val="9"/>
            <color indexed="81"/>
            <rFont val="돋움"/>
            <family val="3"/>
            <charset val="129"/>
          </rPr>
          <t>순서대로</t>
        </r>
        <r>
          <rPr>
            <b/>
            <sz val="9"/>
            <color indexed="81"/>
            <rFont val="Tahoma"/>
            <family val="2"/>
          </rPr>
          <t xml:space="preserve"> </t>
        </r>
        <r>
          <rPr>
            <b/>
            <sz val="9"/>
            <color indexed="81"/>
            <rFont val="돋움"/>
            <family val="3"/>
            <charset val="129"/>
          </rPr>
          <t>적어</t>
        </r>
        <r>
          <rPr>
            <b/>
            <sz val="9"/>
            <color indexed="81"/>
            <rFont val="Tahoma"/>
            <family val="2"/>
          </rPr>
          <t xml:space="preserve"> </t>
        </r>
        <r>
          <rPr>
            <b/>
            <sz val="9"/>
            <color indexed="81"/>
            <rFont val="돋움"/>
            <family val="3"/>
            <charset val="129"/>
          </rPr>
          <t>조정환급하고</t>
        </r>
        <r>
          <rPr>
            <b/>
            <sz val="9"/>
            <color indexed="81"/>
            <rFont val="Tahoma"/>
            <family val="2"/>
          </rPr>
          <t xml:space="preserve">, </t>
        </r>
        <r>
          <rPr>
            <b/>
            <sz val="9"/>
            <color indexed="81"/>
            <rFont val="돋움"/>
            <family val="3"/>
            <charset val="129"/>
          </rPr>
          <t>잔액은</t>
        </r>
        <r>
          <rPr>
            <b/>
            <sz val="9"/>
            <color indexed="81"/>
            <rFont val="Tahoma"/>
            <family val="2"/>
          </rPr>
          <t xml:space="preserve"> </t>
        </r>
        <r>
          <rPr>
            <b/>
            <sz val="9"/>
            <color indexed="81"/>
            <rFont val="돋움"/>
            <family val="3"/>
            <charset val="129"/>
          </rPr>
          <t>납부세액</t>
        </r>
        <r>
          <rPr>
            <b/>
            <sz val="9"/>
            <color indexed="81"/>
            <rFont val="Tahoma"/>
            <family val="2"/>
          </rPr>
          <t>(</t>
        </r>
        <r>
          <rPr>
            <b/>
            <sz val="9"/>
            <color indexed="81"/>
            <rFont val="돋움"/>
            <family val="3"/>
            <charset val="129"/>
          </rPr>
          <t>⑩</t>
        </r>
        <r>
          <rPr>
            <b/>
            <sz val="9"/>
            <color indexed="81"/>
            <rFont val="Tahoma"/>
            <family val="2"/>
          </rPr>
          <t>·</t>
        </r>
        <r>
          <rPr>
            <b/>
            <sz val="9"/>
            <color indexed="81"/>
            <rFont val="돋움"/>
            <family val="3"/>
            <charset val="129"/>
          </rPr>
          <t>⑪</t>
        </r>
        <r>
          <rPr>
            <b/>
            <sz val="9"/>
            <color indexed="81"/>
            <rFont val="Tahoma"/>
            <family val="2"/>
          </rPr>
          <t>)</t>
        </r>
        <r>
          <rPr>
            <b/>
            <sz val="9"/>
            <color indexed="81"/>
            <rFont val="돋움"/>
            <family val="3"/>
            <charset val="129"/>
          </rPr>
          <t>란에</t>
        </r>
        <r>
          <rPr>
            <b/>
            <sz val="9"/>
            <color indexed="81"/>
            <rFont val="Tahoma"/>
            <family val="2"/>
          </rPr>
          <t xml:space="preserve"> </t>
        </r>
        <r>
          <rPr>
            <b/>
            <sz val="9"/>
            <color indexed="81"/>
            <rFont val="돋움"/>
            <family val="3"/>
            <charset val="129"/>
          </rPr>
          <t>적습니다</t>
        </r>
        <r>
          <rPr>
            <b/>
            <sz val="9"/>
            <color indexed="81"/>
            <rFont val="Tahoma"/>
            <family val="2"/>
          </rPr>
          <t>.
      (</t>
        </r>
        <r>
          <rPr>
            <b/>
            <sz val="9"/>
            <color indexed="81"/>
            <rFont val="돋움"/>
            <family val="3"/>
            <charset val="129"/>
          </rPr>
          <t>나</t>
        </r>
        <r>
          <rPr>
            <b/>
            <sz val="9"/>
            <color indexed="81"/>
            <rFont val="Tahoma"/>
            <family val="2"/>
          </rPr>
          <t>)</t>
        </r>
        <r>
          <rPr>
            <b/>
            <sz val="9"/>
            <color indexed="81"/>
            <rFont val="돋움"/>
            <family val="3"/>
            <charset val="129"/>
          </rPr>
          <t>납부할</t>
        </r>
        <r>
          <rPr>
            <b/>
            <sz val="9"/>
            <color indexed="81"/>
            <rFont val="Tahoma"/>
            <family val="2"/>
          </rPr>
          <t xml:space="preserve"> </t>
        </r>
        <r>
          <rPr>
            <b/>
            <sz val="9"/>
            <color indexed="81"/>
            <rFont val="돋움"/>
            <family val="3"/>
            <charset val="129"/>
          </rPr>
          <t>세액의</t>
        </r>
        <r>
          <rPr>
            <b/>
            <sz val="9"/>
            <color indexed="81"/>
            <rFont val="Tahoma"/>
            <family val="2"/>
          </rPr>
          <t xml:space="preserve"> </t>
        </r>
        <r>
          <rPr>
            <b/>
            <sz val="9"/>
            <color indexed="81"/>
            <rFont val="돋움"/>
            <family val="3"/>
            <charset val="129"/>
          </rPr>
          <t>합계가</t>
        </r>
        <r>
          <rPr>
            <b/>
            <sz val="9"/>
            <color indexed="81"/>
            <rFont val="Tahoma"/>
            <family val="2"/>
          </rPr>
          <t xml:space="preserve"> </t>
        </r>
        <r>
          <rPr>
            <b/>
            <sz val="9"/>
            <color indexed="81"/>
            <rFont val="돋움"/>
            <family val="3"/>
            <charset val="129"/>
          </rPr>
          <t>환급할</t>
        </r>
        <r>
          <rPr>
            <b/>
            <sz val="9"/>
            <color indexed="81"/>
            <rFont val="Tahoma"/>
            <family val="2"/>
          </rPr>
          <t xml:space="preserve"> </t>
        </r>
        <r>
          <rPr>
            <b/>
            <sz val="9"/>
            <color indexed="81"/>
            <rFont val="돋움"/>
            <family val="3"/>
            <charset val="129"/>
          </rPr>
          <t>세액인</t>
        </r>
        <r>
          <rPr>
            <b/>
            <sz val="9"/>
            <color indexed="81"/>
            <rFont val="Tahoma"/>
            <family val="2"/>
          </rPr>
          <t xml:space="preserve"> </t>
        </r>
        <r>
          <rPr>
            <b/>
            <sz val="9"/>
            <color indexed="81"/>
            <rFont val="돋움"/>
            <family val="3"/>
            <charset val="129"/>
          </rPr>
          <t>조정대상환급세액보다</t>
        </r>
        <r>
          <rPr>
            <b/>
            <sz val="9"/>
            <color indexed="81"/>
            <rFont val="Tahoma"/>
            <family val="2"/>
          </rPr>
          <t xml:space="preserve"> </t>
        </r>
        <r>
          <rPr>
            <b/>
            <sz val="9"/>
            <color indexed="81"/>
            <rFont val="돋움"/>
            <family val="3"/>
            <charset val="129"/>
          </rPr>
          <t>작은</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위와</t>
        </r>
        <r>
          <rPr>
            <b/>
            <sz val="9"/>
            <color indexed="81"/>
            <rFont val="Tahoma"/>
            <family val="2"/>
          </rPr>
          <t xml:space="preserve"> </t>
        </r>
        <r>
          <rPr>
            <b/>
            <sz val="9"/>
            <color indexed="81"/>
            <rFont val="돋움"/>
            <family val="3"/>
            <charset val="129"/>
          </rPr>
          <t>같은</t>
        </r>
        <r>
          <rPr>
            <b/>
            <sz val="9"/>
            <color indexed="81"/>
            <rFont val="Tahoma"/>
            <family val="2"/>
          </rPr>
          <t xml:space="preserve"> </t>
        </r>
        <r>
          <rPr>
            <b/>
            <sz val="9"/>
            <color indexed="81"/>
            <rFont val="돋움"/>
            <family val="3"/>
            <charset val="129"/>
          </rPr>
          <t>방법으로</t>
        </r>
        <r>
          <rPr>
            <b/>
            <sz val="9"/>
            <color indexed="81"/>
            <rFont val="Tahoma"/>
            <family val="2"/>
          </rPr>
          <t xml:space="preserve"> </t>
        </r>
        <r>
          <rPr>
            <b/>
            <sz val="9"/>
            <color indexed="81"/>
            <rFont val="돋움"/>
            <family val="3"/>
            <charset val="129"/>
          </rPr>
          <t>조정하여</t>
        </r>
        <r>
          <rPr>
            <b/>
            <sz val="9"/>
            <color indexed="81"/>
            <rFont val="Tahoma"/>
            <family val="2"/>
          </rPr>
          <t xml:space="preserve"> </t>
        </r>
        <r>
          <rPr>
            <b/>
            <sz val="9"/>
            <color indexed="81"/>
            <rFont val="돋움"/>
            <family val="3"/>
            <charset val="129"/>
          </rPr>
          <t>환급하고</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나머지는</t>
        </r>
        <r>
          <rPr>
            <b/>
            <sz val="9"/>
            <color indexed="81"/>
            <rFont val="Tahoma"/>
            <family val="2"/>
          </rPr>
          <t xml:space="preserve"> </t>
        </r>
        <r>
          <rPr>
            <b/>
            <sz val="9"/>
            <color indexed="81"/>
            <rFont val="돋움"/>
            <family val="3"/>
            <charset val="129"/>
          </rPr>
          <t>납부세액</t>
        </r>
        <r>
          <rPr>
            <b/>
            <sz val="9"/>
            <color indexed="81"/>
            <rFont val="Tahoma"/>
            <family val="2"/>
          </rPr>
          <t>(</t>
        </r>
        <r>
          <rPr>
            <b/>
            <sz val="9"/>
            <color indexed="81"/>
            <rFont val="돋움"/>
            <family val="3"/>
            <charset val="129"/>
          </rPr>
          <t>⑩</t>
        </r>
        <r>
          <rPr>
            <b/>
            <sz val="9"/>
            <color indexed="81"/>
            <rFont val="Tahoma"/>
            <family val="2"/>
          </rPr>
          <t>·</t>
        </r>
        <r>
          <rPr>
            <b/>
            <sz val="9"/>
            <color indexed="81"/>
            <rFont val="돋움"/>
            <family val="3"/>
            <charset val="129"/>
          </rPr>
          <t>⑪</t>
        </r>
        <r>
          <rPr>
            <b/>
            <sz val="9"/>
            <color indexed="81"/>
            <rFont val="Tahoma"/>
            <family val="2"/>
          </rPr>
          <t>)</t>
        </r>
        <r>
          <rPr>
            <b/>
            <sz val="9"/>
            <color indexed="81"/>
            <rFont val="돋움"/>
            <family val="3"/>
            <charset val="129"/>
          </rPr>
          <t>란에</t>
        </r>
        <r>
          <rPr>
            <b/>
            <sz val="9"/>
            <color indexed="81"/>
            <rFont val="Tahoma"/>
            <family val="2"/>
          </rPr>
          <t xml:space="preserve"> </t>
        </r>
        <r>
          <rPr>
            <b/>
            <sz val="9"/>
            <color indexed="81"/>
            <rFont val="돋움"/>
            <family val="3"/>
            <charset val="129"/>
          </rPr>
          <t>적지</t>
        </r>
        <r>
          <rPr>
            <b/>
            <sz val="9"/>
            <color indexed="81"/>
            <rFont val="Tahoma"/>
            <family val="2"/>
          </rPr>
          <t xml:space="preserve"> </t>
        </r>
        <r>
          <rPr>
            <b/>
            <sz val="9"/>
            <color indexed="81"/>
            <rFont val="돋움"/>
            <family val="3"/>
            <charset val="129"/>
          </rPr>
          <t>아니하며</t>
        </r>
        <r>
          <rPr>
            <b/>
            <sz val="9"/>
            <color indexed="81"/>
            <rFont val="Tahoma"/>
            <family val="2"/>
          </rPr>
          <t xml:space="preserve">, </t>
        </r>
        <r>
          <rPr>
            <b/>
            <sz val="9"/>
            <color indexed="81"/>
            <rFont val="돋움"/>
            <family val="3"/>
            <charset val="129"/>
          </rPr>
          <t>차월이월환급세액란에</t>
        </r>
        <r>
          <rPr>
            <b/>
            <sz val="9"/>
            <color indexed="81"/>
            <rFont val="Tahoma"/>
            <family val="2"/>
          </rPr>
          <t xml:space="preserve"> </t>
        </r>
        <r>
          <rPr>
            <b/>
            <sz val="9"/>
            <color indexed="81"/>
            <rFont val="돋움"/>
            <family val="3"/>
            <charset val="129"/>
          </rPr>
          <t>적습니다</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위의</t>
        </r>
        <r>
          <rPr>
            <b/>
            <sz val="9"/>
            <color indexed="81"/>
            <rFont val="Tahoma"/>
            <family val="2"/>
          </rPr>
          <t xml:space="preserve"> (</t>
        </r>
        <r>
          <rPr>
            <b/>
            <sz val="9"/>
            <color indexed="81"/>
            <rFont val="돋움"/>
            <family val="3"/>
            <charset val="129"/>
          </rPr>
          <t>가</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나</t>
        </r>
        <r>
          <rPr>
            <b/>
            <sz val="9"/>
            <color indexed="81"/>
            <rFont val="Tahoma"/>
            <family val="2"/>
          </rPr>
          <t>)</t>
        </r>
        <r>
          <rPr>
            <b/>
            <sz val="9"/>
            <color indexed="81"/>
            <rFont val="돋움"/>
            <family val="3"/>
            <charset val="129"/>
          </rPr>
          <t>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세목</t>
        </r>
        <r>
          <rPr>
            <b/>
            <sz val="9"/>
            <color indexed="81"/>
            <rFont val="Tahoma"/>
            <family val="2"/>
          </rPr>
          <t>(</t>
        </r>
        <r>
          <rPr>
            <b/>
            <sz val="9"/>
            <color indexed="81"/>
            <rFont val="돋움"/>
            <family val="3"/>
            <charset val="129"/>
          </rPr>
          <t>소득세</t>
        </r>
        <r>
          <rPr>
            <b/>
            <sz val="9"/>
            <color indexed="81"/>
            <rFont val="Tahoma"/>
            <family val="2"/>
          </rPr>
          <t>·</t>
        </r>
        <r>
          <rPr>
            <b/>
            <sz val="9"/>
            <color indexed="81"/>
            <rFont val="돋움"/>
            <family val="3"/>
            <charset val="129"/>
          </rPr>
          <t>법인세</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농어촌특별세</t>
        </r>
        <r>
          <rPr>
            <b/>
            <sz val="9"/>
            <color indexed="81"/>
            <rFont val="Tahoma"/>
            <family val="2"/>
          </rPr>
          <t>)</t>
        </r>
        <r>
          <rPr>
            <b/>
            <sz val="9"/>
            <color indexed="81"/>
            <rFont val="돋움"/>
            <family val="3"/>
            <charset val="129"/>
          </rPr>
          <t>간</t>
        </r>
        <r>
          <rPr>
            <b/>
            <sz val="9"/>
            <color indexed="81"/>
            <rFont val="Tahoma"/>
            <family val="2"/>
          </rPr>
          <t xml:space="preserve"> </t>
        </r>
        <r>
          <rPr>
            <b/>
            <sz val="9"/>
            <color indexed="81"/>
            <rFont val="돋움"/>
            <family val="3"/>
            <charset val="129"/>
          </rPr>
          <t>조정환급은</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조정환급</t>
        </r>
        <r>
          <rPr>
            <b/>
            <sz val="9"/>
            <color indexed="81"/>
            <rFont val="Tahoma"/>
            <family val="2"/>
          </rPr>
          <t xml:space="preserve"> </t>
        </r>
        <r>
          <rPr>
            <b/>
            <sz val="9"/>
            <color indexed="81"/>
            <rFont val="돋움"/>
            <family val="3"/>
            <charset val="129"/>
          </rPr>
          <t>내역을</t>
        </r>
        <r>
          <rPr>
            <b/>
            <sz val="9"/>
            <color indexed="81"/>
            <rFont val="Tahoma"/>
            <family val="2"/>
          </rPr>
          <t xml:space="preserve"> </t>
        </r>
        <r>
          <rPr>
            <b/>
            <sz val="9"/>
            <color indexed="81"/>
            <rFont val="돋움"/>
            <family val="3"/>
            <charset val="129"/>
          </rPr>
          <t>원천징수이행상황신고서에</t>
        </r>
        <r>
          <rPr>
            <b/>
            <sz val="9"/>
            <color indexed="81"/>
            <rFont val="Tahoma"/>
            <family val="2"/>
          </rPr>
          <t xml:space="preserve"> </t>
        </r>
        <r>
          <rPr>
            <b/>
            <sz val="9"/>
            <color indexed="81"/>
            <rFont val="돋움"/>
            <family val="3"/>
            <charset val="129"/>
          </rPr>
          <t>적은</t>
        </r>
        <r>
          <rPr>
            <b/>
            <sz val="9"/>
            <color indexed="81"/>
            <rFont val="Tahoma"/>
            <family val="2"/>
          </rPr>
          <t xml:space="preserve"> </t>
        </r>
        <r>
          <rPr>
            <b/>
            <sz val="9"/>
            <color indexed="81"/>
            <rFont val="돋움"/>
            <family val="3"/>
            <charset val="129"/>
          </rPr>
          <t>경우에만</t>
        </r>
        <r>
          <rPr>
            <b/>
            <sz val="9"/>
            <color indexed="81"/>
            <rFont val="Tahoma"/>
            <family val="2"/>
          </rPr>
          <t xml:space="preserve"> </t>
        </r>
        <r>
          <rPr>
            <b/>
            <sz val="9"/>
            <color indexed="81"/>
            <rFont val="돋움"/>
            <family val="3"/>
            <charset val="129"/>
          </rPr>
          <t>가능하며</t>
        </r>
        <r>
          <rPr>
            <b/>
            <sz val="9"/>
            <color indexed="81"/>
            <rFont val="Tahoma"/>
            <family val="2"/>
          </rPr>
          <t xml:space="preserve">, </t>
        </r>
        <r>
          <rPr>
            <b/>
            <sz val="9"/>
            <color indexed="81"/>
            <rFont val="돋움"/>
            <family val="3"/>
            <charset val="129"/>
          </rPr>
          <t>원천징수이행상황신고서에</t>
        </r>
        <r>
          <rPr>
            <b/>
            <sz val="9"/>
            <color indexed="81"/>
            <rFont val="Tahoma"/>
            <family val="2"/>
          </rPr>
          <t xml:space="preserve"> </t>
        </r>
        <r>
          <rPr>
            <b/>
            <sz val="9"/>
            <color indexed="81"/>
            <rFont val="돋움"/>
            <family val="3"/>
            <charset val="129"/>
          </rPr>
          <t>적지</t>
        </r>
        <r>
          <rPr>
            <b/>
            <sz val="9"/>
            <color indexed="81"/>
            <rFont val="Tahoma"/>
            <family val="2"/>
          </rPr>
          <t xml:space="preserve"> </t>
        </r>
        <r>
          <rPr>
            <b/>
            <sz val="9"/>
            <color indexed="81"/>
            <rFont val="돋움"/>
            <family val="3"/>
            <charset val="129"/>
          </rPr>
          <t>아니하고</t>
        </r>
        <r>
          <rPr>
            <b/>
            <sz val="9"/>
            <color indexed="81"/>
            <rFont val="Tahoma"/>
            <family val="2"/>
          </rPr>
          <t xml:space="preserve"> </t>
        </r>
        <r>
          <rPr>
            <b/>
            <sz val="9"/>
            <color indexed="81"/>
            <rFont val="돋움"/>
            <family val="3"/>
            <charset val="129"/>
          </rPr>
          <t>임의조정하여</t>
        </r>
        <r>
          <rPr>
            <b/>
            <sz val="9"/>
            <color indexed="81"/>
            <rFont val="Tahoma"/>
            <family val="2"/>
          </rPr>
          <t xml:space="preserve"> </t>
        </r>
        <r>
          <rPr>
            <b/>
            <sz val="9"/>
            <color indexed="81"/>
            <rFont val="돋움"/>
            <family val="3"/>
            <charset val="129"/>
          </rPr>
          <t>충당한</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무납부로</t>
        </r>
        <r>
          <rPr>
            <b/>
            <sz val="9"/>
            <color indexed="81"/>
            <rFont val="Tahoma"/>
            <family val="2"/>
          </rPr>
          <t xml:space="preserve"> </t>
        </r>
        <r>
          <rPr>
            <b/>
            <sz val="9"/>
            <color indexed="81"/>
            <rFont val="돋움"/>
            <family val="3"/>
            <charset val="129"/>
          </rPr>
          <t>처리됩니다</t>
        </r>
        <r>
          <rPr>
            <b/>
            <sz val="9"/>
            <color indexed="81"/>
            <rFont val="Tahoma"/>
            <family val="2"/>
          </rPr>
          <t>.
      (</t>
        </r>
        <r>
          <rPr>
            <b/>
            <sz val="9"/>
            <color indexed="81"/>
            <rFont val="돋움"/>
            <family val="3"/>
            <charset val="129"/>
          </rPr>
          <t>다</t>
        </r>
        <r>
          <rPr>
            <b/>
            <sz val="9"/>
            <color indexed="81"/>
            <rFont val="Tahoma"/>
            <family val="2"/>
          </rPr>
          <t>)</t>
        </r>
        <r>
          <rPr>
            <b/>
            <sz val="9"/>
            <color indexed="81"/>
            <rFont val="돋움"/>
            <family val="3"/>
            <charset val="129"/>
          </rPr>
          <t>당월조정환급세액란의</t>
        </r>
        <r>
          <rPr>
            <b/>
            <sz val="9"/>
            <color indexed="81"/>
            <rFont val="Tahoma"/>
            <family val="2"/>
          </rPr>
          <t xml:space="preserve"> </t>
        </r>
        <r>
          <rPr>
            <b/>
            <sz val="9"/>
            <color indexed="81"/>
            <rFont val="돋움"/>
            <family val="3"/>
            <charset val="129"/>
          </rPr>
          <t>합계액</t>
        </r>
        <r>
          <rPr>
            <b/>
            <sz val="9"/>
            <color indexed="81"/>
            <rFont val="Tahoma"/>
            <family val="2"/>
          </rPr>
          <t>[A99</t>
        </r>
        <r>
          <rPr>
            <b/>
            <sz val="9"/>
            <color indexed="81"/>
            <rFont val="돋움"/>
            <family val="3"/>
            <charset val="129"/>
          </rPr>
          <t>코드의</t>
        </r>
        <r>
          <rPr>
            <b/>
            <sz val="9"/>
            <color indexed="81"/>
            <rFont val="Tahoma"/>
            <family val="2"/>
          </rPr>
          <t xml:space="preserve"> ]</t>
        </r>
        <r>
          <rPr>
            <b/>
            <sz val="9"/>
            <color indexed="81"/>
            <rFont val="돋움"/>
            <family val="3"/>
            <charset val="129"/>
          </rPr>
          <t>은</t>
        </r>
        <r>
          <rPr>
            <b/>
            <sz val="9"/>
            <color indexed="81"/>
            <rFont val="Tahoma"/>
            <family val="2"/>
          </rPr>
          <t xml:space="preserve"> </t>
        </r>
        <r>
          <rPr>
            <b/>
            <sz val="9"/>
            <color indexed="81"/>
            <rFont val="돋움"/>
            <family val="3"/>
            <charset val="129"/>
          </rPr>
          <t>당월조정환급세액계란에</t>
        </r>
        <r>
          <rPr>
            <b/>
            <sz val="9"/>
            <color indexed="81"/>
            <rFont val="Tahoma"/>
            <family val="2"/>
          </rPr>
          <t xml:space="preserve"> </t>
        </r>
        <r>
          <rPr>
            <b/>
            <sz val="9"/>
            <color indexed="81"/>
            <rFont val="돋움"/>
            <family val="3"/>
            <charset val="129"/>
          </rPr>
          <t>옮겨</t>
        </r>
        <r>
          <rPr>
            <b/>
            <sz val="9"/>
            <color indexed="81"/>
            <rFont val="Tahoma"/>
            <family val="2"/>
          </rPr>
          <t xml:space="preserve"> </t>
        </r>
        <r>
          <rPr>
            <b/>
            <sz val="9"/>
            <color indexed="81"/>
            <rFont val="돋움"/>
            <family val="3"/>
            <charset val="129"/>
          </rPr>
          <t>적습니다</t>
        </r>
        <r>
          <rPr>
            <b/>
            <sz val="9"/>
            <color indexed="81"/>
            <rFont val="Tahoma"/>
            <family val="2"/>
          </rPr>
          <t xml:space="preserve">.
</t>
        </r>
      </text>
    </comment>
    <comment ref="H39" authorId="0" shapeId="0" xr:uid="{594F9819-08F0-426E-A0B5-90A06B81FE2F}">
      <text>
        <r>
          <rPr>
            <b/>
            <sz val="9"/>
            <color indexed="81"/>
            <rFont val="Tahoma"/>
            <family val="2"/>
          </rPr>
          <t>[A26]</t>
        </r>
        <r>
          <rPr>
            <b/>
            <sz val="9"/>
            <color indexed="81"/>
            <rFont val="돋움"/>
            <family val="3"/>
            <charset val="129"/>
          </rPr>
          <t>연말정산란은</t>
        </r>
        <r>
          <rPr>
            <b/>
            <sz val="9"/>
            <color indexed="81"/>
            <rFont val="Tahoma"/>
            <family val="2"/>
          </rPr>
          <t xml:space="preserve"> </t>
        </r>
        <r>
          <rPr>
            <b/>
            <sz val="9"/>
            <color indexed="81"/>
            <rFont val="돋움"/>
            <family val="3"/>
            <charset val="129"/>
          </rPr>
          <t>보험모집인</t>
        </r>
        <r>
          <rPr>
            <b/>
            <sz val="9"/>
            <color indexed="81"/>
            <rFont val="Tahoma"/>
            <family val="2"/>
          </rPr>
          <t xml:space="preserve"> </t>
        </r>
        <r>
          <rPr>
            <b/>
            <sz val="9"/>
            <color indexed="81"/>
            <rFont val="돋움"/>
            <family val="3"/>
            <charset val="129"/>
          </rPr>
          <t>등</t>
        </r>
        <r>
          <rPr>
            <b/>
            <sz val="9"/>
            <color indexed="81"/>
            <rFont val="Tahoma"/>
            <family val="2"/>
          </rPr>
          <t xml:space="preserve"> </t>
        </r>
        <r>
          <rPr>
            <b/>
            <sz val="9"/>
            <color indexed="81"/>
            <rFont val="돋움"/>
            <family val="3"/>
            <charset val="129"/>
          </rPr>
          <t>사업소득자</t>
        </r>
        <r>
          <rPr>
            <b/>
            <sz val="9"/>
            <color indexed="81"/>
            <rFont val="Tahoma"/>
            <family val="2"/>
          </rPr>
          <t>(</t>
        </r>
        <r>
          <rPr>
            <b/>
            <sz val="9"/>
            <color indexed="81"/>
            <rFont val="돋움"/>
            <family val="3"/>
            <charset val="129"/>
          </rPr>
          <t>중도해약자를</t>
        </r>
        <r>
          <rPr>
            <b/>
            <sz val="9"/>
            <color indexed="81"/>
            <rFont val="Tahoma"/>
            <family val="2"/>
          </rPr>
          <t xml:space="preserve"> </t>
        </r>
        <r>
          <rPr>
            <b/>
            <sz val="9"/>
            <color indexed="81"/>
            <rFont val="돋움"/>
            <family val="3"/>
            <charset val="129"/>
          </rPr>
          <t>포함합니다</t>
        </r>
        <r>
          <rPr>
            <b/>
            <sz val="9"/>
            <color indexed="81"/>
            <rFont val="Tahoma"/>
            <family val="2"/>
          </rPr>
          <t xml:space="preserve">) </t>
        </r>
        <r>
          <rPr>
            <b/>
            <sz val="9"/>
            <color indexed="81"/>
            <rFont val="돋움"/>
            <family val="3"/>
            <charset val="129"/>
          </rPr>
          <t>연말정산분을</t>
        </r>
        <r>
          <rPr>
            <b/>
            <sz val="9"/>
            <color indexed="81"/>
            <rFont val="Tahoma"/>
            <family val="2"/>
          </rPr>
          <t xml:space="preserve"> </t>
        </r>
        <r>
          <rPr>
            <b/>
            <sz val="9"/>
            <color indexed="81"/>
            <rFont val="돋움"/>
            <family val="3"/>
            <charset val="129"/>
          </rPr>
          <t>함께</t>
        </r>
        <r>
          <rPr>
            <b/>
            <sz val="9"/>
            <color indexed="81"/>
            <rFont val="Tahoma"/>
            <family val="2"/>
          </rPr>
          <t xml:space="preserve"> </t>
        </r>
        <r>
          <rPr>
            <b/>
            <sz val="9"/>
            <color indexed="81"/>
            <rFont val="돋움"/>
            <family val="3"/>
            <charset val="129"/>
          </rPr>
          <t>적습니다</t>
        </r>
        <r>
          <rPr>
            <b/>
            <sz val="9"/>
            <color indexed="81"/>
            <rFont val="Tahoma"/>
            <family val="2"/>
          </rPr>
          <t xml:space="preserve">.
</t>
        </r>
      </text>
    </comment>
    <comment ref="B65" authorId="0" shapeId="0" xr:uid="{43A0E790-AD32-4CFA-BBFE-C010E244C948}">
      <text>
        <r>
          <rPr>
            <b/>
            <sz val="9"/>
            <color indexed="81"/>
            <rFont val="돋움"/>
            <family val="3"/>
            <charset val="129"/>
          </rPr>
          <t>저축해지</t>
        </r>
        <r>
          <rPr>
            <b/>
            <sz val="9"/>
            <color indexed="81"/>
            <rFont val="Tahoma"/>
            <family val="2"/>
          </rPr>
          <t xml:space="preserve"> </t>
        </r>
        <r>
          <rPr>
            <b/>
            <sz val="9"/>
            <color indexed="81"/>
            <rFont val="돋움"/>
            <family val="3"/>
            <charset val="129"/>
          </rPr>
          <t>추징세액</t>
        </r>
        <r>
          <rPr>
            <b/>
            <sz val="9"/>
            <color indexed="81"/>
            <rFont val="Tahoma"/>
            <family val="2"/>
          </rPr>
          <t xml:space="preserve"> </t>
        </r>
        <r>
          <rPr>
            <b/>
            <sz val="9"/>
            <color indexed="81"/>
            <rFont val="돋움"/>
            <family val="3"/>
            <charset val="129"/>
          </rPr>
          <t>등</t>
        </r>
        <r>
          <rPr>
            <b/>
            <sz val="9"/>
            <color indexed="81"/>
            <rFont val="Tahoma"/>
            <family val="2"/>
          </rPr>
          <t>(A69)</t>
        </r>
        <r>
          <rPr>
            <b/>
            <sz val="9"/>
            <color indexed="81"/>
            <rFont val="돋움"/>
            <family val="3"/>
            <charset val="129"/>
          </rPr>
          <t>란은</t>
        </r>
        <r>
          <rPr>
            <b/>
            <sz val="9"/>
            <color indexed="81"/>
            <rFont val="Tahoma"/>
            <family val="2"/>
          </rPr>
          <t xml:space="preserve"> </t>
        </r>
        <r>
          <rPr>
            <b/>
            <sz val="9"/>
            <color indexed="81"/>
            <rFont val="돋움"/>
            <family val="3"/>
            <charset val="129"/>
          </rPr>
          <t>이</t>
        </r>
        <r>
          <rPr>
            <b/>
            <sz val="9"/>
            <color indexed="81"/>
            <rFont val="Tahoma"/>
            <family val="2"/>
          </rPr>
          <t xml:space="preserve"> </t>
        </r>
        <r>
          <rPr>
            <b/>
            <sz val="9"/>
            <color indexed="81"/>
            <rFont val="돋움"/>
            <family val="3"/>
            <charset val="129"/>
          </rPr>
          <t>서식</t>
        </r>
        <r>
          <rPr>
            <b/>
            <sz val="9"/>
            <color indexed="81"/>
            <rFont val="Tahoma"/>
            <family val="2"/>
          </rPr>
          <t xml:space="preserve"> </t>
        </r>
        <r>
          <rPr>
            <b/>
            <sz val="9"/>
            <color indexed="81"/>
            <rFont val="돋움"/>
            <family val="3"/>
            <charset val="129"/>
          </rPr>
          <t>부표의</t>
        </r>
        <r>
          <rPr>
            <b/>
            <sz val="9"/>
            <color indexed="81"/>
            <rFont val="Tahoma"/>
            <family val="2"/>
          </rPr>
          <t xml:space="preserve"> [C41, C42, C43, C44, C45]</t>
        </r>
        <r>
          <rPr>
            <b/>
            <sz val="9"/>
            <color indexed="81"/>
            <rFont val="돋움"/>
            <family val="3"/>
            <charset val="129"/>
          </rPr>
          <t>의</t>
        </r>
        <r>
          <rPr>
            <b/>
            <sz val="9"/>
            <color indexed="81"/>
            <rFont val="Tahoma"/>
            <family val="2"/>
          </rPr>
          <t xml:space="preserve"> </t>
        </r>
        <r>
          <rPr>
            <b/>
            <sz val="9"/>
            <color indexed="81"/>
            <rFont val="돋움"/>
            <family val="3"/>
            <charset val="129"/>
          </rPr>
          <t>합계를</t>
        </r>
        <r>
          <rPr>
            <b/>
            <sz val="9"/>
            <color indexed="81"/>
            <rFont val="Tahoma"/>
            <family val="2"/>
          </rPr>
          <t xml:space="preserve"> </t>
        </r>
        <r>
          <rPr>
            <b/>
            <sz val="9"/>
            <color indexed="81"/>
            <rFont val="돋움"/>
            <family val="3"/>
            <charset val="129"/>
          </rPr>
          <t>적습니다</t>
        </r>
        <r>
          <rPr>
            <b/>
            <sz val="9"/>
            <color indexed="81"/>
            <rFont val="Tahoma"/>
            <family val="2"/>
          </rPr>
          <t xml:space="preserve">.
</t>
        </r>
      </text>
    </comment>
    <comment ref="H69" authorId="0" shapeId="0" xr:uid="{8E9709E7-1776-4C72-B11E-2E7C97E74E99}">
      <text>
        <r>
          <rPr>
            <b/>
            <sz val="9"/>
            <color indexed="81"/>
            <rFont val="돋움"/>
            <family val="3"/>
            <charset val="129"/>
          </rPr>
          <t>비거주자</t>
        </r>
        <r>
          <rPr>
            <b/>
            <sz val="9"/>
            <color indexed="81"/>
            <rFont val="Tahoma"/>
            <family val="2"/>
          </rPr>
          <t xml:space="preserve"> </t>
        </r>
        <r>
          <rPr>
            <b/>
            <sz val="9"/>
            <color indexed="81"/>
            <rFont val="돋움"/>
            <family val="3"/>
            <charset val="129"/>
          </rPr>
          <t>국내원천소득</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개인분은</t>
        </r>
        <r>
          <rPr>
            <b/>
            <sz val="9"/>
            <color indexed="81"/>
            <rFont val="Tahoma"/>
            <family val="2"/>
          </rPr>
          <t xml:space="preserve"> </t>
        </r>
        <r>
          <rPr>
            <b/>
            <sz val="9"/>
            <color indexed="81"/>
            <rFont val="돋움"/>
            <family val="3"/>
            <charset val="129"/>
          </rPr>
          <t>아래의</t>
        </r>
        <r>
          <rPr>
            <b/>
            <sz val="9"/>
            <color indexed="81"/>
            <rFont val="Tahoma"/>
            <family val="2"/>
          </rPr>
          <t xml:space="preserve"> </t>
        </r>
        <r>
          <rPr>
            <b/>
            <sz val="9"/>
            <color indexed="81"/>
            <rFont val="돋움"/>
            <family val="3"/>
            <charset val="129"/>
          </rPr>
          <t>예와</t>
        </r>
        <r>
          <rPr>
            <b/>
            <sz val="9"/>
            <color indexed="81"/>
            <rFont val="Tahoma"/>
            <family val="2"/>
          </rPr>
          <t xml:space="preserve"> </t>
        </r>
        <r>
          <rPr>
            <b/>
            <sz val="9"/>
            <color indexed="81"/>
            <rFont val="돋움"/>
            <family val="3"/>
            <charset val="129"/>
          </rPr>
          <t>같이</t>
        </r>
        <r>
          <rPr>
            <b/>
            <sz val="9"/>
            <color indexed="81"/>
            <rFont val="Tahoma"/>
            <family val="2"/>
          </rPr>
          <t xml:space="preserve"> </t>
        </r>
        <r>
          <rPr>
            <b/>
            <sz val="9"/>
            <color indexed="81"/>
            <rFont val="돋움"/>
            <family val="3"/>
            <charset val="129"/>
          </rPr>
          <t>소득종류별로</t>
        </r>
        <r>
          <rPr>
            <b/>
            <sz val="9"/>
            <color indexed="81"/>
            <rFont val="Tahoma"/>
            <family val="2"/>
          </rPr>
          <t xml:space="preserve"> </t>
        </r>
        <r>
          <rPr>
            <b/>
            <sz val="9"/>
            <color indexed="81"/>
            <rFont val="돋움"/>
            <family val="3"/>
            <charset val="129"/>
          </rPr>
          <t>거주자분과</t>
        </r>
        <r>
          <rPr>
            <b/>
            <sz val="9"/>
            <color indexed="81"/>
            <rFont val="Tahoma"/>
            <family val="2"/>
          </rPr>
          <t xml:space="preserve"> </t>
        </r>
        <r>
          <rPr>
            <b/>
            <sz val="9"/>
            <color indexed="81"/>
            <rFont val="돋움"/>
            <family val="3"/>
            <charset val="129"/>
          </rPr>
          <t>합산하여</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소득란에</t>
        </r>
        <r>
          <rPr>
            <b/>
            <sz val="9"/>
            <color indexed="81"/>
            <rFont val="Tahoma"/>
            <family val="2"/>
          </rPr>
          <t xml:space="preserve"> </t>
        </r>
        <r>
          <rPr>
            <b/>
            <sz val="9"/>
            <color indexed="81"/>
            <rFont val="돋움"/>
            <family val="3"/>
            <charset val="129"/>
          </rPr>
          <t>적고</t>
        </r>
        <r>
          <rPr>
            <b/>
            <sz val="9"/>
            <color indexed="81"/>
            <rFont val="Tahoma"/>
            <family val="2"/>
          </rPr>
          <t xml:space="preserve">, </t>
        </r>
        <r>
          <rPr>
            <b/>
            <sz val="9"/>
            <color indexed="81"/>
            <rFont val="돋움"/>
            <family val="3"/>
            <charset val="129"/>
          </rPr>
          <t>비거주자</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법인분은</t>
        </r>
        <r>
          <rPr>
            <b/>
            <sz val="9"/>
            <color indexed="81"/>
            <rFont val="Tahoma"/>
            <family val="2"/>
          </rPr>
          <t xml:space="preserve"> </t>
        </r>
        <r>
          <rPr>
            <b/>
            <sz val="9"/>
            <color indexed="81"/>
            <rFont val="돋움"/>
            <family val="3"/>
            <charset val="129"/>
          </rPr>
          <t>법인원천</t>
        </r>
        <r>
          <rPr>
            <b/>
            <sz val="9"/>
            <color indexed="81"/>
            <rFont val="Tahoma"/>
            <family val="2"/>
          </rPr>
          <t>[A80]</t>
        </r>
        <r>
          <rPr>
            <b/>
            <sz val="9"/>
            <color indexed="81"/>
            <rFont val="돋움"/>
            <family val="3"/>
            <charset val="129"/>
          </rPr>
          <t>란에</t>
        </r>
        <r>
          <rPr>
            <b/>
            <sz val="9"/>
            <color indexed="81"/>
            <rFont val="Tahoma"/>
            <family val="2"/>
          </rPr>
          <t xml:space="preserve"> </t>
        </r>
        <r>
          <rPr>
            <b/>
            <sz val="9"/>
            <color indexed="81"/>
            <rFont val="돋움"/>
            <family val="3"/>
            <charset val="129"/>
          </rPr>
          <t>합산하여</t>
        </r>
        <r>
          <rPr>
            <b/>
            <sz val="9"/>
            <color indexed="81"/>
            <rFont val="Tahoma"/>
            <family val="2"/>
          </rPr>
          <t xml:space="preserve"> </t>
        </r>
        <r>
          <rPr>
            <b/>
            <sz val="9"/>
            <color indexed="81"/>
            <rFont val="돋움"/>
            <family val="3"/>
            <charset val="129"/>
          </rPr>
          <t>적습니다</t>
        </r>
        <r>
          <rPr>
            <b/>
            <sz val="9"/>
            <color indexed="81"/>
            <rFont val="Tahoma"/>
            <family val="2"/>
          </rPr>
          <t xml:space="preserve">.
</t>
        </r>
        <r>
          <rPr>
            <b/>
            <sz val="9"/>
            <color indexed="81"/>
            <rFont val="돋움"/>
            <family val="3"/>
            <charset val="129"/>
          </rPr>
          <t>예</t>
        </r>
        <r>
          <rPr>
            <b/>
            <sz val="9"/>
            <color indexed="81"/>
            <rFont val="Tahoma"/>
            <family val="2"/>
          </rPr>
          <t xml:space="preserve">) </t>
        </r>
        <r>
          <rPr>
            <b/>
            <sz val="9"/>
            <color indexed="81"/>
            <rFont val="돋움"/>
            <family val="3"/>
            <charset val="129"/>
          </rPr>
          <t>임대</t>
        </r>
        <r>
          <rPr>
            <b/>
            <sz val="9"/>
            <color indexed="81"/>
            <rFont val="Tahoma"/>
            <family val="2"/>
          </rPr>
          <t>·</t>
        </r>
        <r>
          <rPr>
            <b/>
            <sz val="9"/>
            <color indexed="81"/>
            <rFont val="돋움"/>
            <family val="3"/>
            <charset val="129"/>
          </rPr>
          <t>인적용역</t>
        </r>
        <r>
          <rPr>
            <b/>
            <sz val="9"/>
            <color indexed="81"/>
            <rFont val="Tahoma"/>
            <family val="2"/>
          </rPr>
          <t>·</t>
        </r>
        <r>
          <rPr>
            <b/>
            <sz val="9"/>
            <color indexed="81"/>
            <rFont val="돋움"/>
            <family val="3"/>
            <charset val="129"/>
          </rPr>
          <t>사용료소득</t>
        </r>
        <r>
          <rPr>
            <b/>
            <sz val="9"/>
            <color indexed="81"/>
            <rFont val="Tahoma"/>
            <family val="2"/>
          </rPr>
          <t xml:space="preserve"> </t>
        </r>
        <r>
          <rPr>
            <b/>
            <sz val="9"/>
            <color indexed="81"/>
            <rFont val="돋움"/>
            <family val="3"/>
            <charset val="129"/>
          </rPr>
          <t>등은</t>
        </r>
        <r>
          <rPr>
            <b/>
            <sz val="9"/>
            <color indexed="81"/>
            <rFont val="Tahoma"/>
            <family val="2"/>
          </rPr>
          <t xml:space="preserve"> </t>
        </r>
        <r>
          <rPr>
            <b/>
            <sz val="9"/>
            <color indexed="81"/>
            <rFont val="돋움"/>
            <family val="3"/>
            <charset val="129"/>
          </rPr>
          <t>사업소득</t>
        </r>
        <r>
          <rPr>
            <b/>
            <sz val="9"/>
            <color indexed="81"/>
            <rFont val="Tahoma"/>
            <family val="2"/>
          </rPr>
          <t>[A25, A26, A30]</t>
        </r>
        <r>
          <rPr>
            <b/>
            <sz val="9"/>
            <color indexed="81"/>
            <rFont val="돋움"/>
            <family val="3"/>
            <charset val="129"/>
          </rPr>
          <t>란</t>
        </r>
        <r>
          <rPr>
            <b/>
            <sz val="9"/>
            <color indexed="81"/>
            <rFont val="Tahoma"/>
            <family val="2"/>
          </rPr>
          <t xml:space="preserve">, </t>
        </r>
        <r>
          <rPr>
            <b/>
            <sz val="9"/>
            <color indexed="81"/>
            <rFont val="돋움"/>
            <family val="3"/>
            <charset val="129"/>
          </rPr>
          <t>유가증권양도소득</t>
        </r>
        <r>
          <rPr>
            <b/>
            <sz val="9"/>
            <color indexed="81"/>
            <rFont val="Tahoma"/>
            <family val="2"/>
          </rPr>
          <t xml:space="preserve"> </t>
        </r>
        <r>
          <rPr>
            <b/>
            <sz val="9"/>
            <color indexed="81"/>
            <rFont val="돋움"/>
            <family val="3"/>
            <charset val="129"/>
          </rPr>
          <t>등은</t>
        </r>
        <r>
          <rPr>
            <b/>
            <sz val="9"/>
            <color indexed="81"/>
            <rFont val="Tahoma"/>
            <family val="2"/>
          </rPr>
          <t xml:space="preserve"> </t>
        </r>
        <r>
          <rPr>
            <b/>
            <sz val="9"/>
            <color indexed="81"/>
            <rFont val="돋움"/>
            <family val="3"/>
            <charset val="129"/>
          </rPr>
          <t>비거주자</t>
        </r>
        <r>
          <rPr>
            <b/>
            <sz val="9"/>
            <color indexed="81"/>
            <rFont val="Tahoma"/>
            <family val="2"/>
          </rPr>
          <t xml:space="preserve"> </t>
        </r>
        <r>
          <rPr>
            <b/>
            <sz val="9"/>
            <color indexed="81"/>
            <rFont val="돋움"/>
            <family val="3"/>
            <charset val="129"/>
          </rPr>
          <t>양도소득</t>
        </r>
        <r>
          <rPr>
            <b/>
            <sz val="9"/>
            <color indexed="81"/>
            <rFont val="Tahoma"/>
            <family val="2"/>
          </rPr>
          <t>[A70]</t>
        </r>
        <r>
          <rPr>
            <b/>
            <sz val="9"/>
            <color indexed="81"/>
            <rFont val="돋움"/>
            <family val="3"/>
            <charset val="129"/>
          </rPr>
          <t>란에</t>
        </r>
        <r>
          <rPr>
            <b/>
            <sz val="9"/>
            <color indexed="81"/>
            <rFont val="Tahoma"/>
            <family val="2"/>
          </rPr>
          <t xml:space="preserve"> </t>
        </r>
        <r>
          <rPr>
            <b/>
            <sz val="9"/>
            <color indexed="81"/>
            <rFont val="돋움"/>
            <family val="3"/>
            <charset val="129"/>
          </rPr>
          <t>합산합니다</t>
        </r>
        <r>
          <rPr>
            <b/>
            <sz val="9"/>
            <color indexed="81"/>
            <rFont val="Tahoma"/>
            <family val="2"/>
          </rPr>
          <t xml:space="preserve">.
</t>
        </r>
      </text>
    </comment>
    <comment ref="Z76" authorId="0" shapeId="0" xr:uid="{54FF7C34-5415-4DD0-846C-2F871B49FC40}">
      <text>
        <r>
          <rPr>
            <b/>
            <sz val="9"/>
            <color indexed="81"/>
            <rFont val="Tahoma"/>
            <family val="2"/>
          </rPr>
          <t>(4)</t>
        </r>
        <r>
          <rPr>
            <b/>
            <sz val="9"/>
            <color indexed="81"/>
            <rFont val="돋움"/>
            <family val="3"/>
            <charset val="129"/>
          </rPr>
          <t>번</t>
        </r>
        <r>
          <rPr>
            <b/>
            <sz val="9"/>
            <color indexed="81"/>
            <rFont val="Tahoma"/>
            <family val="2"/>
          </rPr>
          <t xml:space="preserve"> </t>
        </r>
        <r>
          <rPr>
            <b/>
            <sz val="9"/>
            <color indexed="81"/>
            <rFont val="돋움"/>
            <family val="3"/>
            <charset val="129"/>
          </rPr>
          <t>및</t>
        </r>
        <r>
          <rPr>
            <b/>
            <sz val="9"/>
            <color indexed="81"/>
            <rFont val="Tahoma"/>
            <family val="2"/>
          </rPr>
          <t xml:space="preserve"> (5)</t>
        </r>
        <r>
          <rPr>
            <b/>
            <sz val="9"/>
            <color indexed="81"/>
            <rFont val="돋움"/>
            <family val="3"/>
            <charset val="129"/>
          </rPr>
          <t>번</t>
        </r>
        <r>
          <rPr>
            <b/>
            <sz val="9"/>
            <color indexed="81"/>
            <rFont val="Tahoma"/>
            <family val="2"/>
          </rPr>
          <t xml:space="preserve"> </t>
        </r>
        <r>
          <rPr>
            <b/>
            <sz val="9"/>
            <color indexed="81"/>
            <rFont val="돋움"/>
            <family val="3"/>
            <charset val="129"/>
          </rPr>
          <t>모두</t>
        </r>
        <r>
          <rPr>
            <b/>
            <sz val="9"/>
            <color indexed="81"/>
            <rFont val="Tahoma"/>
            <family val="2"/>
          </rPr>
          <t xml:space="preserve"> </t>
        </r>
        <r>
          <rPr>
            <b/>
            <sz val="9"/>
            <color indexed="81"/>
            <rFont val="돋움"/>
            <family val="3"/>
            <charset val="129"/>
          </rPr>
          <t>조정환급하려는</t>
        </r>
        <r>
          <rPr>
            <b/>
            <sz val="9"/>
            <color indexed="81"/>
            <rFont val="Tahoma"/>
            <family val="2"/>
          </rPr>
          <t xml:space="preserve"> </t>
        </r>
        <r>
          <rPr>
            <b/>
            <sz val="9"/>
            <color indexed="81"/>
            <rFont val="돋움"/>
            <family val="3"/>
            <charset val="129"/>
          </rPr>
          <t>경우에는</t>
        </r>
        <r>
          <rPr>
            <b/>
            <sz val="9"/>
            <color indexed="81"/>
            <rFont val="Tahoma"/>
            <family val="2"/>
          </rPr>
          <t xml:space="preserve"> (4)</t>
        </r>
        <r>
          <rPr>
            <b/>
            <sz val="9"/>
            <color indexed="81"/>
            <rFont val="돋움"/>
            <family val="3"/>
            <charset val="129"/>
          </rPr>
          <t>번부터</t>
        </r>
        <r>
          <rPr>
            <b/>
            <sz val="9"/>
            <color indexed="81"/>
            <rFont val="Tahoma"/>
            <family val="2"/>
          </rPr>
          <t xml:space="preserve"> </t>
        </r>
        <r>
          <rPr>
            <b/>
            <sz val="9"/>
            <color indexed="81"/>
            <rFont val="돋움"/>
            <family val="3"/>
            <charset val="129"/>
          </rPr>
          <t>조정하여</t>
        </r>
        <r>
          <rPr>
            <b/>
            <sz val="9"/>
            <color indexed="81"/>
            <rFont val="Tahoma"/>
            <family val="2"/>
          </rPr>
          <t xml:space="preserve"> </t>
        </r>
        <r>
          <rPr>
            <b/>
            <sz val="9"/>
            <color indexed="81"/>
            <rFont val="돋움"/>
            <family val="3"/>
            <charset val="129"/>
          </rPr>
          <t>환급합니다</t>
        </r>
        <r>
          <rPr>
            <b/>
            <sz val="9"/>
            <color indexed="81"/>
            <rFont val="Tahoma"/>
            <family val="2"/>
          </rPr>
          <t xml:space="preserve">.
</t>
        </r>
      </text>
    </comment>
    <comment ref="AL76" authorId="0" shapeId="0" xr:uid="{AF60E437-6EF8-4EFF-B64F-D469CF85EBA1}">
      <text>
        <r>
          <rPr>
            <b/>
            <sz val="9"/>
            <color indexed="81"/>
            <rFont val="돋움"/>
            <family val="3"/>
            <charset val="129"/>
          </rPr>
          <t>차월이월</t>
        </r>
        <r>
          <rPr>
            <b/>
            <sz val="9"/>
            <color indexed="81"/>
            <rFont val="Tahoma"/>
            <family val="2"/>
          </rPr>
          <t xml:space="preserve"> </t>
        </r>
        <r>
          <rPr>
            <b/>
            <sz val="9"/>
            <color indexed="81"/>
            <rFont val="돋움"/>
            <family val="3"/>
            <charset val="129"/>
          </rPr>
          <t>환급세액</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환급받고자</t>
        </r>
        <r>
          <rPr>
            <b/>
            <sz val="9"/>
            <color indexed="81"/>
            <rFont val="Tahoma"/>
            <family val="2"/>
          </rPr>
          <t xml:space="preserve"> </t>
        </r>
        <r>
          <rPr>
            <b/>
            <sz val="9"/>
            <color indexed="81"/>
            <rFont val="돋움"/>
            <family val="3"/>
            <charset val="129"/>
          </rPr>
          <t>하는</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환급신청액에</t>
        </r>
        <r>
          <rPr>
            <b/>
            <sz val="9"/>
            <color indexed="81"/>
            <rFont val="Tahoma"/>
            <family val="2"/>
          </rPr>
          <t xml:space="preserve"> </t>
        </r>
        <r>
          <rPr>
            <b/>
            <sz val="9"/>
            <color indexed="81"/>
            <rFont val="돋움"/>
            <family val="3"/>
            <charset val="129"/>
          </rPr>
          <t>적고</t>
        </r>
        <r>
          <rPr>
            <b/>
            <sz val="9"/>
            <color indexed="81"/>
            <rFont val="Tahoma"/>
            <family val="2"/>
          </rPr>
          <t xml:space="preserve"> </t>
        </r>
        <r>
          <rPr>
            <b/>
            <sz val="9"/>
            <color indexed="81"/>
            <rFont val="돋움"/>
            <family val="3"/>
            <charset val="129"/>
          </rPr>
          <t>원천징수세액환급신청서</t>
        </r>
        <r>
          <rPr>
            <b/>
            <sz val="9"/>
            <color indexed="81"/>
            <rFont val="Tahoma"/>
            <family val="2"/>
          </rPr>
          <t xml:space="preserve"> </t>
        </r>
        <r>
          <rPr>
            <b/>
            <sz val="9"/>
            <color indexed="81"/>
            <rFont val="돋움"/>
            <family val="3"/>
            <charset val="129"/>
          </rPr>
          <t>부표를</t>
        </r>
        <r>
          <rPr>
            <b/>
            <sz val="9"/>
            <color indexed="81"/>
            <rFont val="Tahoma"/>
            <family val="2"/>
          </rPr>
          <t xml:space="preserve"> </t>
        </r>
        <r>
          <rPr>
            <b/>
            <sz val="9"/>
            <color indexed="81"/>
            <rFont val="돋움"/>
            <family val="3"/>
            <charset val="129"/>
          </rPr>
          <t>작성합니다</t>
        </r>
        <r>
          <rPr>
            <b/>
            <sz val="9"/>
            <color indexed="81"/>
            <rFont val="Tahoma"/>
            <family val="2"/>
          </rPr>
          <t xml:space="preserve">.
</t>
        </r>
      </text>
    </comment>
    <comment ref="Q77" authorId="0" shapeId="0" xr:uid="{337A3E0C-A260-4B45-ABF4-EA1888B6110B}">
      <text>
        <r>
          <rPr>
            <b/>
            <sz val="9"/>
            <color indexed="81"/>
            <rFont val="Tahoma"/>
            <family val="2"/>
          </rPr>
          <t>(4)</t>
        </r>
        <r>
          <rPr>
            <b/>
            <sz val="9"/>
            <color indexed="81"/>
            <rFont val="돋움"/>
            <family val="3"/>
            <charset val="129"/>
          </rPr>
          <t xml:space="preserve">
금융회사</t>
        </r>
        <r>
          <rPr>
            <b/>
            <sz val="9"/>
            <color indexed="81"/>
            <rFont val="Tahoma"/>
            <family val="2"/>
          </rPr>
          <t xml:space="preserve"> </t>
        </r>
        <r>
          <rPr>
            <b/>
            <sz val="9"/>
            <color indexed="81"/>
            <rFont val="돋움"/>
            <family val="3"/>
            <charset val="129"/>
          </rPr>
          <t>등</t>
        </r>
        <r>
          <rPr>
            <b/>
            <sz val="9"/>
            <color indexed="81"/>
            <rFont val="Tahoma"/>
            <family val="2"/>
          </rPr>
          <t xml:space="preserve"> </t>
        </r>
        <r>
          <rPr>
            <b/>
            <sz val="9"/>
            <color indexed="81"/>
            <rFont val="돋움"/>
            <family val="3"/>
            <charset val="129"/>
          </rPr>
          <t>신탁재산의</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당월발생</t>
        </r>
        <r>
          <rPr>
            <b/>
            <sz val="9"/>
            <color indexed="81"/>
            <rFont val="Tahoma"/>
            <family val="2"/>
          </rPr>
          <t xml:space="preserve"> </t>
        </r>
        <r>
          <rPr>
            <b/>
            <sz val="9"/>
            <color indexed="81"/>
            <rFont val="돋움"/>
            <family val="3"/>
            <charset val="129"/>
          </rPr>
          <t>환급세액</t>
        </r>
        <r>
          <rPr>
            <b/>
            <sz val="9"/>
            <color indexed="81"/>
            <rFont val="Tahoma"/>
            <family val="2"/>
          </rPr>
          <t>(~)</t>
        </r>
        <r>
          <rPr>
            <b/>
            <sz val="9"/>
            <color indexed="81"/>
            <rFont val="돋움"/>
            <family val="3"/>
            <charset val="129"/>
          </rPr>
          <t>란의</t>
        </r>
        <r>
          <rPr>
            <b/>
            <sz val="9"/>
            <color indexed="81"/>
            <rFont val="Tahoma"/>
            <family val="2"/>
          </rPr>
          <t xml:space="preserve"> </t>
        </r>
        <r>
          <rPr>
            <b/>
            <sz val="9"/>
            <color indexed="81"/>
            <rFont val="돋움"/>
            <family val="3"/>
            <charset val="129"/>
          </rPr>
          <t>신탁재산의</t>
        </r>
        <r>
          <rPr>
            <b/>
            <sz val="9"/>
            <color indexed="81"/>
            <rFont val="Tahoma"/>
            <family val="2"/>
          </rPr>
          <t xml:space="preserve"> </t>
        </r>
        <r>
          <rPr>
            <b/>
            <sz val="9"/>
            <color indexed="81"/>
            <rFont val="돋움"/>
            <family val="3"/>
            <charset val="129"/>
          </rPr>
          <t>금액은</t>
        </r>
        <r>
          <rPr>
            <b/>
            <sz val="9"/>
            <color indexed="81"/>
            <rFont val="Tahoma"/>
            <family val="2"/>
          </rPr>
          <t xml:space="preserve"> </t>
        </r>
        <r>
          <rPr>
            <b/>
            <sz val="9"/>
            <color indexed="81"/>
            <rFont val="돋움"/>
            <family val="3"/>
            <charset val="129"/>
          </rPr>
          <t>신탁재산이</t>
        </r>
        <r>
          <rPr>
            <b/>
            <sz val="9"/>
            <color indexed="81"/>
            <rFont val="Tahoma"/>
            <family val="2"/>
          </rPr>
          <t xml:space="preserve"> </t>
        </r>
        <r>
          <rPr>
            <b/>
            <sz val="9"/>
            <color indexed="81"/>
            <rFont val="돋움"/>
            <family val="3"/>
            <charset val="129"/>
          </rPr>
          <t>원천징수된</t>
        </r>
        <r>
          <rPr>
            <b/>
            <sz val="9"/>
            <color indexed="81"/>
            <rFont val="Tahoma"/>
            <family val="2"/>
          </rPr>
          <t xml:space="preserve"> </t>
        </r>
        <r>
          <rPr>
            <b/>
            <sz val="9"/>
            <color indexed="81"/>
            <rFont val="돋움"/>
            <family val="3"/>
            <charset val="129"/>
          </rPr>
          <t>세액에서</t>
        </r>
        <r>
          <rPr>
            <b/>
            <sz val="9"/>
            <color indexed="81"/>
            <rFont val="Tahoma"/>
            <family val="2"/>
          </rPr>
          <t xml:space="preserve"> </t>
        </r>
        <r>
          <rPr>
            <b/>
            <sz val="9"/>
            <color indexed="81"/>
            <rFont val="돋움"/>
            <family val="3"/>
            <charset val="129"/>
          </rPr>
          <t>신탁재산분등법인원천세액환급</t>
        </r>
        <r>
          <rPr>
            <b/>
            <sz val="9"/>
            <color indexed="81"/>
            <rFont val="Tahoma"/>
            <family val="2"/>
          </rPr>
          <t>(</t>
        </r>
        <r>
          <rPr>
            <b/>
            <sz val="9"/>
            <color indexed="81"/>
            <rFont val="돋움"/>
            <family val="3"/>
            <charset val="129"/>
          </rPr>
          <t>충당</t>
        </r>
        <r>
          <rPr>
            <b/>
            <sz val="9"/>
            <color indexed="81"/>
            <rFont val="Tahoma"/>
            <family val="2"/>
          </rPr>
          <t>)</t>
        </r>
        <r>
          <rPr>
            <b/>
            <sz val="9"/>
            <color indexed="81"/>
            <rFont val="돋움"/>
            <family val="3"/>
            <charset val="129"/>
          </rPr>
          <t>계산서</t>
        </r>
        <r>
          <rPr>
            <b/>
            <sz val="9"/>
            <color indexed="81"/>
            <rFont val="Tahoma"/>
            <family val="2"/>
          </rPr>
          <t>(</t>
        </r>
        <r>
          <rPr>
            <b/>
            <sz val="9"/>
            <color indexed="81"/>
            <rFont val="돋움"/>
            <family val="3"/>
            <charset val="129"/>
          </rPr>
          <t>「법인세법</t>
        </r>
        <r>
          <rPr>
            <b/>
            <sz val="9"/>
            <color indexed="81"/>
            <rFont val="Tahoma"/>
            <family val="2"/>
          </rPr>
          <t xml:space="preserve"> </t>
        </r>
        <r>
          <rPr>
            <b/>
            <sz val="9"/>
            <color indexed="81"/>
            <rFont val="돋움"/>
            <family val="3"/>
            <charset val="129"/>
          </rPr>
          <t>시행규칙」</t>
        </r>
        <r>
          <rPr>
            <b/>
            <sz val="9"/>
            <color indexed="81"/>
            <rFont val="Tahoma"/>
            <family val="2"/>
          </rPr>
          <t xml:space="preserve"> </t>
        </r>
        <r>
          <rPr>
            <b/>
            <sz val="9"/>
            <color indexed="81"/>
            <rFont val="돋움"/>
            <family val="3"/>
            <charset val="129"/>
          </rPr>
          <t>별지</t>
        </r>
        <r>
          <rPr>
            <b/>
            <sz val="9"/>
            <color indexed="81"/>
            <rFont val="Tahoma"/>
            <family val="2"/>
          </rPr>
          <t xml:space="preserve"> </t>
        </r>
        <r>
          <rPr>
            <b/>
            <sz val="9"/>
            <color indexed="81"/>
            <rFont val="돋움"/>
            <family val="3"/>
            <charset val="129"/>
          </rPr>
          <t>제</t>
        </r>
        <r>
          <rPr>
            <b/>
            <sz val="9"/>
            <color indexed="81"/>
            <rFont val="Tahoma"/>
            <family val="2"/>
          </rPr>
          <t>69</t>
        </r>
        <r>
          <rPr>
            <b/>
            <sz val="9"/>
            <color indexed="81"/>
            <rFont val="돋움"/>
            <family val="3"/>
            <charset val="129"/>
          </rPr>
          <t>호서식</t>
        </r>
        <r>
          <rPr>
            <b/>
            <sz val="9"/>
            <color indexed="81"/>
            <rFont val="Tahoma"/>
            <family val="2"/>
          </rPr>
          <t xml:space="preserve">) </t>
        </r>
        <r>
          <rPr>
            <b/>
            <sz val="9"/>
            <color indexed="81"/>
            <rFont val="돋움"/>
            <family val="3"/>
            <charset val="129"/>
          </rPr>
          <t>⑦법인세란의</t>
        </r>
        <r>
          <rPr>
            <b/>
            <sz val="9"/>
            <color indexed="81"/>
            <rFont val="Tahoma"/>
            <family val="2"/>
          </rPr>
          <t xml:space="preserve"> </t>
        </r>
        <r>
          <rPr>
            <b/>
            <sz val="9"/>
            <color indexed="81"/>
            <rFont val="돋움"/>
            <family val="3"/>
            <charset val="129"/>
          </rPr>
          <t>계</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뺀</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적어</t>
        </r>
        <r>
          <rPr>
            <b/>
            <sz val="9"/>
            <color indexed="81"/>
            <rFont val="Tahoma"/>
            <family val="2"/>
          </rPr>
          <t xml:space="preserve"> </t>
        </r>
        <r>
          <rPr>
            <b/>
            <sz val="9"/>
            <color indexed="81"/>
            <rFont val="돋움"/>
            <family val="3"/>
            <charset val="129"/>
          </rPr>
          <t>먼저</t>
        </r>
        <r>
          <rPr>
            <b/>
            <sz val="9"/>
            <color indexed="81"/>
            <rFont val="Tahoma"/>
            <family val="2"/>
          </rPr>
          <t xml:space="preserve"> </t>
        </r>
        <r>
          <rPr>
            <b/>
            <sz val="9"/>
            <color indexed="81"/>
            <rFont val="돋움"/>
            <family val="3"/>
            <charset val="129"/>
          </rPr>
          <t>법인세부터</t>
        </r>
        <r>
          <rPr>
            <b/>
            <sz val="9"/>
            <color indexed="81"/>
            <rFont val="Tahoma"/>
            <family val="2"/>
          </rPr>
          <t xml:space="preserve"> </t>
        </r>
        <r>
          <rPr>
            <b/>
            <sz val="9"/>
            <color indexed="81"/>
            <rFont val="돋움"/>
            <family val="3"/>
            <charset val="129"/>
          </rPr>
          <t>⑨당월조정환급세액란에서</t>
        </r>
        <r>
          <rPr>
            <b/>
            <sz val="9"/>
            <color indexed="81"/>
            <rFont val="Tahoma"/>
            <family val="2"/>
          </rPr>
          <t xml:space="preserve"> </t>
        </r>
        <r>
          <rPr>
            <b/>
            <sz val="9"/>
            <color indexed="81"/>
            <rFont val="돋움"/>
            <family val="3"/>
            <charset val="129"/>
          </rPr>
          <t>조정환급하고</t>
        </r>
        <r>
          <rPr>
            <b/>
            <sz val="9"/>
            <color indexed="81"/>
            <rFont val="Tahoma"/>
            <family val="2"/>
          </rPr>
          <t xml:space="preserve">, </t>
        </r>
        <r>
          <rPr>
            <b/>
            <sz val="9"/>
            <color indexed="81"/>
            <rFont val="돋움"/>
            <family val="3"/>
            <charset val="129"/>
          </rPr>
          <t>나머지는</t>
        </r>
        <r>
          <rPr>
            <b/>
            <sz val="9"/>
            <color indexed="81"/>
            <rFont val="Tahoma"/>
            <family val="2"/>
          </rPr>
          <t xml:space="preserve"> </t>
        </r>
        <r>
          <rPr>
            <b/>
            <sz val="9"/>
            <color indexed="81"/>
            <rFont val="돋움"/>
            <family val="3"/>
            <charset val="129"/>
          </rPr>
          <t>위</t>
        </r>
        <r>
          <rPr>
            <b/>
            <sz val="9"/>
            <color indexed="81"/>
            <rFont val="Tahoma"/>
            <family val="2"/>
          </rPr>
          <t xml:space="preserve"> (3)</t>
        </r>
        <r>
          <rPr>
            <b/>
            <sz val="9"/>
            <color indexed="81"/>
            <rFont val="돋움"/>
            <family val="3"/>
            <charset val="129"/>
          </rPr>
          <t>의</t>
        </r>
        <r>
          <rPr>
            <b/>
            <sz val="9"/>
            <color indexed="81"/>
            <rFont val="Tahoma"/>
            <family val="2"/>
          </rPr>
          <t xml:space="preserve"> </t>
        </r>
        <r>
          <rPr>
            <b/>
            <sz val="9"/>
            <color indexed="81"/>
            <rFont val="돋움"/>
            <family val="3"/>
            <charset val="129"/>
          </rPr>
          <t>방법과</t>
        </r>
        <r>
          <rPr>
            <b/>
            <sz val="9"/>
            <color indexed="81"/>
            <rFont val="Tahoma"/>
            <family val="2"/>
          </rPr>
          <t xml:space="preserve"> </t>
        </r>
        <r>
          <rPr>
            <b/>
            <sz val="9"/>
            <color indexed="81"/>
            <rFont val="돋움"/>
            <family val="3"/>
            <charset val="129"/>
          </rPr>
          <t>같이</t>
        </r>
        <r>
          <rPr>
            <b/>
            <sz val="9"/>
            <color indexed="81"/>
            <rFont val="Tahoma"/>
            <family val="2"/>
          </rPr>
          <t xml:space="preserve"> </t>
        </r>
        <r>
          <rPr>
            <b/>
            <sz val="9"/>
            <color indexed="81"/>
            <rFont val="돋움"/>
            <family val="3"/>
            <charset val="129"/>
          </rPr>
          <t>조정합니다</t>
        </r>
        <r>
          <rPr>
            <b/>
            <sz val="9"/>
            <color indexed="81"/>
            <rFont val="Tahoma"/>
            <family val="2"/>
          </rPr>
          <t xml:space="preserve">.
</t>
        </r>
      </text>
    </comment>
    <comment ref="T77" authorId="0" shapeId="0" xr:uid="{CF4771FB-B646-4B1F-B13E-DAF561900796}">
      <text>
        <r>
          <rPr>
            <b/>
            <sz val="9"/>
            <color indexed="81"/>
            <rFont val="Tahoma"/>
            <family val="2"/>
          </rPr>
          <t>(5)</t>
        </r>
        <r>
          <rPr>
            <b/>
            <sz val="9"/>
            <color indexed="81"/>
            <rFont val="돋움"/>
            <family val="3"/>
            <charset val="129"/>
          </rPr>
          <t xml:space="preserve">
그</t>
        </r>
        <r>
          <rPr>
            <b/>
            <sz val="9"/>
            <color indexed="81"/>
            <rFont val="Tahoma"/>
            <family val="2"/>
          </rPr>
          <t xml:space="preserve"> </t>
        </r>
        <r>
          <rPr>
            <b/>
            <sz val="9"/>
            <color indexed="81"/>
            <rFont val="돋움"/>
            <family val="3"/>
            <charset val="129"/>
          </rPr>
          <t>밖의</t>
        </r>
        <r>
          <rPr>
            <b/>
            <sz val="9"/>
            <color indexed="81"/>
            <rFont val="Tahoma"/>
            <family val="2"/>
          </rPr>
          <t xml:space="preserve"> </t>
        </r>
        <r>
          <rPr>
            <b/>
            <sz val="9"/>
            <color indexed="81"/>
            <rFont val="돋움"/>
            <family val="3"/>
            <charset val="129"/>
          </rPr>
          <t>환급세액란은</t>
        </r>
        <r>
          <rPr>
            <b/>
            <sz val="9"/>
            <color indexed="81"/>
            <rFont val="Tahoma"/>
            <family val="2"/>
          </rPr>
          <t xml:space="preserve"> </t>
        </r>
        <r>
          <rPr>
            <b/>
            <sz val="9"/>
            <color indexed="81"/>
            <rFont val="돋움"/>
            <family val="3"/>
            <charset val="129"/>
          </rPr>
          <t>금융회사</t>
        </r>
        <r>
          <rPr>
            <b/>
            <sz val="9"/>
            <color indexed="81"/>
            <rFont val="Tahoma"/>
            <family val="2"/>
          </rPr>
          <t xml:space="preserve"> </t>
        </r>
        <r>
          <rPr>
            <b/>
            <sz val="9"/>
            <color indexed="81"/>
            <rFont val="돋움"/>
            <family val="3"/>
            <charset val="129"/>
          </rPr>
          <t>등이</t>
        </r>
        <r>
          <rPr>
            <b/>
            <sz val="9"/>
            <color indexed="81"/>
            <rFont val="Tahoma"/>
            <family val="2"/>
          </rPr>
          <t xml:space="preserve"> </t>
        </r>
        <r>
          <rPr>
            <b/>
            <sz val="9"/>
            <color indexed="81"/>
            <rFont val="돋움"/>
            <family val="3"/>
            <charset val="129"/>
          </rPr>
          <t>「소득세법</t>
        </r>
        <r>
          <rPr>
            <b/>
            <sz val="9"/>
            <color indexed="81"/>
            <rFont val="Tahoma"/>
            <family val="2"/>
          </rPr>
          <t xml:space="preserve"> </t>
        </r>
        <r>
          <rPr>
            <b/>
            <sz val="9"/>
            <color indexed="81"/>
            <rFont val="돋움"/>
            <family val="3"/>
            <charset val="129"/>
          </rPr>
          <t>시행령」</t>
        </r>
        <r>
          <rPr>
            <b/>
            <sz val="9"/>
            <color indexed="81"/>
            <rFont val="Tahoma"/>
            <family val="2"/>
          </rPr>
          <t xml:space="preserve"> </t>
        </r>
        <r>
          <rPr>
            <b/>
            <sz val="9"/>
            <color indexed="81"/>
            <rFont val="돋움"/>
            <family val="3"/>
            <charset val="129"/>
          </rPr>
          <t>제</t>
        </r>
        <r>
          <rPr>
            <b/>
            <sz val="9"/>
            <color indexed="81"/>
            <rFont val="Tahoma"/>
            <family val="2"/>
          </rPr>
          <t>102</t>
        </r>
        <r>
          <rPr>
            <b/>
            <sz val="9"/>
            <color indexed="81"/>
            <rFont val="돋움"/>
            <family val="3"/>
            <charset val="129"/>
          </rPr>
          <t>조에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환매조건부채권의</t>
        </r>
        <r>
          <rPr>
            <b/>
            <sz val="9"/>
            <color indexed="81"/>
            <rFont val="Tahoma"/>
            <family val="2"/>
          </rPr>
          <t xml:space="preserve"> </t>
        </r>
        <r>
          <rPr>
            <b/>
            <sz val="9"/>
            <color indexed="81"/>
            <rFont val="돋움"/>
            <family val="3"/>
            <charset val="129"/>
          </rPr>
          <t>매매거래에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원천징수세액을</t>
        </r>
        <r>
          <rPr>
            <b/>
            <sz val="9"/>
            <color indexed="81"/>
            <rFont val="Tahoma"/>
            <family val="2"/>
          </rPr>
          <t xml:space="preserve"> </t>
        </r>
        <r>
          <rPr>
            <b/>
            <sz val="9"/>
            <color indexed="81"/>
            <rFont val="돋움"/>
            <family val="3"/>
            <charset val="129"/>
          </rPr>
          <t>환급하는</t>
        </r>
        <r>
          <rPr>
            <b/>
            <sz val="9"/>
            <color indexed="81"/>
            <rFont val="Tahoma"/>
            <family val="2"/>
          </rPr>
          <t xml:space="preserve"> </t>
        </r>
        <r>
          <rPr>
            <b/>
            <sz val="9"/>
            <color indexed="81"/>
            <rFont val="돋움"/>
            <family val="3"/>
            <charset val="129"/>
          </rPr>
          <t>금액</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「법인세법</t>
        </r>
        <r>
          <rPr>
            <b/>
            <sz val="9"/>
            <color indexed="81"/>
            <rFont val="Tahoma"/>
            <family val="2"/>
          </rPr>
          <t xml:space="preserve"> </t>
        </r>
        <r>
          <rPr>
            <b/>
            <sz val="9"/>
            <color indexed="81"/>
            <rFont val="돋움"/>
            <family val="3"/>
            <charset val="129"/>
          </rPr>
          <t>시행령」</t>
        </r>
        <r>
          <rPr>
            <b/>
            <sz val="9"/>
            <color indexed="81"/>
            <rFont val="Tahoma"/>
            <family val="2"/>
          </rPr>
          <t xml:space="preserve"> </t>
        </r>
        <r>
          <rPr>
            <b/>
            <sz val="9"/>
            <color indexed="81"/>
            <rFont val="돋움"/>
            <family val="3"/>
            <charset val="129"/>
          </rPr>
          <t>제</t>
        </r>
        <r>
          <rPr>
            <b/>
            <sz val="9"/>
            <color indexed="81"/>
            <rFont val="Tahoma"/>
            <family val="2"/>
          </rPr>
          <t>114</t>
        </r>
        <r>
          <rPr>
            <b/>
            <sz val="9"/>
            <color indexed="81"/>
            <rFont val="돋움"/>
            <family val="3"/>
            <charset val="129"/>
          </rPr>
          <t>조의</t>
        </r>
        <r>
          <rPr>
            <b/>
            <sz val="9"/>
            <color indexed="81"/>
            <rFont val="Tahoma"/>
            <family val="2"/>
          </rPr>
          <t>2</t>
        </r>
        <r>
          <rPr>
            <b/>
            <sz val="9"/>
            <color indexed="81"/>
            <rFont val="돋움"/>
            <family val="3"/>
            <charset val="129"/>
          </rPr>
          <t>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환매조건부채권</t>
        </r>
        <r>
          <rPr>
            <b/>
            <sz val="9"/>
            <color indexed="81"/>
            <rFont val="Tahoma"/>
            <family val="2"/>
          </rPr>
          <t xml:space="preserve"> </t>
        </r>
        <r>
          <rPr>
            <b/>
            <sz val="9"/>
            <color indexed="81"/>
            <rFont val="돋움"/>
            <family val="3"/>
            <charset val="129"/>
          </rPr>
          <t>등의</t>
        </r>
        <r>
          <rPr>
            <b/>
            <sz val="9"/>
            <color indexed="81"/>
            <rFont val="Tahoma"/>
            <family val="2"/>
          </rPr>
          <t xml:space="preserve"> </t>
        </r>
        <r>
          <rPr>
            <b/>
            <sz val="9"/>
            <color indexed="81"/>
            <rFont val="돋움"/>
            <family val="3"/>
            <charset val="129"/>
          </rPr>
          <t>매매거래에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원천징수세액을</t>
        </r>
        <r>
          <rPr>
            <b/>
            <sz val="9"/>
            <color indexed="81"/>
            <rFont val="Tahoma"/>
            <family val="2"/>
          </rPr>
          <t xml:space="preserve"> </t>
        </r>
        <r>
          <rPr>
            <b/>
            <sz val="9"/>
            <color indexed="81"/>
            <rFont val="돋움"/>
            <family val="3"/>
            <charset val="129"/>
          </rPr>
          <t>환급하는</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금융회사</t>
        </r>
        <r>
          <rPr>
            <b/>
            <sz val="9"/>
            <color indexed="81"/>
            <rFont val="Tahoma"/>
            <family val="2"/>
          </rPr>
          <t xml:space="preserve"> </t>
        </r>
        <r>
          <rPr>
            <b/>
            <sz val="9"/>
            <color indexed="81"/>
            <rFont val="돋움"/>
            <family val="3"/>
            <charset val="129"/>
          </rPr>
          <t>등</t>
        </r>
        <r>
          <rPr>
            <b/>
            <sz val="9"/>
            <color indexed="81"/>
            <rFont val="Tahoma"/>
            <family val="2"/>
          </rPr>
          <t>"</t>
        </r>
        <r>
          <rPr>
            <b/>
            <sz val="9"/>
            <color indexed="81"/>
            <rFont val="돋움"/>
            <family val="3"/>
            <charset val="129"/>
          </rPr>
          <t>란에</t>
        </r>
        <r>
          <rPr>
            <b/>
            <sz val="9"/>
            <color indexed="81"/>
            <rFont val="Tahoma"/>
            <family val="2"/>
          </rPr>
          <t xml:space="preserve"> </t>
        </r>
        <r>
          <rPr>
            <b/>
            <sz val="9"/>
            <color indexed="81"/>
            <rFont val="돋움"/>
            <family val="3"/>
            <charset val="129"/>
          </rPr>
          <t>적어</t>
        </r>
        <r>
          <rPr>
            <b/>
            <sz val="9"/>
            <color indexed="81"/>
            <rFont val="Tahoma"/>
            <family val="2"/>
          </rPr>
          <t xml:space="preserve"> </t>
        </r>
        <r>
          <rPr>
            <b/>
            <sz val="9"/>
            <color indexed="81"/>
            <rFont val="돋움"/>
            <family val="3"/>
            <charset val="129"/>
          </rPr>
          <t>먼저</t>
        </r>
        <r>
          <rPr>
            <b/>
            <sz val="9"/>
            <color indexed="81"/>
            <rFont val="Tahoma"/>
            <family val="2"/>
          </rPr>
          <t xml:space="preserve"> </t>
        </r>
        <r>
          <rPr>
            <b/>
            <sz val="9"/>
            <color indexed="81"/>
            <rFont val="돋움"/>
            <family val="3"/>
            <charset val="129"/>
          </rPr>
          <t>법인세부터</t>
        </r>
        <r>
          <rPr>
            <b/>
            <sz val="9"/>
            <color indexed="81"/>
            <rFont val="Tahoma"/>
            <family val="2"/>
          </rPr>
          <t xml:space="preserve"> </t>
        </r>
        <r>
          <rPr>
            <b/>
            <sz val="9"/>
            <color indexed="81"/>
            <rFont val="돋움"/>
            <family val="3"/>
            <charset val="129"/>
          </rPr>
          <t>⑨당월조정환급세액란에서</t>
        </r>
        <r>
          <rPr>
            <b/>
            <sz val="9"/>
            <color indexed="81"/>
            <rFont val="Tahoma"/>
            <family val="2"/>
          </rPr>
          <t xml:space="preserve"> </t>
        </r>
        <r>
          <rPr>
            <b/>
            <sz val="9"/>
            <color indexed="81"/>
            <rFont val="돋움"/>
            <family val="3"/>
            <charset val="129"/>
          </rPr>
          <t>조정환급하고</t>
        </r>
        <r>
          <rPr>
            <b/>
            <sz val="9"/>
            <color indexed="81"/>
            <rFont val="Tahoma"/>
            <family val="2"/>
          </rPr>
          <t xml:space="preserve">, </t>
        </r>
        <r>
          <rPr>
            <b/>
            <sz val="9"/>
            <color indexed="81"/>
            <rFont val="돋움"/>
            <family val="3"/>
            <charset val="129"/>
          </rPr>
          <t>나머지는</t>
        </r>
        <r>
          <rPr>
            <b/>
            <sz val="9"/>
            <color indexed="81"/>
            <rFont val="Tahoma"/>
            <family val="2"/>
          </rPr>
          <t xml:space="preserve"> </t>
        </r>
        <r>
          <rPr>
            <b/>
            <sz val="9"/>
            <color indexed="81"/>
            <rFont val="돋움"/>
            <family val="3"/>
            <charset val="129"/>
          </rPr>
          <t>위</t>
        </r>
        <r>
          <rPr>
            <b/>
            <sz val="9"/>
            <color indexed="81"/>
            <rFont val="Tahoma"/>
            <family val="2"/>
          </rPr>
          <t xml:space="preserve"> (3)</t>
        </r>
        <r>
          <rPr>
            <b/>
            <sz val="9"/>
            <color indexed="81"/>
            <rFont val="돋움"/>
            <family val="3"/>
            <charset val="129"/>
          </rPr>
          <t>의</t>
        </r>
        <r>
          <rPr>
            <b/>
            <sz val="9"/>
            <color indexed="81"/>
            <rFont val="Tahoma"/>
            <family val="2"/>
          </rPr>
          <t xml:space="preserve"> </t>
        </r>
        <r>
          <rPr>
            <b/>
            <sz val="9"/>
            <color indexed="81"/>
            <rFont val="돋움"/>
            <family val="3"/>
            <charset val="129"/>
          </rPr>
          <t>방법과</t>
        </r>
        <r>
          <rPr>
            <b/>
            <sz val="9"/>
            <color indexed="81"/>
            <rFont val="Tahoma"/>
            <family val="2"/>
          </rPr>
          <t xml:space="preserve"> </t>
        </r>
        <r>
          <rPr>
            <b/>
            <sz val="9"/>
            <color indexed="81"/>
            <rFont val="돋움"/>
            <family val="3"/>
            <charset val="129"/>
          </rPr>
          <t>같이</t>
        </r>
        <r>
          <rPr>
            <b/>
            <sz val="9"/>
            <color indexed="81"/>
            <rFont val="Tahoma"/>
            <family val="2"/>
          </rPr>
          <t xml:space="preserve"> </t>
        </r>
        <r>
          <rPr>
            <b/>
            <sz val="9"/>
            <color indexed="81"/>
            <rFont val="돋움"/>
            <family val="3"/>
            <charset val="129"/>
          </rPr>
          <t>조정합니다</t>
        </r>
        <r>
          <rPr>
            <b/>
            <sz val="9"/>
            <color indexed="81"/>
            <rFont val="Tahoma"/>
            <family val="2"/>
          </rPr>
          <t xml:space="preserve">. 
        </t>
        </r>
        <r>
          <rPr>
            <b/>
            <sz val="9"/>
            <color indexed="81"/>
            <rFont val="돋움"/>
            <family val="3"/>
            <charset val="129"/>
          </rPr>
          <t>또한</t>
        </r>
        <r>
          <rPr>
            <b/>
            <sz val="9"/>
            <color indexed="81"/>
            <rFont val="Tahoma"/>
            <family val="2"/>
          </rPr>
          <t xml:space="preserve"> </t>
        </r>
        <r>
          <rPr>
            <b/>
            <sz val="9"/>
            <color indexed="81"/>
            <rFont val="돋움"/>
            <family val="3"/>
            <charset val="129"/>
          </rPr>
          <t>합병법인이</t>
        </r>
        <r>
          <rPr>
            <b/>
            <sz val="9"/>
            <color indexed="81"/>
            <rFont val="Tahoma"/>
            <family val="2"/>
          </rPr>
          <t xml:space="preserve"> </t>
        </r>
        <r>
          <rPr>
            <b/>
            <sz val="9"/>
            <color indexed="81"/>
            <rFont val="돋움"/>
            <family val="3"/>
            <charset val="129"/>
          </rPr>
          <t>피합병법인의</t>
        </r>
        <r>
          <rPr>
            <b/>
            <sz val="9"/>
            <color indexed="81"/>
            <rFont val="Tahoma"/>
            <family val="2"/>
          </rPr>
          <t xml:space="preserve"> </t>
        </r>
        <r>
          <rPr>
            <b/>
            <sz val="9"/>
            <color indexed="81"/>
            <rFont val="돋움"/>
            <family val="3"/>
            <charset val="129"/>
          </rPr>
          <t>최종</t>
        </r>
        <r>
          <rPr>
            <b/>
            <sz val="9"/>
            <color indexed="81"/>
            <rFont val="Tahoma"/>
            <family val="2"/>
          </rPr>
          <t xml:space="preserve"> </t>
        </r>
        <r>
          <rPr>
            <b/>
            <sz val="9"/>
            <color indexed="81"/>
            <rFont val="돋움"/>
            <family val="3"/>
            <charset val="129"/>
          </rPr>
          <t>차월</t>
        </r>
        <r>
          <rPr>
            <b/>
            <sz val="9"/>
            <color indexed="81"/>
            <rFont val="Tahoma"/>
            <family val="2"/>
          </rPr>
          <t xml:space="preserve"> </t>
        </r>
        <r>
          <rPr>
            <b/>
            <sz val="9"/>
            <color indexed="81"/>
            <rFont val="돋움"/>
            <family val="3"/>
            <charset val="129"/>
          </rPr>
          <t>이월</t>
        </r>
        <r>
          <rPr>
            <b/>
            <sz val="9"/>
            <color indexed="81"/>
            <rFont val="Tahoma"/>
            <family val="2"/>
          </rPr>
          <t xml:space="preserve"> </t>
        </r>
        <r>
          <rPr>
            <b/>
            <sz val="9"/>
            <color indexed="81"/>
            <rFont val="돋움"/>
            <family val="3"/>
            <charset val="129"/>
          </rPr>
          <t>환급세액을</t>
        </r>
        <r>
          <rPr>
            <b/>
            <sz val="9"/>
            <color indexed="81"/>
            <rFont val="Tahoma"/>
            <family val="2"/>
          </rPr>
          <t xml:space="preserve"> </t>
        </r>
        <r>
          <rPr>
            <b/>
            <sz val="9"/>
            <color indexed="81"/>
            <rFont val="돋움"/>
            <family val="3"/>
            <charset val="129"/>
          </rPr>
          <t>승계하거나</t>
        </r>
        <r>
          <rPr>
            <b/>
            <sz val="9"/>
            <color indexed="81"/>
            <rFont val="Tahoma"/>
            <family val="2"/>
          </rPr>
          <t xml:space="preserve">, </t>
        </r>
        <r>
          <rPr>
            <b/>
            <sz val="9"/>
            <color indexed="81"/>
            <rFont val="돋움"/>
            <family val="3"/>
            <charset val="129"/>
          </rPr>
          <t>사업자단위과세로</t>
        </r>
        <r>
          <rPr>
            <b/>
            <sz val="9"/>
            <color indexed="81"/>
            <rFont val="Tahoma"/>
            <family val="2"/>
          </rPr>
          <t xml:space="preserve"> </t>
        </r>
        <r>
          <rPr>
            <b/>
            <sz val="9"/>
            <color indexed="81"/>
            <rFont val="돋움"/>
            <family val="3"/>
            <charset val="129"/>
          </rPr>
          <t>지점</t>
        </r>
        <r>
          <rPr>
            <b/>
            <sz val="9"/>
            <color indexed="81"/>
            <rFont val="Tahoma"/>
            <family val="2"/>
          </rPr>
          <t xml:space="preserve"> </t>
        </r>
        <r>
          <rPr>
            <b/>
            <sz val="9"/>
            <color indexed="81"/>
            <rFont val="돋움"/>
            <family val="3"/>
            <charset val="129"/>
          </rPr>
          <t>등의</t>
        </r>
        <r>
          <rPr>
            <b/>
            <sz val="9"/>
            <color indexed="81"/>
            <rFont val="Tahoma"/>
            <family val="2"/>
          </rPr>
          <t xml:space="preserve"> </t>
        </r>
        <r>
          <rPr>
            <b/>
            <sz val="9"/>
            <color indexed="81"/>
            <rFont val="돋움"/>
            <family val="3"/>
            <charset val="129"/>
          </rPr>
          <t>최종</t>
        </r>
        <r>
          <rPr>
            <b/>
            <sz val="9"/>
            <color indexed="81"/>
            <rFont val="Tahoma"/>
            <family val="2"/>
          </rPr>
          <t xml:space="preserve"> </t>
        </r>
        <r>
          <rPr>
            <b/>
            <sz val="9"/>
            <color indexed="81"/>
            <rFont val="돋움"/>
            <family val="3"/>
            <charset val="129"/>
          </rPr>
          <t>차월이월</t>
        </r>
        <r>
          <rPr>
            <b/>
            <sz val="9"/>
            <color indexed="81"/>
            <rFont val="Tahoma"/>
            <family val="2"/>
          </rPr>
          <t xml:space="preserve"> </t>
        </r>
        <r>
          <rPr>
            <b/>
            <sz val="9"/>
            <color indexed="81"/>
            <rFont val="돋움"/>
            <family val="3"/>
            <charset val="129"/>
          </rPr>
          <t>환급세액을</t>
        </r>
        <r>
          <rPr>
            <b/>
            <sz val="9"/>
            <color indexed="81"/>
            <rFont val="Tahoma"/>
            <family val="2"/>
          </rPr>
          <t xml:space="preserve"> </t>
        </r>
        <r>
          <rPr>
            <b/>
            <sz val="9"/>
            <color indexed="81"/>
            <rFont val="돋움"/>
            <family val="3"/>
            <charset val="129"/>
          </rPr>
          <t>승계하는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승계금액을</t>
        </r>
        <r>
          <rPr>
            <b/>
            <sz val="9"/>
            <color indexed="81"/>
            <rFont val="Tahoma"/>
            <family val="2"/>
          </rPr>
          <t xml:space="preserve"> "</t>
        </r>
        <r>
          <rPr>
            <b/>
            <sz val="9"/>
            <color indexed="81"/>
            <rFont val="돋움"/>
            <family val="3"/>
            <charset val="129"/>
          </rPr>
          <t>합병</t>
        </r>
        <r>
          <rPr>
            <b/>
            <sz val="9"/>
            <color indexed="81"/>
            <rFont val="Tahoma"/>
            <family val="2"/>
          </rPr>
          <t xml:space="preserve"> </t>
        </r>
        <r>
          <rPr>
            <b/>
            <sz val="9"/>
            <color indexed="81"/>
            <rFont val="돋움"/>
            <family val="3"/>
            <charset val="129"/>
          </rPr>
          <t>등</t>
        </r>
        <r>
          <rPr>
            <b/>
            <sz val="9"/>
            <color indexed="81"/>
            <rFont val="Tahoma"/>
            <family val="2"/>
          </rPr>
          <t>"</t>
        </r>
        <r>
          <rPr>
            <b/>
            <sz val="9"/>
            <color indexed="81"/>
            <rFont val="돋움"/>
            <family val="3"/>
            <charset val="129"/>
          </rPr>
          <t>란에</t>
        </r>
        <r>
          <rPr>
            <b/>
            <sz val="9"/>
            <color indexed="81"/>
            <rFont val="Tahoma"/>
            <family val="2"/>
          </rPr>
          <t xml:space="preserve"> </t>
        </r>
        <r>
          <rPr>
            <b/>
            <sz val="9"/>
            <color indexed="81"/>
            <rFont val="돋움"/>
            <family val="3"/>
            <charset val="129"/>
          </rPr>
          <t>적을</t>
        </r>
        <r>
          <rPr>
            <b/>
            <sz val="9"/>
            <color indexed="81"/>
            <rFont val="Tahoma"/>
            <family val="2"/>
          </rPr>
          <t xml:space="preserve"> </t>
        </r>
        <r>
          <rPr>
            <b/>
            <sz val="9"/>
            <color indexed="81"/>
            <rFont val="돋움"/>
            <family val="3"/>
            <charset val="129"/>
          </rPr>
          <t>수</t>
        </r>
        <r>
          <rPr>
            <b/>
            <sz val="9"/>
            <color indexed="81"/>
            <rFont val="Tahoma"/>
            <family val="2"/>
          </rPr>
          <t xml:space="preserve"> </t>
        </r>
        <r>
          <rPr>
            <b/>
            <sz val="9"/>
            <color indexed="81"/>
            <rFont val="돋움"/>
            <family val="3"/>
            <charset val="129"/>
          </rPr>
          <t>있습니다</t>
        </r>
        <r>
          <rPr>
            <b/>
            <sz val="9"/>
            <color indexed="81"/>
            <rFont val="Tahoma"/>
            <family val="2"/>
          </rPr>
          <t>. "</t>
        </r>
        <r>
          <rPr>
            <b/>
            <sz val="9"/>
            <color indexed="81"/>
            <rFont val="돋움"/>
            <family val="3"/>
            <charset val="129"/>
          </rPr>
          <t>합병</t>
        </r>
        <r>
          <rPr>
            <b/>
            <sz val="9"/>
            <color indexed="81"/>
            <rFont val="Tahoma"/>
            <family val="2"/>
          </rPr>
          <t xml:space="preserve"> </t>
        </r>
        <r>
          <rPr>
            <b/>
            <sz val="9"/>
            <color indexed="81"/>
            <rFont val="돋움"/>
            <family val="3"/>
            <charset val="129"/>
          </rPr>
          <t>등</t>
        </r>
        <r>
          <rPr>
            <b/>
            <sz val="9"/>
            <color indexed="81"/>
            <rFont val="Tahoma"/>
            <family val="2"/>
          </rPr>
          <t>"</t>
        </r>
        <r>
          <rPr>
            <b/>
            <sz val="9"/>
            <color indexed="81"/>
            <rFont val="돋움"/>
            <family val="3"/>
            <charset val="129"/>
          </rPr>
          <t>란에</t>
        </r>
        <r>
          <rPr>
            <b/>
            <sz val="9"/>
            <color indexed="81"/>
            <rFont val="Tahoma"/>
            <family val="2"/>
          </rPr>
          <t xml:space="preserve"> </t>
        </r>
        <r>
          <rPr>
            <b/>
            <sz val="9"/>
            <color indexed="81"/>
            <rFont val="돋움"/>
            <family val="3"/>
            <charset val="129"/>
          </rPr>
          <t>피합병법인</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지점</t>
        </r>
        <r>
          <rPr>
            <b/>
            <sz val="9"/>
            <color indexed="81"/>
            <rFont val="Tahoma"/>
            <family val="2"/>
          </rPr>
          <t xml:space="preserve"> </t>
        </r>
        <r>
          <rPr>
            <b/>
            <sz val="9"/>
            <color indexed="81"/>
            <rFont val="돋움"/>
            <family val="3"/>
            <charset val="129"/>
          </rPr>
          <t>등의</t>
        </r>
        <r>
          <rPr>
            <b/>
            <sz val="9"/>
            <color indexed="81"/>
            <rFont val="Tahoma"/>
            <family val="2"/>
          </rPr>
          <t xml:space="preserve"> </t>
        </r>
        <r>
          <rPr>
            <b/>
            <sz val="9"/>
            <color indexed="81"/>
            <rFont val="돋움"/>
            <family val="3"/>
            <charset val="129"/>
          </rPr>
          <t>최종</t>
        </r>
        <r>
          <rPr>
            <b/>
            <sz val="9"/>
            <color indexed="81"/>
            <rFont val="Tahoma"/>
            <family val="2"/>
          </rPr>
          <t xml:space="preserve"> </t>
        </r>
        <r>
          <rPr>
            <b/>
            <sz val="9"/>
            <color indexed="81"/>
            <rFont val="돋움"/>
            <family val="3"/>
            <charset val="129"/>
          </rPr>
          <t>차월</t>
        </r>
        <r>
          <rPr>
            <b/>
            <sz val="9"/>
            <color indexed="81"/>
            <rFont val="Tahoma"/>
            <family val="2"/>
          </rPr>
          <t xml:space="preserve"> </t>
        </r>
        <r>
          <rPr>
            <b/>
            <sz val="9"/>
            <color indexed="81"/>
            <rFont val="돋움"/>
            <family val="3"/>
            <charset val="129"/>
          </rPr>
          <t>이월</t>
        </r>
        <r>
          <rPr>
            <b/>
            <sz val="9"/>
            <color indexed="81"/>
            <rFont val="Tahoma"/>
            <family val="2"/>
          </rPr>
          <t xml:space="preserve"> </t>
        </r>
        <r>
          <rPr>
            <b/>
            <sz val="9"/>
            <color indexed="81"/>
            <rFont val="돋움"/>
            <family val="3"/>
            <charset val="129"/>
          </rPr>
          <t>환급세액을</t>
        </r>
        <r>
          <rPr>
            <b/>
            <sz val="9"/>
            <color indexed="81"/>
            <rFont val="Tahoma"/>
            <family val="2"/>
          </rPr>
          <t xml:space="preserve"> </t>
        </r>
        <r>
          <rPr>
            <b/>
            <sz val="9"/>
            <color indexed="81"/>
            <rFont val="돋움"/>
            <family val="3"/>
            <charset val="129"/>
          </rPr>
          <t>적은</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합병</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사업자</t>
        </r>
        <r>
          <rPr>
            <b/>
            <sz val="9"/>
            <color indexed="81"/>
            <rFont val="Tahoma"/>
            <family val="2"/>
          </rPr>
          <t xml:space="preserve"> </t>
        </r>
        <r>
          <rPr>
            <b/>
            <sz val="9"/>
            <color indexed="81"/>
            <rFont val="돋움"/>
            <family val="3"/>
            <charset val="129"/>
          </rPr>
          <t>단위과세</t>
        </r>
        <r>
          <rPr>
            <b/>
            <sz val="9"/>
            <color indexed="81"/>
            <rFont val="Tahoma"/>
            <family val="2"/>
          </rPr>
          <t xml:space="preserve"> </t>
        </r>
        <r>
          <rPr>
            <b/>
            <sz val="9"/>
            <color indexed="81"/>
            <rFont val="돋움"/>
            <family val="3"/>
            <charset val="129"/>
          </rPr>
          <t>전환</t>
        </r>
        <r>
          <rPr>
            <b/>
            <sz val="9"/>
            <color indexed="81"/>
            <rFont val="Tahoma"/>
            <family val="2"/>
          </rPr>
          <t xml:space="preserve"> </t>
        </r>
        <r>
          <rPr>
            <b/>
            <sz val="9"/>
            <color indexed="81"/>
            <rFont val="돋움"/>
            <family val="3"/>
            <charset val="129"/>
          </rPr>
          <t>등에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차월이월환급세액</t>
        </r>
        <r>
          <rPr>
            <b/>
            <sz val="9"/>
            <color indexed="81"/>
            <rFont val="Tahoma"/>
            <family val="2"/>
          </rPr>
          <t xml:space="preserve"> </t>
        </r>
        <r>
          <rPr>
            <b/>
            <sz val="9"/>
            <color indexed="81"/>
            <rFont val="돋움"/>
            <family val="3"/>
            <charset val="129"/>
          </rPr>
          <t>승계</t>
        </r>
        <r>
          <rPr>
            <b/>
            <sz val="9"/>
            <color indexed="81"/>
            <rFont val="Tahoma"/>
            <family val="2"/>
          </rPr>
          <t xml:space="preserve"> </t>
        </r>
        <r>
          <rPr>
            <b/>
            <sz val="9"/>
            <color indexed="81"/>
            <rFont val="돋움"/>
            <family val="3"/>
            <charset val="129"/>
          </rPr>
          <t>명세서</t>
        </r>
        <r>
          <rPr>
            <b/>
            <sz val="9"/>
            <color indexed="81"/>
            <rFont val="Tahoma"/>
            <family val="2"/>
          </rPr>
          <t>(8</t>
        </r>
        <r>
          <rPr>
            <b/>
            <sz val="9"/>
            <color indexed="81"/>
            <rFont val="돋움"/>
            <family val="3"/>
            <charset val="129"/>
          </rPr>
          <t>쪽</t>
        </r>
        <r>
          <rPr>
            <b/>
            <sz val="9"/>
            <color indexed="81"/>
            <rFont val="Tahoma"/>
            <family val="2"/>
          </rPr>
          <t>)</t>
        </r>
        <r>
          <rPr>
            <b/>
            <sz val="9"/>
            <color indexed="81"/>
            <rFont val="돋움"/>
            <family val="3"/>
            <charset val="129"/>
          </rPr>
          <t>를</t>
        </r>
        <r>
          <rPr>
            <b/>
            <sz val="9"/>
            <color indexed="81"/>
            <rFont val="Tahoma"/>
            <family val="2"/>
          </rPr>
          <t xml:space="preserve"> </t>
        </r>
        <r>
          <rPr>
            <b/>
            <sz val="9"/>
            <color indexed="81"/>
            <rFont val="돋움"/>
            <family val="3"/>
            <charset val="129"/>
          </rPr>
          <t>제출하여야</t>
        </r>
        <r>
          <rPr>
            <b/>
            <sz val="9"/>
            <color indexed="81"/>
            <rFont val="Tahoma"/>
            <family val="2"/>
          </rPr>
          <t xml:space="preserve"> </t>
        </r>
        <r>
          <rPr>
            <b/>
            <sz val="9"/>
            <color indexed="81"/>
            <rFont val="돋움"/>
            <family val="3"/>
            <charset val="129"/>
          </rPr>
          <t>합니다</t>
        </r>
        <r>
          <rPr>
            <b/>
            <sz val="9"/>
            <color indexed="81"/>
            <rFont val="Tahoma"/>
            <family val="2"/>
          </rPr>
          <t xml:space="preserve">.
</t>
        </r>
      </text>
    </comment>
    <comment ref="R96" authorId="0" shapeId="0" xr:uid="{9CFE2FCA-2EDA-4750-B430-9B1C348CE891}">
      <text>
        <r>
          <rPr>
            <b/>
            <sz val="9"/>
            <color indexed="81"/>
            <rFont val="돋움"/>
            <family val="3"/>
            <charset val="129"/>
          </rPr>
          <t>◇</t>
        </r>
        <r>
          <rPr>
            <b/>
            <sz val="9"/>
            <color indexed="81"/>
            <rFont val="Tahoma"/>
            <family val="2"/>
          </rPr>
          <t xml:space="preserve"> </t>
        </r>
        <r>
          <rPr>
            <b/>
            <sz val="9"/>
            <color indexed="81"/>
            <rFont val="돋움"/>
            <family val="3"/>
            <charset val="129"/>
          </rPr>
          <t>이</t>
        </r>
        <r>
          <rPr>
            <b/>
            <sz val="9"/>
            <color indexed="81"/>
            <rFont val="Tahoma"/>
            <family val="2"/>
          </rPr>
          <t xml:space="preserve"> </t>
        </r>
        <r>
          <rPr>
            <b/>
            <sz val="9"/>
            <color indexed="81"/>
            <rFont val="돋움"/>
            <family val="3"/>
            <charset val="129"/>
          </rPr>
          <t>서식은</t>
        </r>
        <r>
          <rPr>
            <b/>
            <sz val="9"/>
            <color indexed="81"/>
            <rFont val="Tahoma"/>
            <family val="2"/>
          </rPr>
          <t xml:space="preserve"> </t>
        </r>
        <r>
          <rPr>
            <b/>
            <sz val="9"/>
            <color indexed="81"/>
            <rFont val="돋움"/>
            <family val="3"/>
            <charset val="129"/>
          </rPr>
          <t>원천징수이행상황신고서</t>
        </r>
        <r>
          <rPr>
            <b/>
            <sz val="9"/>
            <color indexed="81"/>
            <rFont val="Tahoma"/>
            <family val="2"/>
          </rPr>
          <t xml:space="preserve"> 1</t>
        </r>
        <r>
          <rPr>
            <b/>
            <sz val="9"/>
            <color indexed="81"/>
            <rFont val="돋움"/>
            <family val="3"/>
            <charset val="129"/>
          </rPr>
          <t>쪽의</t>
        </r>
        <r>
          <rPr>
            <b/>
            <sz val="9"/>
            <color indexed="81"/>
            <rFont val="Tahoma"/>
            <family val="2"/>
          </rPr>
          <t xml:space="preserve"> </t>
        </r>
        <r>
          <rPr>
            <b/>
            <sz val="9"/>
            <color indexed="81"/>
            <rFont val="돋움"/>
            <family val="3"/>
            <charset val="129"/>
          </rPr>
          <t>이자소득</t>
        </r>
        <r>
          <rPr>
            <b/>
            <sz val="9"/>
            <color indexed="81"/>
            <rFont val="Tahoma"/>
            <family val="2"/>
          </rPr>
          <t xml:space="preserve">(A50), </t>
        </r>
        <r>
          <rPr>
            <b/>
            <sz val="9"/>
            <color indexed="81"/>
            <rFont val="돋움"/>
            <family val="3"/>
            <charset val="129"/>
          </rPr>
          <t>배당소득</t>
        </r>
        <r>
          <rPr>
            <b/>
            <sz val="9"/>
            <color indexed="81"/>
            <rFont val="Tahoma"/>
            <family val="2"/>
          </rPr>
          <t xml:space="preserve">(A60), </t>
        </r>
        <r>
          <rPr>
            <b/>
            <sz val="9"/>
            <color indexed="81"/>
            <rFont val="돋움"/>
            <family val="3"/>
            <charset val="129"/>
          </rPr>
          <t>비거주자양도소득</t>
        </r>
        <r>
          <rPr>
            <b/>
            <sz val="9"/>
            <color indexed="81"/>
            <rFont val="Tahoma"/>
            <family val="2"/>
          </rPr>
          <t xml:space="preserve">(A70), </t>
        </r>
        <r>
          <rPr>
            <b/>
            <sz val="9"/>
            <color indexed="81"/>
            <rFont val="돋움"/>
            <family val="3"/>
            <charset val="129"/>
          </rPr>
          <t>법인원천</t>
        </r>
        <r>
          <rPr>
            <b/>
            <sz val="9"/>
            <color indexed="81"/>
            <rFont val="Tahoma"/>
            <family val="2"/>
          </rPr>
          <t xml:space="preserve">(A80) </t>
        </r>
        <r>
          <rPr>
            <b/>
            <sz val="9"/>
            <color indexed="81"/>
            <rFont val="돋움"/>
            <family val="3"/>
            <charset val="129"/>
          </rPr>
          <t>원천징수명세</t>
        </r>
        <r>
          <rPr>
            <b/>
            <sz val="9"/>
            <color indexed="81"/>
            <rFont val="Tahoma"/>
            <family val="2"/>
          </rPr>
          <t>(</t>
        </r>
        <r>
          <rPr>
            <b/>
            <sz val="9"/>
            <color indexed="81"/>
            <rFont val="돋움"/>
            <family val="3"/>
            <charset val="129"/>
          </rPr>
          <t>④</t>
        </r>
        <r>
          <rPr>
            <b/>
            <sz val="9"/>
            <color indexed="81"/>
            <rFont val="Tahoma"/>
            <family val="2"/>
          </rPr>
          <t>~</t>
        </r>
        <r>
          <rPr>
            <b/>
            <sz val="9"/>
            <color indexed="81"/>
            <rFont val="돋움"/>
            <family val="3"/>
            <charset val="129"/>
          </rPr>
          <t>⑧</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납부세액</t>
        </r>
        <r>
          <rPr>
            <b/>
            <sz val="9"/>
            <color indexed="81"/>
            <rFont val="Tahoma"/>
            <family val="2"/>
          </rPr>
          <t>(</t>
        </r>
        <r>
          <rPr>
            <b/>
            <sz val="9"/>
            <color indexed="81"/>
            <rFont val="돋움"/>
            <family val="3"/>
            <charset val="129"/>
          </rPr>
          <t>⑩</t>
        </r>
        <r>
          <rPr>
            <b/>
            <sz val="9"/>
            <color indexed="81"/>
            <rFont val="Tahoma"/>
            <family val="2"/>
          </rPr>
          <t>·</t>
        </r>
        <r>
          <rPr>
            <b/>
            <sz val="9"/>
            <color indexed="81"/>
            <rFont val="돋움"/>
            <family val="3"/>
            <charset val="129"/>
          </rPr>
          <t>⑪</t>
        </r>
        <r>
          <rPr>
            <b/>
            <sz val="9"/>
            <color indexed="81"/>
            <rFont val="Tahoma"/>
            <family val="2"/>
          </rPr>
          <t xml:space="preserve">), </t>
        </r>
        <r>
          <rPr>
            <b/>
            <sz val="9"/>
            <color indexed="81"/>
            <rFont val="돋움"/>
            <family val="3"/>
            <charset val="129"/>
          </rPr>
          <t>저축해지추징세액</t>
        </r>
        <r>
          <rPr>
            <b/>
            <sz val="9"/>
            <color indexed="81"/>
            <rFont val="Tahoma"/>
            <family val="2"/>
          </rPr>
          <t xml:space="preserve">(A69), </t>
        </r>
        <r>
          <rPr>
            <b/>
            <sz val="9"/>
            <color indexed="81"/>
            <rFont val="돋움"/>
            <family val="3"/>
            <charset val="129"/>
          </rPr>
          <t>사업소득</t>
        </r>
        <r>
          <rPr>
            <b/>
            <sz val="9"/>
            <color indexed="81"/>
            <rFont val="Tahoma"/>
            <family val="2"/>
          </rPr>
          <t xml:space="preserve">(A25, A26, A30), </t>
        </r>
        <r>
          <rPr>
            <b/>
            <sz val="9"/>
            <color indexed="81"/>
            <rFont val="돋움"/>
            <family val="3"/>
            <charset val="129"/>
          </rPr>
          <t>기타소득</t>
        </r>
        <r>
          <rPr>
            <b/>
            <sz val="9"/>
            <color indexed="81"/>
            <rFont val="Tahoma"/>
            <family val="2"/>
          </rPr>
          <t xml:space="preserve">(A40) </t>
        </r>
        <r>
          <rPr>
            <b/>
            <sz val="9"/>
            <color indexed="81"/>
            <rFont val="돋움"/>
            <family val="3"/>
            <charset val="129"/>
          </rPr>
          <t>중</t>
        </r>
        <r>
          <rPr>
            <b/>
            <sz val="9"/>
            <color indexed="81"/>
            <rFont val="Tahoma"/>
            <family val="2"/>
          </rPr>
          <t xml:space="preserve"> </t>
        </r>
        <r>
          <rPr>
            <b/>
            <sz val="9"/>
            <color indexed="81"/>
            <rFont val="돋움"/>
            <family val="3"/>
            <charset val="129"/>
          </rPr>
          <t>비거주자분에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원천징수명세</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납부세액</t>
        </r>
        <r>
          <rPr>
            <b/>
            <sz val="9"/>
            <color indexed="81"/>
            <rFont val="Tahoma"/>
            <family val="2"/>
          </rPr>
          <t xml:space="preserve"> </t>
        </r>
        <r>
          <rPr>
            <b/>
            <sz val="9"/>
            <color indexed="81"/>
            <rFont val="돋움"/>
            <family val="3"/>
            <charset val="129"/>
          </rPr>
          <t>대하여</t>
        </r>
        <r>
          <rPr>
            <b/>
            <sz val="9"/>
            <color indexed="81"/>
            <rFont val="Tahoma"/>
            <family val="2"/>
          </rPr>
          <t xml:space="preserve"> </t>
        </r>
        <r>
          <rPr>
            <b/>
            <sz val="9"/>
            <color indexed="81"/>
            <rFont val="돋움"/>
            <family val="3"/>
            <charset val="129"/>
          </rPr>
          <t>아래의</t>
        </r>
        <r>
          <rPr>
            <b/>
            <sz val="9"/>
            <color indexed="81"/>
            <rFont val="Tahoma"/>
            <family val="2"/>
          </rPr>
          <t xml:space="preserve"> </t>
        </r>
        <r>
          <rPr>
            <b/>
            <sz val="9"/>
            <color indexed="81"/>
            <rFont val="돋움"/>
            <family val="3"/>
            <charset val="129"/>
          </rPr>
          <t>작성방법에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적어야</t>
        </r>
        <r>
          <rPr>
            <b/>
            <sz val="9"/>
            <color indexed="81"/>
            <rFont val="Tahoma"/>
            <family val="2"/>
          </rPr>
          <t xml:space="preserve"> </t>
        </r>
        <r>
          <rPr>
            <b/>
            <sz val="9"/>
            <color indexed="81"/>
            <rFont val="돋움"/>
            <family val="3"/>
            <charset val="129"/>
          </rPr>
          <t>합니다</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이</t>
        </r>
        <r>
          <rPr>
            <b/>
            <sz val="9"/>
            <color indexed="81"/>
            <rFont val="Tahoma"/>
            <family val="2"/>
          </rPr>
          <t xml:space="preserve"> </t>
        </r>
        <r>
          <rPr>
            <b/>
            <sz val="9"/>
            <color indexed="81"/>
            <rFont val="돋움"/>
            <family val="3"/>
            <charset val="129"/>
          </rPr>
          <t>서식의</t>
        </r>
        <r>
          <rPr>
            <b/>
            <sz val="9"/>
            <color indexed="81"/>
            <rFont val="Tahoma"/>
            <family val="2"/>
          </rPr>
          <t xml:space="preserve"> </t>
        </r>
        <r>
          <rPr>
            <b/>
            <sz val="9"/>
            <color indexed="81"/>
            <rFont val="돋움"/>
            <family val="3"/>
            <charset val="129"/>
          </rPr>
          <t>신고내용이</t>
        </r>
        <r>
          <rPr>
            <b/>
            <sz val="9"/>
            <color indexed="81"/>
            <rFont val="Tahoma"/>
            <family val="2"/>
          </rPr>
          <t xml:space="preserve"> </t>
        </r>
        <r>
          <rPr>
            <b/>
            <sz val="9"/>
            <color indexed="81"/>
            <rFont val="돋움"/>
            <family val="3"/>
            <charset val="129"/>
          </rPr>
          <t>변경되는</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원천징수이행상황신고서</t>
        </r>
        <r>
          <rPr>
            <b/>
            <sz val="9"/>
            <color indexed="81"/>
            <rFont val="Tahoma"/>
            <family val="2"/>
          </rPr>
          <t xml:space="preserve"> 1</t>
        </r>
        <r>
          <rPr>
            <b/>
            <sz val="9"/>
            <color indexed="81"/>
            <rFont val="돋움"/>
            <family val="3"/>
            <charset val="129"/>
          </rPr>
          <t>쪽의</t>
        </r>
        <r>
          <rPr>
            <b/>
            <sz val="9"/>
            <color indexed="81"/>
            <rFont val="Tahoma"/>
            <family val="2"/>
          </rPr>
          <t xml:space="preserve"> </t>
        </r>
        <r>
          <rPr>
            <b/>
            <sz val="9"/>
            <color indexed="81"/>
            <rFont val="돋움"/>
            <family val="3"/>
            <charset val="129"/>
          </rPr>
          <t>내용도</t>
        </r>
        <r>
          <rPr>
            <b/>
            <sz val="9"/>
            <color indexed="81"/>
            <rFont val="Tahoma"/>
            <family val="2"/>
          </rPr>
          <t xml:space="preserve"> </t>
        </r>
        <r>
          <rPr>
            <b/>
            <sz val="9"/>
            <color indexed="81"/>
            <rFont val="돋움"/>
            <family val="3"/>
            <charset val="129"/>
          </rPr>
          <t>수정하여</t>
        </r>
        <r>
          <rPr>
            <b/>
            <sz val="9"/>
            <color indexed="81"/>
            <rFont val="Tahoma"/>
            <family val="2"/>
          </rPr>
          <t xml:space="preserve"> </t>
        </r>
        <r>
          <rPr>
            <b/>
            <sz val="9"/>
            <color indexed="81"/>
            <rFont val="돋움"/>
            <family val="3"/>
            <charset val="129"/>
          </rPr>
          <t>작성하여야</t>
        </r>
        <r>
          <rPr>
            <b/>
            <sz val="9"/>
            <color indexed="81"/>
            <rFont val="Tahoma"/>
            <family val="2"/>
          </rPr>
          <t xml:space="preserve"> </t>
        </r>
        <r>
          <rPr>
            <b/>
            <sz val="9"/>
            <color indexed="81"/>
            <rFont val="돋움"/>
            <family val="3"/>
            <charset val="129"/>
          </rPr>
          <t>합니다</t>
        </r>
        <r>
          <rPr>
            <b/>
            <sz val="9"/>
            <color indexed="81"/>
            <rFont val="Tahoma"/>
            <family val="2"/>
          </rPr>
          <t xml:space="preserve">.
</t>
        </r>
      </text>
    </comment>
    <comment ref="AP96" authorId="0" shapeId="0" xr:uid="{527E1CE7-FD7D-41F9-9A25-DEA70761854B}">
      <text>
        <r>
          <rPr>
            <b/>
            <sz val="9"/>
            <color indexed="81"/>
            <rFont val="Tahoma"/>
            <family val="2"/>
          </rPr>
          <t xml:space="preserve">1. [C01-C10, C17, C27, C28, C35] : </t>
        </r>
        <r>
          <rPr>
            <b/>
            <sz val="9"/>
            <color indexed="81"/>
            <rFont val="돋움"/>
            <family val="3"/>
            <charset val="129"/>
          </rPr>
          <t>「조세특례제한법」의</t>
        </r>
        <r>
          <rPr>
            <b/>
            <sz val="9"/>
            <color indexed="81"/>
            <rFont val="Tahoma"/>
            <family val="2"/>
          </rPr>
          <t xml:space="preserve"> </t>
        </r>
        <r>
          <rPr>
            <b/>
            <sz val="9"/>
            <color indexed="81"/>
            <rFont val="돋움"/>
            <family val="3"/>
            <charset val="129"/>
          </rPr>
          <t>장기주택마련저축</t>
        </r>
        <r>
          <rPr>
            <b/>
            <sz val="9"/>
            <color indexed="81"/>
            <rFont val="Tahoma"/>
            <family val="2"/>
          </rPr>
          <t xml:space="preserve">, </t>
        </r>
        <r>
          <rPr>
            <b/>
            <sz val="9"/>
            <color indexed="81"/>
            <rFont val="돋움"/>
            <family val="3"/>
            <charset val="129"/>
          </rPr>
          <t>생계형저축</t>
        </r>
        <r>
          <rPr>
            <b/>
            <sz val="9"/>
            <color indexed="81"/>
            <rFont val="Tahoma"/>
            <family val="2"/>
          </rPr>
          <t xml:space="preserve">, </t>
        </r>
        <r>
          <rPr>
            <b/>
            <sz val="9"/>
            <color indexed="81"/>
            <rFont val="돋움"/>
            <family val="3"/>
            <charset val="129"/>
          </rPr>
          <t>개인연금저축</t>
        </r>
        <r>
          <rPr>
            <b/>
            <sz val="9"/>
            <color indexed="81"/>
            <rFont val="Tahoma"/>
            <family val="2"/>
          </rPr>
          <t xml:space="preserve">, </t>
        </r>
        <r>
          <rPr>
            <b/>
            <sz val="9"/>
            <color indexed="81"/>
            <rFont val="돋움"/>
            <family val="3"/>
            <charset val="129"/>
          </rPr>
          <t>장기주식형저축</t>
        </r>
        <r>
          <rPr>
            <b/>
            <sz val="9"/>
            <color indexed="81"/>
            <rFont val="Tahoma"/>
            <family val="2"/>
          </rPr>
          <t xml:space="preserve">, </t>
        </r>
        <r>
          <rPr>
            <b/>
            <sz val="9"/>
            <color indexed="81"/>
            <rFont val="돋움"/>
            <family val="3"/>
            <charset val="129"/>
          </rPr>
          <t>조합</t>
        </r>
        <r>
          <rPr>
            <b/>
            <sz val="9"/>
            <color indexed="81"/>
            <rFont val="Tahoma"/>
            <family val="2"/>
          </rPr>
          <t xml:space="preserve"> </t>
        </r>
        <r>
          <rPr>
            <b/>
            <sz val="9"/>
            <color indexed="81"/>
            <rFont val="돋움"/>
            <family val="3"/>
            <charset val="129"/>
          </rPr>
          <t>등</t>
        </r>
        <r>
          <rPr>
            <b/>
            <sz val="9"/>
            <color indexed="81"/>
            <rFont val="Tahoma"/>
            <family val="2"/>
          </rPr>
          <t xml:space="preserve"> </t>
        </r>
        <r>
          <rPr>
            <b/>
            <sz val="9"/>
            <color indexed="81"/>
            <rFont val="돋움"/>
            <family val="3"/>
            <charset val="129"/>
          </rPr>
          <t>예탁금</t>
        </r>
        <r>
          <rPr>
            <b/>
            <sz val="9"/>
            <color indexed="81"/>
            <rFont val="Tahoma"/>
            <family val="2"/>
          </rPr>
          <t xml:space="preserve">, </t>
        </r>
        <r>
          <rPr>
            <b/>
            <sz val="9"/>
            <color indexed="81"/>
            <rFont val="돋움"/>
            <family val="3"/>
            <charset val="129"/>
          </rPr>
          <t>조합</t>
        </r>
        <r>
          <rPr>
            <b/>
            <sz val="9"/>
            <color indexed="81"/>
            <rFont val="Tahoma"/>
            <family val="2"/>
          </rPr>
          <t xml:space="preserve"> </t>
        </r>
        <r>
          <rPr>
            <b/>
            <sz val="9"/>
            <color indexed="81"/>
            <rFont val="돋움"/>
            <family val="3"/>
            <charset val="129"/>
          </rPr>
          <t>등</t>
        </r>
        <r>
          <rPr>
            <b/>
            <sz val="9"/>
            <color indexed="81"/>
            <rFont val="Tahoma"/>
            <family val="2"/>
          </rPr>
          <t xml:space="preserve"> </t>
        </r>
        <r>
          <rPr>
            <b/>
            <sz val="9"/>
            <color indexed="81"/>
            <rFont val="돋움"/>
            <family val="3"/>
            <charset val="129"/>
          </rPr>
          <t>출자금</t>
        </r>
        <r>
          <rPr>
            <b/>
            <sz val="9"/>
            <color indexed="81"/>
            <rFont val="Tahoma"/>
            <family val="2"/>
          </rPr>
          <t xml:space="preserve">, </t>
        </r>
        <r>
          <rPr>
            <b/>
            <sz val="9"/>
            <color indexed="81"/>
            <rFont val="돋움"/>
            <family val="3"/>
            <charset val="129"/>
          </rPr>
          <t>농어가목돈마련저축</t>
        </r>
        <r>
          <rPr>
            <b/>
            <sz val="9"/>
            <color indexed="81"/>
            <rFont val="Tahoma"/>
            <family val="2"/>
          </rPr>
          <t xml:space="preserve">,  </t>
        </r>
        <r>
          <rPr>
            <b/>
            <sz val="9"/>
            <color indexed="81"/>
            <rFont val="돋움"/>
            <family val="3"/>
            <charset val="129"/>
          </rPr>
          <t>장기회사채형저축</t>
        </r>
        <r>
          <rPr>
            <b/>
            <sz val="9"/>
            <color indexed="81"/>
            <rFont val="Tahoma"/>
            <family val="2"/>
          </rPr>
          <t xml:space="preserve">, </t>
        </r>
        <r>
          <rPr>
            <b/>
            <sz val="9"/>
            <color indexed="81"/>
            <rFont val="돋움"/>
            <family val="3"/>
            <charset val="129"/>
          </rPr>
          <t>우리사주</t>
        </r>
        <r>
          <rPr>
            <b/>
            <sz val="9"/>
            <color indexed="81"/>
            <rFont val="Tahoma"/>
            <family val="2"/>
          </rPr>
          <t>·</t>
        </r>
        <r>
          <rPr>
            <b/>
            <sz val="9"/>
            <color indexed="81"/>
            <rFont val="돋움"/>
            <family val="3"/>
            <charset val="129"/>
          </rPr>
          <t>장기보유주식</t>
        </r>
        <r>
          <rPr>
            <b/>
            <sz val="9"/>
            <color indexed="81"/>
            <rFont val="Tahoma"/>
            <family val="2"/>
          </rPr>
          <t xml:space="preserve"> </t>
        </r>
        <r>
          <rPr>
            <b/>
            <sz val="9"/>
            <color indexed="81"/>
            <rFont val="돋움"/>
            <family val="3"/>
            <charset val="129"/>
          </rPr>
          <t>비과세</t>
        </r>
        <r>
          <rPr>
            <b/>
            <sz val="9"/>
            <color indexed="81"/>
            <rFont val="Tahoma"/>
            <family val="2"/>
          </rPr>
          <t xml:space="preserve"> </t>
        </r>
        <r>
          <rPr>
            <b/>
            <sz val="9"/>
            <color indexed="81"/>
            <rFont val="돋움"/>
            <family val="3"/>
            <charset val="129"/>
          </rPr>
          <t>배당소득</t>
        </r>
        <r>
          <rPr>
            <b/>
            <sz val="9"/>
            <color indexed="81"/>
            <rFont val="Tahoma"/>
            <family val="2"/>
          </rPr>
          <t xml:space="preserve">, </t>
        </r>
        <r>
          <rPr>
            <b/>
            <sz val="9"/>
            <color indexed="81"/>
            <rFont val="돋움"/>
            <family val="3"/>
            <charset val="129"/>
          </rPr>
          <t>공익기부투자신탁</t>
        </r>
        <r>
          <rPr>
            <b/>
            <sz val="9"/>
            <color indexed="81"/>
            <rFont val="Tahoma"/>
            <family val="2"/>
          </rPr>
          <t>·</t>
        </r>
        <r>
          <rPr>
            <b/>
            <sz val="9"/>
            <color indexed="81"/>
            <rFont val="돋움"/>
            <family val="3"/>
            <charset val="129"/>
          </rPr>
          <t>미분양주택투자신탁</t>
        </r>
        <r>
          <rPr>
            <b/>
            <sz val="9"/>
            <color indexed="81"/>
            <rFont val="Tahoma"/>
            <family val="2"/>
          </rPr>
          <t xml:space="preserve">, </t>
        </r>
        <r>
          <rPr>
            <b/>
            <sz val="9"/>
            <color indexed="81"/>
            <rFont val="돋움"/>
            <family val="3"/>
            <charset val="129"/>
          </rPr>
          <t>녹색저축</t>
        </r>
        <r>
          <rPr>
            <b/>
            <sz val="9"/>
            <color indexed="81"/>
            <rFont val="Tahoma"/>
            <family val="2"/>
          </rPr>
          <t xml:space="preserve"> </t>
        </r>
        <r>
          <rPr>
            <b/>
            <sz val="9"/>
            <color indexed="81"/>
            <rFont val="돋움"/>
            <family val="3"/>
            <charset val="129"/>
          </rPr>
          <t>등</t>
        </r>
        <r>
          <rPr>
            <b/>
            <sz val="9"/>
            <color indexed="81"/>
            <rFont val="Tahoma"/>
            <family val="2"/>
          </rPr>
          <t xml:space="preserve"> </t>
        </r>
        <r>
          <rPr>
            <b/>
            <sz val="9"/>
            <color indexed="81"/>
            <rFont val="돋움"/>
            <family val="3"/>
            <charset val="129"/>
          </rPr>
          <t>비과세</t>
        </r>
        <r>
          <rPr>
            <b/>
            <sz val="9"/>
            <color indexed="81"/>
            <rFont val="Tahoma"/>
            <family val="2"/>
          </rPr>
          <t xml:space="preserve"> </t>
        </r>
        <r>
          <rPr>
            <b/>
            <sz val="9"/>
            <color indexed="81"/>
            <rFont val="돋움"/>
            <family val="3"/>
            <charset val="129"/>
          </rPr>
          <t>이자</t>
        </r>
        <r>
          <rPr>
            <b/>
            <sz val="9"/>
            <color indexed="81"/>
            <rFont val="Tahoma"/>
            <family val="2"/>
          </rPr>
          <t>·</t>
        </r>
        <r>
          <rPr>
            <b/>
            <sz val="9"/>
            <color indexed="81"/>
            <rFont val="돋움"/>
            <family val="3"/>
            <charset val="129"/>
          </rPr>
          <t>배당소득과</t>
        </r>
        <r>
          <rPr>
            <b/>
            <sz val="9"/>
            <color indexed="81"/>
            <rFont val="Tahoma"/>
            <family val="2"/>
          </rPr>
          <t xml:space="preserve"> </t>
        </r>
        <r>
          <rPr>
            <b/>
            <sz val="9"/>
            <color indexed="81"/>
            <rFont val="돋움"/>
            <family val="3"/>
            <charset val="129"/>
          </rPr>
          <t>「소득세법」의</t>
        </r>
        <r>
          <rPr>
            <b/>
            <sz val="9"/>
            <color indexed="81"/>
            <rFont val="Tahoma"/>
            <family val="2"/>
          </rPr>
          <t xml:space="preserve"> </t>
        </r>
        <r>
          <rPr>
            <b/>
            <sz val="9"/>
            <color indexed="81"/>
            <rFont val="돋움"/>
            <family val="3"/>
            <charset val="129"/>
          </rPr>
          <t>저축성보험차익에</t>
        </r>
        <r>
          <rPr>
            <b/>
            <sz val="9"/>
            <color indexed="81"/>
            <rFont val="Tahoma"/>
            <family val="2"/>
          </rPr>
          <t xml:space="preserve"> </t>
        </r>
        <r>
          <rPr>
            <b/>
            <sz val="9"/>
            <color indexed="81"/>
            <rFont val="돋움"/>
            <family val="3"/>
            <charset val="129"/>
          </rPr>
          <t>해당하지</t>
        </r>
        <r>
          <rPr>
            <b/>
            <sz val="9"/>
            <color indexed="81"/>
            <rFont val="Tahoma"/>
            <family val="2"/>
          </rPr>
          <t xml:space="preserve"> </t>
        </r>
        <r>
          <rPr>
            <b/>
            <sz val="9"/>
            <color indexed="81"/>
            <rFont val="돋움"/>
            <family val="3"/>
            <charset val="129"/>
          </rPr>
          <t>않은</t>
        </r>
        <r>
          <rPr>
            <b/>
            <sz val="9"/>
            <color indexed="81"/>
            <rFont val="Tahoma"/>
            <family val="2"/>
          </rPr>
          <t xml:space="preserve"> </t>
        </r>
        <r>
          <rPr>
            <b/>
            <sz val="9"/>
            <color indexed="81"/>
            <rFont val="돋움"/>
            <family val="3"/>
            <charset val="129"/>
          </rPr>
          <t>비과세</t>
        </r>
        <r>
          <rPr>
            <b/>
            <sz val="9"/>
            <color indexed="81"/>
            <rFont val="Tahoma"/>
            <family val="2"/>
          </rPr>
          <t xml:space="preserve"> </t>
        </r>
        <r>
          <rPr>
            <b/>
            <sz val="9"/>
            <color indexed="81"/>
            <rFont val="돋움"/>
            <family val="3"/>
            <charset val="129"/>
          </rPr>
          <t>보험차익으로</t>
        </r>
        <r>
          <rPr>
            <b/>
            <sz val="9"/>
            <color indexed="81"/>
            <rFont val="Tahoma"/>
            <family val="2"/>
          </rPr>
          <t xml:space="preserve"> </t>
        </r>
        <r>
          <rPr>
            <b/>
            <sz val="9"/>
            <color indexed="81"/>
            <rFont val="돋움"/>
            <family val="3"/>
            <charset val="129"/>
          </rPr>
          <t>소득세가</t>
        </r>
        <r>
          <rPr>
            <b/>
            <sz val="9"/>
            <color indexed="81"/>
            <rFont val="Tahoma"/>
            <family val="2"/>
          </rPr>
          <t xml:space="preserve"> </t>
        </r>
        <r>
          <rPr>
            <b/>
            <sz val="9"/>
            <color indexed="81"/>
            <rFont val="돋움"/>
            <family val="3"/>
            <charset val="129"/>
          </rPr>
          <t>비과세되는</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저축상품의</t>
        </r>
        <r>
          <rPr>
            <b/>
            <sz val="9"/>
            <color indexed="81"/>
            <rFont val="Tahoma"/>
            <family val="2"/>
          </rPr>
          <t xml:space="preserve"> </t>
        </r>
        <r>
          <rPr>
            <b/>
            <sz val="9"/>
            <color indexed="81"/>
            <rFont val="돋움"/>
            <family val="3"/>
            <charset val="129"/>
          </rPr>
          <t>소득지급란의</t>
        </r>
        <r>
          <rPr>
            <b/>
            <sz val="9"/>
            <color indexed="81"/>
            <rFont val="Tahoma"/>
            <family val="2"/>
          </rPr>
          <t xml:space="preserve"> </t>
        </r>
        <r>
          <rPr>
            <b/>
            <sz val="9"/>
            <color indexed="81"/>
            <rFont val="돋움"/>
            <family val="3"/>
            <charset val="129"/>
          </rPr>
          <t>인원</t>
        </r>
        <r>
          <rPr>
            <b/>
            <sz val="9"/>
            <color indexed="81"/>
            <rFont val="Tahoma"/>
            <family val="2"/>
          </rPr>
          <t xml:space="preserve">, </t>
        </r>
        <r>
          <rPr>
            <b/>
            <sz val="9"/>
            <color indexed="81"/>
            <rFont val="돋움"/>
            <family val="3"/>
            <charset val="129"/>
          </rPr>
          <t>총지급액을</t>
        </r>
        <r>
          <rPr>
            <b/>
            <sz val="9"/>
            <color indexed="81"/>
            <rFont val="Tahoma"/>
            <family val="2"/>
          </rPr>
          <t xml:space="preserve"> </t>
        </r>
        <r>
          <rPr>
            <b/>
            <sz val="9"/>
            <color indexed="81"/>
            <rFont val="돋움"/>
            <family val="3"/>
            <charset val="129"/>
          </rPr>
          <t>적으며</t>
        </r>
        <r>
          <rPr>
            <b/>
            <sz val="9"/>
            <color indexed="81"/>
            <rFont val="Tahoma"/>
            <family val="2"/>
          </rPr>
          <t xml:space="preserve"> </t>
        </r>
        <r>
          <rPr>
            <b/>
            <sz val="9"/>
            <color indexed="81"/>
            <rFont val="돋움"/>
            <family val="3"/>
            <charset val="129"/>
          </rPr>
          <t>이자소득</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배당소득의</t>
        </r>
        <r>
          <rPr>
            <b/>
            <sz val="9"/>
            <color indexed="81"/>
            <rFont val="Tahoma"/>
            <family val="2"/>
          </rPr>
          <t xml:space="preserve"> </t>
        </r>
        <r>
          <rPr>
            <b/>
            <sz val="9"/>
            <color indexed="81"/>
            <rFont val="돋움"/>
            <family val="3"/>
            <charset val="129"/>
          </rPr>
          <t>합계액을</t>
        </r>
        <r>
          <rPr>
            <b/>
            <sz val="9"/>
            <color indexed="81"/>
            <rFont val="Tahoma"/>
            <family val="2"/>
          </rPr>
          <t xml:space="preserve"> </t>
        </r>
        <r>
          <rPr>
            <b/>
            <sz val="9"/>
            <color indexed="81"/>
            <rFont val="돋움"/>
            <family val="3"/>
            <charset val="129"/>
          </rPr>
          <t>적습니다</t>
        </r>
        <r>
          <rPr>
            <b/>
            <sz val="9"/>
            <color indexed="81"/>
            <rFont val="Tahoma"/>
            <family val="2"/>
          </rPr>
          <t>.
  2. [C19,C29]</t>
        </r>
        <r>
          <rPr>
            <b/>
            <sz val="9"/>
            <color indexed="81"/>
            <rFont val="돋움"/>
            <family val="3"/>
            <charset val="129"/>
          </rPr>
          <t>는</t>
        </r>
        <r>
          <rPr>
            <b/>
            <sz val="9"/>
            <color indexed="81"/>
            <rFont val="Tahoma"/>
            <family val="2"/>
          </rPr>
          <t xml:space="preserve"> </t>
        </r>
        <r>
          <rPr>
            <b/>
            <sz val="9"/>
            <color indexed="81"/>
            <rFont val="돋움"/>
            <family val="3"/>
            <charset val="129"/>
          </rPr>
          <t>「조세특례제한법」</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「소득세법」에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비과세되는</t>
        </r>
        <r>
          <rPr>
            <b/>
            <sz val="9"/>
            <color indexed="81"/>
            <rFont val="Tahoma"/>
            <family val="2"/>
          </rPr>
          <t xml:space="preserve"> </t>
        </r>
        <r>
          <rPr>
            <b/>
            <sz val="9"/>
            <color indexed="81"/>
            <rFont val="돋움"/>
            <family val="3"/>
            <charset val="129"/>
          </rPr>
          <t>저축상품</t>
        </r>
        <r>
          <rPr>
            <b/>
            <sz val="9"/>
            <color indexed="81"/>
            <rFont val="Tahoma"/>
            <family val="2"/>
          </rPr>
          <t xml:space="preserve">( [C01-C10, C17, C27, C28] </t>
        </r>
        <r>
          <rPr>
            <b/>
            <sz val="9"/>
            <color indexed="81"/>
            <rFont val="돋움"/>
            <family val="3"/>
            <charset val="129"/>
          </rPr>
          <t>란</t>
        </r>
        <r>
          <rPr>
            <b/>
            <sz val="9"/>
            <color indexed="81"/>
            <rFont val="Tahoma"/>
            <family val="2"/>
          </rPr>
          <t xml:space="preserve"> </t>
        </r>
        <r>
          <rPr>
            <b/>
            <sz val="9"/>
            <color indexed="81"/>
            <rFont val="돋움"/>
            <family val="3"/>
            <charset val="129"/>
          </rPr>
          <t>작성대상</t>
        </r>
        <r>
          <rPr>
            <b/>
            <sz val="9"/>
            <color indexed="81"/>
            <rFont val="Tahoma"/>
            <family val="2"/>
          </rPr>
          <t xml:space="preserve"> </t>
        </r>
        <r>
          <rPr>
            <b/>
            <sz val="9"/>
            <color indexed="81"/>
            <rFont val="돋움"/>
            <family val="3"/>
            <charset val="129"/>
          </rPr>
          <t>저축상품</t>
        </r>
        <r>
          <rPr>
            <b/>
            <sz val="9"/>
            <color indexed="81"/>
            <rFont val="Tahoma"/>
            <family val="2"/>
          </rPr>
          <t xml:space="preserve"> </t>
        </r>
        <r>
          <rPr>
            <b/>
            <sz val="9"/>
            <color indexed="81"/>
            <rFont val="돋움"/>
            <family val="3"/>
            <charset val="129"/>
          </rPr>
          <t>제외</t>
        </r>
        <r>
          <rPr>
            <b/>
            <sz val="9"/>
            <color indexed="81"/>
            <rFont val="Tahoma"/>
            <family val="2"/>
          </rPr>
          <t>)</t>
        </r>
        <r>
          <rPr>
            <b/>
            <sz val="9"/>
            <color indexed="81"/>
            <rFont val="돋움"/>
            <family val="3"/>
            <charset val="129"/>
          </rPr>
          <t>에</t>
        </r>
        <r>
          <rPr>
            <b/>
            <sz val="9"/>
            <color indexed="81"/>
            <rFont val="Tahoma"/>
            <family val="2"/>
          </rPr>
          <t xml:space="preserve"> </t>
        </r>
        <r>
          <rPr>
            <b/>
            <sz val="9"/>
            <color indexed="81"/>
            <rFont val="돋움"/>
            <family val="3"/>
            <charset val="129"/>
          </rPr>
          <t>해당되는</t>
        </r>
        <r>
          <rPr>
            <b/>
            <sz val="9"/>
            <color indexed="81"/>
            <rFont val="Tahoma"/>
            <family val="2"/>
          </rPr>
          <t xml:space="preserve"> </t>
        </r>
        <r>
          <rPr>
            <b/>
            <sz val="9"/>
            <color indexed="81"/>
            <rFont val="돋움"/>
            <family val="3"/>
            <charset val="129"/>
          </rPr>
          <t>소득에</t>
        </r>
        <r>
          <rPr>
            <b/>
            <sz val="9"/>
            <color indexed="81"/>
            <rFont val="Tahoma"/>
            <family val="2"/>
          </rPr>
          <t xml:space="preserve"> </t>
        </r>
        <r>
          <rPr>
            <b/>
            <sz val="9"/>
            <color indexed="81"/>
            <rFont val="돋움"/>
            <family val="3"/>
            <charset val="129"/>
          </rPr>
          <t>대해</t>
        </r>
        <r>
          <rPr>
            <b/>
            <sz val="9"/>
            <color indexed="81"/>
            <rFont val="Tahoma"/>
            <family val="2"/>
          </rPr>
          <t xml:space="preserve"> </t>
        </r>
        <r>
          <rPr>
            <b/>
            <sz val="9"/>
            <color indexed="81"/>
            <rFont val="돋움"/>
            <family val="3"/>
            <charset val="129"/>
          </rPr>
          <t>소득지급란의</t>
        </r>
        <r>
          <rPr>
            <b/>
            <sz val="9"/>
            <color indexed="81"/>
            <rFont val="Tahoma"/>
            <family val="2"/>
          </rPr>
          <t xml:space="preserve"> </t>
        </r>
        <r>
          <rPr>
            <b/>
            <sz val="9"/>
            <color indexed="81"/>
            <rFont val="돋움"/>
            <family val="3"/>
            <charset val="129"/>
          </rPr>
          <t>인원</t>
        </r>
        <r>
          <rPr>
            <b/>
            <sz val="9"/>
            <color indexed="81"/>
            <rFont val="Tahoma"/>
            <family val="2"/>
          </rPr>
          <t xml:space="preserve">, </t>
        </r>
        <r>
          <rPr>
            <b/>
            <sz val="9"/>
            <color indexed="81"/>
            <rFont val="돋움"/>
            <family val="3"/>
            <charset val="129"/>
          </rPr>
          <t>총지급액을</t>
        </r>
        <r>
          <rPr>
            <b/>
            <sz val="9"/>
            <color indexed="81"/>
            <rFont val="Tahoma"/>
            <family val="2"/>
          </rPr>
          <t xml:space="preserve"> </t>
        </r>
        <r>
          <rPr>
            <b/>
            <sz val="9"/>
            <color indexed="81"/>
            <rFont val="돋움"/>
            <family val="3"/>
            <charset val="129"/>
          </rPr>
          <t>적으며</t>
        </r>
        <r>
          <rPr>
            <b/>
            <sz val="9"/>
            <color indexed="81"/>
            <rFont val="Tahoma"/>
            <family val="2"/>
          </rPr>
          <t xml:space="preserve"> </t>
        </r>
        <r>
          <rPr>
            <b/>
            <sz val="9"/>
            <color indexed="81"/>
            <rFont val="돋움"/>
            <family val="3"/>
            <charset val="129"/>
          </rPr>
          <t>이자</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배당소득의</t>
        </r>
        <r>
          <rPr>
            <b/>
            <sz val="9"/>
            <color indexed="81"/>
            <rFont val="Tahoma"/>
            <family val="2"/>
          </rPr>
          <t xml:space="preserve"> </t>
        </r>
        <r>
          <rPr>
            <b/>
            <sz val="9"/>
            <color indexed="81"/>
            <rFont val="돋움"/>
            <family val="3"/>
            <charset val="129"/>
          </rPr>
          <t>해당란에</t>
        </r>
        <r>
          <rPr>
            <b/>
            <sz val="9"/>
            <color indexed="81"/>
            <rFont val="Tahoma"/>
            <family val="2"/>
          </rPr>
          <t xml:space="preserve"> </t>
        </r>
        <r>
          <rPr>
            <b/>
            <sz val="9"/>
            <color indexed="81"/>
            <rFont val="돋움"/>
            <family val="3"/>
            <charset val="129"/>
          </rPr>
          <t>각각</t>
        </r>
        <r>
          <rPr>
            <b/>
            <sz val="9"/>
            <color indexed="81"/>
            <rFont val="Tahoma"/>
            <family val="2"/>
          </rPr>
          <t xml:space="preserve"> </t>
        </r>
        <r>
          <rPr>
            <b/>
            <sz val="9"/>
            <color indexed="81"/>
            <rFont val="돋움"/>
            <family val="3"/>
            <charset val="129"/>
          </rPr>
          <t>적습니다</t>
        </r>
        <r>
          <rPr>
            <b/>
            <sz val="9"/>
            <color indexed="81"/>
            <rFont val="Tahoma"/>
            <family val="2"/>
          </rPr>
          <t>.
  3. [C11, C21, C31, C32, C33, C34, C51]</t>
        </r>
        <r>
          <rPr>
            <b/>
            <sz val="9"/>
            <color indexed="81"/>
            <rFont val="돋움"/>
            <family val="3"/>
            <charset val="129"/>
          </rPr>
          <t>은</t>
        </r>
        <r>
          <rPr>
            <b/>
            <sz val="9"/>
            <color indexed="81"/>
            <rFont val="Tahoma"/>
            <family val="2"/>
          </rPr>
          <t xml:space="preserve"> </t>
        </r>
        <r>
          <rPr>
            <b/>
            <sz val="9"/>
            <color indexed="81"/>
            <rFont val="돋움"/>
            <family val="3"/>
            <charset val="129"/>
          </rPr>
          <t>장기채권</t>
        </r>
        <r>
          <rPr>
            <b/>
            <sz val="9"/>
            <color indexed="81"/>
            <rFont val="Tahoma"/>
            <family val="2"/>
          </rPr>
          <t xml:space="preserve"> (30%), </t>
        </r>
        <r>
          <rPr>
            <b/>
            <sz val="9"/>
            <color indexed="81"/>
            <rFont val="돋움"/>
            <family val="3"/>
            <charset val="129"/>
          </rPr>
          <t>「조세특례제한법」의</t>
        </r>
        <r>
          <rPr>
            <b/>
            <sz val="9"/>
            <color indexed="81"/>
            <rFont val="Tahoma"/>
            <family val="2"/>
          </rPr>
          <t xml:space="preserve"> </t>
        </r>
        <r>
          <rPr>
            <b/>
            <sz val="9"/>
            <color indexed="81"/>
            <rFont val="돋움"/>
            <family val="3"/>
            <charset val="129"/>
          </rPr>
          <t>장기보유주식배당</t>
        </r>
        <r>
          <rPr>
            <b/>
            <sz val="9"/>
            <color indexed="81"/>
            <rFont val="Tahoma"/>
            <family val="2"/>
          </rPr>
          <t xml:space="preserve">, </t>
        </r>
        <r>
          <rPr>
            <b/>
            <sz val="9"/>
            <color indexed="81"/>
            <rFont val="돋움"/>
            <family val="3"/>
            <charset val="129"/>
          </rPr>
          <t>사회기반시설투융자회사</t>
        </r>
        <r>
          <rPr>
            <b/>
            <sz val="9"/>
            <color indexed="81"/>
            <rFont val="Tahoma"/>
            <family val="2"/>
          </rPr>
          <t xml:space="preserve"> </t>
        </r>
        <r>
          <rPr>
            <b/>
            <sz val="9"/>
            <color indexed="81"/>
            <rFont val="돋움"/>
            <family val="3"/>
            <charset val="129"/>
          </rPr>
          <t>배당소득</t>
        </r>
        <r>
          <rPr>
            <b/>
            <sz val="9"/>
            <color indexed="81"/>
            <rFont val="Tahoma"/>
            <family val="2"/>
          </rPr>
          <t xml:space="preserve"> </t>
        </r>
        <r>
          <rPr>
            <b/>
            <sz val="9"/>
            <color indexed="81"/>
            <rFont val="돋움"/>
            <family val="3"/>
            <charset val="129"/>
          </rPr>
          <t>등</t>
        </r>
        <r>
          <rPr>
            <b/>
            <sz val="9"/>
            <color indexed="81"/>
            <rFont val="Tahoma"/>
            <family val="2"/>
          </rPr>
          <t xml:space="preserve"> </t>
        </r>
        <r>
          <rPr>
            <b/>
            <sz val="9"/>
            <color indexed="81"/>
            <rFont val="돋움"/>
            <family val="3"/>
            <charset val="129"/>
          </rPr>
          <t>특례세율이</t>
        </r>
        <r>
          <rPr>
            <b/>
            <sz val="9"/>
            <color indexed="81"/>
            <rFont val="Tahoma"/>
            <family val="2"/>
          </rPr>
          <t xml:space="preserve"> </t>
        </r>
        <r>
          <rPr>
            <b/>
            <sz val="9"/>
            <color indexed="81"/>
            <rFont val="돋움"/>
            <family val="3"/>
            <charset val="129"/>
          </rPr>
          <t>적용되는</t>
        </r>
        <r>
          <rPr>
            <b/>
            <sz val="9"/>
            <color indexed="81"/>
            <rFont val="Tahoma"/>
            <family val="2"/>
          </rPr>
          <t xml:space="preserve"> </t>
        </r>
        <r>
          <rPr>
            <b/>
            <sz val="9"/>
            <color indexed="81"/>
            <rFont val="돋움"/>
            <family val="3"/>
            <charset val="129"/>
          </rPr>
          <t>이자</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배당소득의</t>
        </r>
        <r>
          <rPr>
            <b/>
            <sz val="9"/>
            <color indexed="81"/>
            <rFont val="Tahoma"/>
            <family val="2"/>
          </rPr>
          <t xml:space="preserve"> </t>
        </r>
        <r>
          <rPr>
            <b/>
            <sz val="9"/>
            <color indexed="81"/>
            <rFont val="돋움"/>
            <family val="3"/>
            <charset val="129"/>
          </rPr>
          <t>소득지급란의</t>
        </r>
        <r>
          <rPr>
            <b/>
            <sz val="9"/>
            <color indexed="81"/>
            <rFont val="Tahoma"/>
            <family val="2"/>
          </rPr>
          <t xml:space="preserve"> </t>
        </r>
        <r>
          <rPr>
            <b/>
            <sz val="9"/>
            <color indexed="81"/>
            <rFont val="돋움"/>
            <family val="3"/>
            <charset val="129"/>
          </rPr>
          <t>인원</t>
        </r>
        <r>
          <rPr>
            <b/>
            <sz val="9"/>
            <color indexed="81"/>
            <rFont val="Tahoma"/>
            <family val="2"/>
          </rPr>
          <t xml:space="preserve">, </t>
        </r>
        <r>
          <rPr>
            <b/>
            <sz val="9"/>
            <color indexed="81"/>
            <rFont val="돋움"/>
            <family val="3"/>
            <charset val="129"/>
          </rPr>
          <t>총지급액을</t>
        </r>
        <r>
          <rPr>
            <b/>
            <sz val="9"/>
            <color indexed="81"/>
            <rFont val="Tahoma"/>
            <family val="2"/>
          </rPr>
          <t xml:space="preserve"> </t>
        </r>
        <r>
          <rPr>
            <b/>
            <sz val="9"/>
            <color indexed="81"/>
            <rFont val="돋움"/>
            <family val="3"/>
            <charset val="129"/>
          </rPr>
          <t>적으며</t>
        </r>
        <r>
          <rPr>
            <b/>
            <sz val="9"/>
            <color indexed="81"/>
            <rFont val="Tahoma"/>
            <family val="2"/>
          </rPr>
          <t xml:space="preserve"> </t>
        </r>
        <r>
          <rPr>
            <b/>
            <sz val="9"/>
            <color indexed="81"/>
            <rFont val="돋움"/>
            <family val="3"/>
            <charset val="129"/>
          </rPr>
          <t>이자</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배당소득의</t>
        </r>
        <r>
          <rPr>
            <b/>
            <sz val="9"/>
            <color indexed="81"/>
            <rFont val="Tahoma"/>
            <family val="2"/>
          </rPr>
          <t xml:space="preserve"> </t>
        </r>
        <r>
          <rPr>
            <b/>
            <sz val="9"/>
            <color indexed="81"/>
            <rFont val="돋움"/>
            <family val="3"/>
            <charset val="129"/>
          </rPr>
          <t>해당란에</t>
        </r>
        <r>
          <rPr>
            <b/>
            <sz val="9"/>
            <color indexed="81"/>
            <rFont val="Tahoma"/>
            <family val="2"/>
          </rPr>
          <t xml:space="preserve"> </t>
        </r>
        <r>
          <rPr>
            <b/>
            <sz val="9"/>
            <color indexed="81"/>
            <rFont val="돋움"/>
            <family val="3"/>
            <charset val="129"/>
          </rPr>
          <t>각각</t>
        </r>
        <r>
          <rPr>
            <b/>
            <sz val="9"/>
            <color indexed="81"/>
            <rFont val="Tahoma"/>
            <family val="2"/>
          </rPr>
          <t xml:space="preserve"> </t>
        </r>
        <r>
          <rPr>
            <b/>
            <sz val="9"/>
            <color indexed="81"/>
            <rFont val="돋움"/>
            <family val="3"/>
            <charset val="129"/>
          </rPr>
          <t>적습니다</t>
        </r>
        <r>
          <rPr>
            <b/>
            <sz val="9"/>
            <color indexed="81"/>
            <rFont val="Tahoma"/>
            <family val="2"/>
          </rPr>
          <t>.
  4. [C12, C22]</t>
        </r>
        <r>
          <rPr>
            <b/>
            <sz val="9"/>
            <color indexed="81"/>
            <rFont val="돋움"/>
            <family val="3"/>
            <charset val="129"/>
          </rPr>
          <t>는</t>
        </r>
        <r>
          <rPr>
            <b/>
            <sz val="9"/>
            <color indexed="81"/>
            <rFont val="Tahoma"/>
            <family val="2"/>
          </rPr>
          <t xml:space="preserve"> </t>
        </r>
        <r>
          <rPr>
            <b/>
            <sz val="9"/>
            <color indexed="81"/>
            <rFont val="돋움"/>
            <family val="3"/>
            <charset val="129"/>
          </rPr>
          <t>「조세특례제한법」의</t>
        </r>
        <r>
          <rPr>
            <b/>
            <sz val="9"/>
            <color indexed="81"/>
            <rFont val="Tahoma"/>
            <family val="2"/>
          </rPr>
          <t xml:space="preserve"> </t>
        </r>
        <r>
          <rPr>
            <b/>
            <sz val="9"/>
            <color indexed="81"/>
            <rFont val="돋움"/>
            <family val="3"/>
            <charset val="129"/>
          </rPr>
          <t>세금우대종합저축의</t>
        </r>
        <r>
          <rPr>
            <b/>
            <sz val="9"/>
            <color indexed="81"/>
            <rFont val="Tahoma"/>
            <family val="2"/>
          </rPr>
          <t xml:space="preserve"> </t>
        </r>
        <r>
          <rPr>
            <b/>
            <sz val="9"/>
            <color indexed="81"/>
            <rFont val="돋움"/>
            <family val="3"/>
            <charset val="129"/>
          </rPr>
          <t>소득지급란의</t>
        </r>
        <r>
          <rPr>
            <b/>
            <sz val="9"/>
            <color indexed="81"/>
            <rFont val="Tahoma"/>
            <family val="2"/>
          </rPr>
          <t xml:space="preserve"> </t>
        </r>
        <r>
          <rPr>
            <b/>
            <sz val="9"/>
            <color indexed="81"/>
            <rFont val="돋움"/>
            <family val="3"/>
            <charset val="129"/>
          </rPr>
          <t>인원</t>
        </r>
        <r>
          <rPr>
            <b/>
            <sz val="9"/>
            <color indexed="81"/>
            <rFont val="Tahoma"/>
            <family val="2"/>
          </rPr>
          <t xml:space="preserve">, </t>
        </r>
        <r>
          <rPr>
            <b/>
            <sz val="9"/>
            <color indexed="81"/>
            <rFont val="돋움"/>
            <family val="3"/>
            <charset val="129"/>
          </rPr>
          <t>총지급액을</t>
        </r>
        <r>
          <rPr>
            <b/>
            <sz val="9"/>
            <color indexed="81"/>
            <rFont val="Tahoma"/>
            <family val="2"/>
          </rPr>
          <t xml:space="preserve"> </t>
        </r>
        <r>
          <rPr>
            <b/>
            <sz val="9"/>
            <color indexed="81"/>
            <rFont val="돋움"/>
            <family val="3"/>
            <charset val="129"/>
          </rPr>
          <t>적으며</t>
        </r>
        <r>
          <rPr>
            <b/>
            <sz val="9"/>
            <color indexed="81"/>
            <rFont val="Tahoma"/>
            <family val="2"/>
          </rPr>
          <t xml:space="preserve"> </t>
        </r>
        <r>
          <rPr>
            <b/>
            <sz val="9"/>
            <color indexed="81"/>
            <rFont val="돋움"/>
            <family val="3"/>
            <charset val="129"/>
          </rPr>
          <t>이자</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배당소득의</t>
        </r>
        <r>
          <rPr>
            <b/>
            <sz val="9"/>
            <color indexed="81"/>
            <rFont val="Tahoma"/>
            <family val="2"/>
          </rPr>
          <t xml:space="preserve"> </t>
        </r>
        <r>
          <rPr>
            <b/>
            <sz val="9"/>
            <color indexed="81"/>
            <rFont val="돋움"/>
            <family val="3"/>
            <charset val="129"/>
          </rPr>
          <t>해당란에</t>
        </r>
        <r>
          <rPr>
            <b/>
            <sz val="9"/>
            <color indexed="81"/>
            <rFont val="Tahoma"/>
            <family val="2"/>
          </rPr>
          <t xml:space="preserve"> </t>
        </r>
        <r>
          <rPr>
            <b/>
            <sz val="9"/>
            <color indexed="81"/>
            <rFont val="돋움"/>
            <family val="3"/>
            <charset val="129"/>
          </rPr>
          <t>각각</t>
        </r>
        <r>
          <rPr>
            <b/>
            <sz val="9"/>
            <color indexed="81"/>
            <rFont val="Tahoma"/>
            <family val="2"/>
          </rPr>
          <t xml:space="preserve"> </t>
        </r>
        <r>
          <rPr>
            <b/>
            <sz val="9"/>
            <color indexed="81"/>
            <rFont val="돋움"/>
            <family val="3"/>
            <charset val="129"/>
          </rPr>
          <t>적습니다</t>
        </r>
        <r>
          <rPr>
            <b/>
            <sz val="9"/>
            <color indexed="81"/>
            <rFont val="Tahoma"/>
            <family val="2"/>
          </rPr>
          <t>.
  5. [C13,C36-C39, C52, C53]</t>
        </r>
        <r>
          <rPr>
            <b/>
            <sz val="9"/>
            <color indexed="81"/>
            <rFont val="돋움"/>
            <family val="3"/>
            <charset val="129"/>
          </rPr>
          <t>은</t>
        </r>
        <r>
          <rPr>
            <b/>
            <sz val="9"/>
            <color indexed="81"/>
            <rFont val="Tahoma"/>
            <family val="2"/>
          </rPr>
          <t xml:space="preserve"> </t>
        </r>
        <r>
          <rPr>
            <b/>
            <sz val="9"/>
            <color indexed="81"/>
            <rFont val="돋움"/>
            <family val="3"/>
            <charset val="129"/>
          </rPr>
          <t>「조세특례제한법」</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「소득세법」에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일반세율이</t>
        </r>
        <r>
          <rPr>
            <b/>
            <sz val="9"/>
            <color indexed="81"/>
            <rFont val="Tahoma"/>
            <family val="2"/>
          </rPr>
          <t xml:space="preserve"> </t>
        </r>
        <r>
          <rPr>
            <b/>
            <sz val="9"/>
            <color indexed="81"/>
            <rFont val="돋움"/>
            <family val="3"/>
            <charset val="129"/>
          </rPr>
          <t>적용되면서</t>
        </r>
        <r>
          <rPr>
            <b/>
            <sz val="9"/>
            <color indexed="81"/>
            <rFont val="Tahoma"/>
            <family val="2"/>
          </rPr>
          <t xml:space="preserve"> </t>
        </r>
        <r>
          <rPr>
            <b/>
            <sz val="9"/>
            <color indexed="81"/>
            <rFont val="돋움"/>
            <family val="3"/>
            <charset val="129"/>
          </rPr>
          <t>분리과세되는</t>
        </r>
        <r>
          <rPr>
            <b/>
            <sz val="9"/>
            <color indexed="81"/>
            <rFont val="Tahoma"/>
            <family val="2"/>
          </rPr>
          <t xml:space="preserve"> </t>
        </r>
        <r>
          <rPr>
            <b/>
            <sz val="9"/>
            <color indexed="81"/>
            <rFont val="돋움"/>
            <family val="3"/>
            <charset val="129"/>
          </rPr>
          <t>소득과</t>
        </r>
        <r>
          <rPr>
            <b/>
            <sz val="9"/>
            <color indexed="81"/>
            <rFont val="Tahoma"/>
            <family val="2"/>
          </rPr>
          <t xml:space="preserve"> </t>
        </r>
        <r>
          <rPr>
            <b/>
            <sz val="9"/>
            <color indexed="81"/>
            <rFont val="돋움"/>
            <family val="3"/>
            <charset val="129"/>
          </rPr>
          <t>직장공제회초과반환금</t>
        </r>
        <r>
          <rPr>
            <b/>
            <sz val="9"/>
            <color indexed="81"/>
            <rFont val="Tahoma"/>
            <family val="2"/>
          </rPr>
          <t>(</t>
        </r>
        <r>
          <rPr>
            <b/>
            <sz val="9"/>
            <color indexed="81"/>
            <rFont val="돋움"/>
            <family val="3"/>
            <charset val="129"/>
          </rPr>
          <t>기본세율</t>
        </r>
        <r>
          <rPr>
            <b/>
            <sz val="9"/>
            <color indexed="81"/>
            <rFont val="Tahoma"/>
            <family val="2"/>
          </rPr>
          <t>)</t>
        </r>
        <r>
          <rPr>
            <b/>
            <sz val="9"/>
            <color indexed="81"/>
            <rFont val="돋움"/>
            <family val="3"/>
            <charset val="129"/>
          </rPr>
          <t>으로</t>
        </r>
        <r>
          <rPr>
            <b/>
            <sz val="9"/>
            <color indexed="81"/>
            <rFont val="Tahoma"/>
            <family val="2"/>
          </rPr>
          <t xml:space="preserve"> </t>
        </r>
        <r>
          <rPr>
            <b/>
            <sz val="9"/>
            <color indexed="81"/>
            <rFont val="돋움"/>
            <family val="3"/>
            <charset val="129"/>
          </rPr>
          <t>분리과세</t>
        </r>
        <r>
          <rPr>
            <b/>
            <sz val="9"/>
            <color indexed="81"/>
            <rFont val="Tahoma"/>
            <family val="2"/>
          </rPr>
          <t xml:space="preserve"> </t>
        </r>
        <r>
          <rPr>
            <b/>
            <sz val="9"/>
            <color indexed="81"/>
            <rFont val="돋움"/>
            <family val="3"/>
            <charset val="129"/>
          </rPr>
          <t>해당되는</t>
        </r>
        <r>
          <rPr>
            <b/>
            <sz val="9"/>
            <color indexed="81"/>
            <rFont val="Tahoma"/>
            <family val="2"/>
          </rPr>
          <t xml:space="preserve"> </t>
        </r>
        <r>
          <rPr>
            <b/>
            <sz val="9"/>
            <color indexed="81"/>
            <rFont val="돋움"/>
            <family val="3"/>
            <charset val="129"/>
          </rPr>
          <t>소득의</t>
        </r>
        <r>
          <rPr>
            <b/>
            <sz val="9"/>
            <color indexed="81"/>
            <rFont val="Tahoma"/>
            <family val="2"/>
          </rPr>
          <t xml:space="preserve"> </t>
        </r>
        <r>
          <rPr>
            <b/>
            <sz val="9"/>
            <color indexed="81"/>
            <rFont val="돋움"/>
            <family val="3"/>
            <charset val="129"/>
          </rPr>
          <t>소득지급란의</t>
        </r>
        <r>
          <rPr>
            <b/>
            <sz val="9"/>
            <color indexed="81"/>
            <rFont val="Tahoma"/>
            <family val="2"/>
          </rPr>
          <t xml:space="preserve"> </t>
        </r>
        <r>
          <rPr>
            <b/>
            <sz val="9"/>
            <color indexed="81"/>
            <rFont val="돋움"/>
            <family val="3"/>
            <charset val="129"/>
          </rPr>
          <t>인원</t>
        </r>
        <r>
          <rPr>
            <b/>
            <sz val="9"/>
            <color indexed="81"/>
            <rFont val="Tahoma"/>
            <family val="2"/>
          </rPr>
          <t xml:space="preserve">, </t>
        </r>
        <r>
          <rPr>
            <b/>
            <sz val="9"/>
            <color indexed="81"/>
            <rFont val="돋움"/>
            <family val="3"/>
            <charset val="129"/>
          </rPr>
          <t>총지급액을</t>
        </r>
        <r>
          <rPr>
            <b/>
            <sz val="9"/>
            <color indexed="81"/>
            <rFont val="Tahoma"/>
            <family val="2"/>
          </rPr>
          <t xml:space="preserve"> </t>
        </r>
        <r>
          <rPr>
            <b/>
            <sz val="9"/>
            <color indexed="81"/>
            <rFont val="돋움"/>
            <family val="3"/>
            <charset val="129"/>
          </rPr>
          <t>적으며</t>
        </r>
        <r>
          <rPr>
            <b/>
            <sz val="9"/>
            <color indexed="81"/>
            <rFont val="Tahoma"/>
            <family val="2"/>
          </rPr>
          <t xml:space="preserve"> </t>
        </r>
        <r>
          <rPr>
            <b/>
            <sz val="9"/>
            <color indexed="81"/>
            <rFont val="돋움"/>
            <family val="3"/>
            <charset val="129"/>
          </rPr>
          <t>이자</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배당소득의</t>
        </r>
        <r>
          <rPr>
            <b/>
            <sz val="9"/>
            <color indexed="81"/>
            <rFont val="Tahoma"/>
            <family val="2"/>
          </rPr>
          <t xml:space="preserve"> </t>
        </r>
        <r>
          <rPr>
            <b/>
            <sz val="9"/>
            <color indexed="81"/>
            <rFont val="돋움"/>
            <family val="3"/>
            <charset val="129"/>
          </rPr>
          <t>해당란에</t>
        </r>
        <r>
          <rPr>
            <b/>
            <sz val="9"/>
            <color indexed="81"/>
            <rFont val="Tahoma"/>
            <family val="2"/>
          </rPr>
          <t xml:space="preserve"> </t>
        </r>
        <r>
          <rPr>
            <b/>
            <sz val="9"/>
            <color indexed="81"/>
            <rFont val="돋움"/>
            <family val="3"/>
            <charset val="129"/>
          </rPr>
          <t>각각</t>
        </r>
        <r>
          <rPr>
            <b/>
            <sz val="9"/>
            <color indexed="81"/>
            <rFont val="Tahoma"/>
            <family val="2"/>
          </rPr>
          <t xml:space="preserve"> </t>
        </r>
        <r>
          <rPr>
            <b/>
            <sz val="9"/>
            <color indexed="81"/>
            <rFont val="돋움"/>
            <family val="3"/>
            <charset val="129"/>
          </rPr>
          <t>적습니다</t>
        </r>
        <r>
          <rPr>
            <b/>
            <sz val="9"/>
            <color indexed="81"/>
            <rFont val="Tahoma"/>
            <family val="2"/>
          </rPr>
          <t>.
  6. [C14, C24]</t>
        </r>
        <r>
          <rPr>
            <b/>
            <sz val="9"/>
            <color indexed="81"/>
            <rFont val="돋움"/>
            <family val="3"/>
            <charset val="129"/>
          </rPr>
          <t>는</t>
        </r>
        <r>
          <rPr>
            <b/>
            <sz val="9"/>
            <color indexed="81"/>
            <rFont val="Tahoma"/>
            <family val="2"/>
          </rPr>
          <t xml:space="preserve"> </t>
        </r>
        <r>
          <rPr>
            <b/>
            <sz val="9"/>
            <color indexed="81"/>
            <rFont val="돋움"/>
            <family val="3"/>
            <charset val="129"/>
          </rPr>
          <t>일반세율</t>
        </r>
        <r>
          <rPr>
            <b/>
            <sz val="9"/>
            <color indexed="81"/>
            <rFont val="Tahoma"/>
            <family val="2"/>
          </rPr>
          <t xml:space="preserve">(22%,20%,15%,14% </t>
        </r>
        <r>
          <rPr>
            <b/>
            <sz val="9"/>
            <color indexed="81"/>
            <rFont val="돋움"/>
            <family val="3"/>
            <charset val="129"/>
          </rPr>
          <t>등</t>
        </r>
        <r>
          <rPr>
            <b/>
            <sz val="9"/>
            <color indexed="81"/>
            <rFont val="Tahoma"/>
            <family val="2"/>
          </rPr>
          <t>)</t>
        </r>
        <r>
          <rPr>
            <b/>
            <sz val="9"/>
            <color indexed="81"/>
            <rFont val="돋움"/>
            <family val="3"/>
            <charset val="129"/>
          </rPr>
          <t>이</t>
        </r>
        <r>
          <rPr>
            <b/>
            <sz val="9"/>
            <color indexed="81"/>
            <rFont val="Tahoma"/>
            <family val="2"/>
          </rPr>
          <t xml:space="preserve"> </t>
        </r>
        <r>
          <rPr>
            <b/>
            <sz val="9"/>
            <color indexed="81"/>
            <rFont val="돋움"/>
            <family val="3"/>
            <charset val="129"/>
          </rPr>
          <t>적용되고</t>
        </r>
        <r>
          <rPr>
            <b/>
            <sz val="9"/>
            <color indexed="81"/>
            <rFont val="Tahoma"/>
            <family val="2"/>
          </rPr>
          <t xml:space="preserve">, </t>
        </r>
        <r>
          <rPr>
            <b/>
            <sz val="9"/>
            <color indexed="81"/>
            <rFont val="돋움"/>
            <family val="3"/>
            <charset val="129"/>
          </rPr>
          <t>거주자에</t>
        </r>
        <r>
          <rPr>
            <b/>
            <sz val="9"/>
            <color indexed="81"/>
            <rFont val="Tahoma"/>
            <family val="2"/>
          </rPr>
          <t xml:space="preserve"> </t>
        </r>
        <r>
          <rPr>
            <b/>
            <sz val="9"/>
            <color indexed="81"/>
            <rFont val="돋움"/>
            <family val="3"/>
            <charset val="129"/>
          </rPr>
          <t>지급하는</t>
        </r>
        <r>
          <rPr>
            <b/>
            <sz val="9"/>
            <color indexed="81"/>
            <rFont val="Tahoma"/>
            <family val="2"/>
          </rPr>
          <t xml:space="preserve"> </t>
        </r>
        <r>
          <rPr>
            <b/>
            <sz val="9"/>
            <color indexed="81"/>
            <rFont val="돋움"/>
            <family val="3"/>
            <charset val="129"/>
          </rPr>
          <t>소득지급란의</t>
        </r>
        <r>
          <rPr>
            <b/>
            <sz val="9"/>
            <color indexed="81"/>
            <rFont val="Tahoma"/>
            <family val="2"/>
          </rPr>
          <t xml:space="preserve"> </t>
        </r>
        <r>
          <rPr>
            <b/>
            <sz val="9"/>
            <color indexed="81"/>
            <rFont val="돋움"/>
            <family val="3"/>
            <charset val="129"/>
          </rPr>
          <t>인원</t>
        </r>
        <r>
          <rPr>
            <b/>
            <sz val="9"/>
            <color indexed="81"/>
            <rFont val="Tahoma"/>
            <family val="2"/>
          </rPr>
          <t xml:space="preserve">, </t>
        </r>
        <r>
          <rPr>
            <b/>
            <sz val="9"/>
            <color indexed="81"/>
            <rFont val="돋움"/>
            <family val="3"/>
            <charset val="129"/>
          </rPr>
          <t>총지급액을</t>
        </r>
        <r>
          <rPr>
            <b/>
            <sz val="9"/>
            <color indexed="81"/>
            <rFont val="Tahoma"/>
            <family val="2"/>
          </rPr>
          <t xml:space="preserve"> </t>
        </r>
        <r>
          <rPr>
            <b/>
            <sz val="9"/>
            <color indexed="81"/>
            <rFont val="돋움"/>
            <family val="3"/>
            <charset val="129"/>
          </rPr>
          <t>적으며</t>
        </r>
        <r>
          <rPr>
            <b/>
            <sz val="9"/>
            <color indexed="81"/>
            <rFont val="Tahoma"/>
            <family val="2"/>
          </rPr>
          <t xml:space="preserve"> </t>
        </r>
        <r>
          <rPr>
            <b/>
            <sz val="9"/>
            <color indexed="81"/>
            <rFont val="돋움"/>
            <family val="3"/>
            <charset val="129"/>
          </rPr>
          <t>이자</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배당소득의</t>
        </r>
        <r>
          <rPr>
            <b/>
            <sz val="9"/>
            <color indexed="81"/>
            <rFont val="Tahoma"/>
            <family val="2"/>
          </rPr>
          <t xml:space="preserve"> </t>
        </r>
        <r>
          <rPr>
            <b/>
            <sz val="9"/>
            <color indexed="81"/>
            <rFont val="돋움"/>
            <family val="3"/>
            <charset val="129"/>
          </rPr>
          <t>해당란에</t>
        </r>
        <r>
          <rPr>
            <b/>
            <sz val="9"/>
            <color indexed="81"/>
            <rFont val="Tahoma"/>
            <family val="2"/>
          </rPr>
          <t xml:space="preserve"> </t>
        </r>
        <r>
          <rPr>
            <b/>
            <sz val="9"/>
            <color indexed="81"/>
            <rFont val="돋움"/>
            <family val="3"/>
            <charset val="129"/>
          </rPr>
          <t>적습니다</t>
        </r>
        <r>
          <rPr>
            <b/>
            <sz val="9"/>
            <color indexed="81"/>
            <rFont val="Tahoma"/>
            <family val="2"/>
          </rPr>
          <t>.
  7. [C15, C25]</t>
        </r>
        <r>
          <rPr>
            <b/>
            <sz val="9"/>
            <color indexed="81"/>
            <rFont val="돋움"/>
            <family val="3"/>
            <charset val="129"/>
          </rPr>
          <t>는</t>
        </r>
        <r>
          <rPr>
            <b/>
            <sz val="9"/>
            <color indexed="81"/>
            <rFont val="Tahoma"/>
            <family val="2"/>
          </rPr>
          <t xml:space="preserve"> </t>
        </r>
        <r>
          <rPr>
            <b/>
            <sz val="9"/>
            <color indexed="81"/>
            <rFont val="돋움"/>
            <family val="3"/>
            <charset val="129"/>
          </rPr>
          <t>「금융실명거래</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비밀보장에</t>
        </r>
        <r>
          <rPr>
            <b/>
            <sz val="9"/>
            <color indexed="81"/>
            <rFont val="Tahoma"/>
            <family val="2"/>
          </rPr>
          <t xml:space="preserve"> </t>
        </r>
        <r>
          <rPr>
            <b/>
            <sz val="9"/>
            <color indexed="81"/>
            <rFont val="돋움"/>
            <family val="3"/>
            <charset val="129"/>
          </rPr>
          <t>관한</t>
        </r>
        <r>
          <rPr>
            <b/>
            <sz val="9"/>
            <color indexed="81"/>
            <rFont val="Tahoma"/>
            <family val="2"/>
          </rPr>
          <t xml:space="preserve"> </t>
        </r>
        <r>
          <rPr>
            <b/>
            <sz val="9"/>
            <color indexed="81"/>
            <rFont val="돋움"/>
            <family val="3"/>
            <charset val="129"/>
          </rPr>
          <t>법률」에</t>
        </r>
        <r>
          <rPr>
            <b/>
            <sz val="9"/>
            <color indexed="81"/>
            <rFont val="Tahoma"/>
            <family val="2"/>
          </rPr>
          <t xml:space="preserve"> </t>
        </r>
        <r>
          <rPr>
            <b/>
            <sz val="9"/>
            <color indexed="81"/>
            <rFont val="돋움"/>
            <family val="3"/>
            <charset val="129"/>
          </rPr>
          <t>따라</t>
        </r>
        <r>
          <rPr>
            <b/>
            <sz val="9"/>
            <color indexed="81"/>
            <rFont val="Tahoma"/>
            <family val="2"/>
          </rPr>
          <t xml:space="preserve"> 90% </t>
        </r>
        <r>
          <rPr>
            <b/>
            <sz val="9"/>
            <color indexed="81"/>
            <rFont val="돋움"/>
            <family val="3"/>
            <charset val="129"/>
          </rPr>
          <t>세율이</t>
        </r>
        <r>
          <rPr>
            <b/>
            <sz val="9"/>
            <color indexed="81"/>
            <rFont val="Tahoma"/>
            <family val="2"/>
          </rPr>
          <t xml:space="preserve"> </t>
        </r>
        <r>
          <rPr>
            <b/>
            <sz val="9"/>
            <color indexed="81"/>
            <rFont val="돋움"/>
            <family val="3"/>
            <charset val="129"/>
          </rPr>
          <t>적용되는</t>
        </r>
        <r>
          <rPr>
            <b/>
            <sz val="9"/>
            <color indexed="81"/>
            <rFont val="Tahoma"/>
            <family val="2"/>
          </rPr>
          <t xml:space="preserve"> </t>
        </r>
        <r>
          <rPr>
            <b/>
            <sz val="9"/>
            <color indexed="81"/>
            <rFont val="돋움"/>
            <family val="3"/>
            <charset val="129"/>
          </rPr>
          <t>비실명</t>
        </r>
        <r>
          <rPr>
            <b/>
            <sz val="9"/>
            <color indexed="81"/>
            <rFont val="Tahoma"/>
            <family val="2"/>
          </rPr>
          <t xml:space="preserve"> </t>
        </r>
        <r>
          <rPr>
            <b/>
            <sz val="9"/>
            <color indexed="81"/>
            <rFont val="돋움"/>
            <family val="3"/>
            <charset val="129"/>
          </rPr>
          <t>거래분과</t>
        </r>
        <r>
          <rPr>
            <b/>
            <sz val="9"/>
            <color indexed="81"/>
            <rFont val="Tahoma"/>
            <family val="2"/>
          </rPr>
          <t xml:space="preserve"> </t>
        </r>
        <r>
          <rPr>
            <b/>
            <sz val="9"/>
            <color indexed="81"/>
            <rFont val="돋움"/>
            <family val="3"/>
            <charset val="129"/>
          </rPr>
          <t>「소득세법」에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비실명</t>
        </r>
        <r>
          <rPr>
            <b/>
            <sz val="9"/>
            <color indexed="81"/>
            <rFont val="Tahoma"/>
            <family val="2"/>
          </rPr>
          <t xml:space="preserve"> </t>
        </r>
        <r>
          <rPr>
            <b/>
            <sz val="9"/>
            <color indexed="81"/>
            <rFont val="돋움"/>
            <family val="3"/>
            <charset val="129"/>
          </rPr>
          <t>소득에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원천징수명세를</t>
        </r>
        <r>
          <rPr>
            <b/>
            <sz val="9"/>
            <color indexed="81"/>
            <rFont val="Tahoma"/>
            <family val="2"/>
          </rPr>
          <t xml:space="preserve"> </t>
        </r>
        <r>
          <rPr>
            <b/>
            <sz val="9"/>
            <color indexed="81"/>
            <rFont val="돋움"/>
            <family val="3"/>
            <charset val="129"/>
          </rPr>
          <t>이자소득</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배당소득의</t>
        </r>
        <r>
          <rPr>
            <b/>
            <sz val="9"/>
            <color indexed="81"/>
            <rFont val="Tahoma"/>
            <family val="2"/>
          </rPr>
          <t xml:space="preserve"> </t>
        </r>
        <r>
          <rPr>
            <b/>
            <sz val="9"/>
            <color indexed="81"/>
            <rFont val="돋움"/>
            <family val="3"/>
            <charset val="129"/>
          </rPr>
          <t>해당란에</t>
        </r>
        <r>
          <rPr>
            <b/>
            <sz val="9"/>
            <color indexed="81"/>
            <rFont val="Tahoma"/>
            <family val="2"/>
          </rPr>
          <t xml:space="preserve"> </t>
        </r>
        <r>
          <rPr>
            <b/>
            <sz val="9"/>
            <color indexed="81"/>
            <rFont val="돋움"/>
            <family val="3"/>
            <charset val="129"/>
          </rPr>
          <t>적습니다</t>
        </r>
        <r>
          <rPr>
            <b/>
            <sz val="9"/>
            <color indexed="81"/>
            <rFont val="Tahoma"/>
            <family val="2"/>
          </rPr>
          <t>.
  8. [C16]</t>
        </r>
        <r>
          <rPr>
            <b/>
            <sz val="9"/>
            <color indexed="81"/>
            <rFont val="돋움"/>
            <family val="3"/>
            <charset val="129"/>
          </rPr>
          <t>은</t>
        </r>
        <r>
          <rPr>
            <b/>
            <sz val="9"/>
            <color indexed="81"/>
            <rFont val="Tahoma"/>
            <family val="2"/>
          </rPr>
          <t xml:space="preserve"> </t>
        </r>
        <r>
          <rPr>
            <b/>
            <sz val="9"/>
            <color indexed="81"/>
            <rFont val="돋움"/>
            <family val="3"/>
            <charset val="129"/>
          </rPr>
          <t>비영업대금의</t>
        </r>
        <r>
          <rPr>
            <b/>
            <sz val="9"/>
            <color indexed="81"/>
            <rFont val="Tahoma"/>
            <family val="2"/>
          </rPr>
          <t xml:space="preserve"> </t>
        </r>
        <r>
          <rPr>
            <b/>
            <sz val="9"/>
            <color indexed="81"/>
            <rFont val="돋움"/>
            <family val="3"/>
            <charset val="129"/>
          </rPr>
          <t>이자소득에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원천징수명세를</t>
        </r>
        <r>
          <rPr>
            <b/>
            <sz val="9"/>
            <color indexed="81"/>
            <rFont val="Tahoma"/>
            <family val="2"/>
          </rPr>
          <t xml:space="preserve"> </t>
        </r>
        <r>
          <rPr>
            <b/>
            <sz val="9"/>
            <color indexed="81"/>
            <rFont val="돋움"/>
            <family val="3"/>
            <charset val="129"/>
          </rPr>
          <t>적습니다</t>
        </r>
        <r>
          <rPr>
            <b/>
            <sz val="9"/>
            <color indexed="81"/>
            <rFont val="Tahoma"/>
            <family val="2"/>
          </rPr>
          <t>.
  9. [C26]</t>
        </r>
        <r>
          <rPr>
            <b/>
            <sz val="9"/>
            <color indexed="81"/>
            <rFont val="돋움"/>
            <family val="3"/>
            <charset val="129"/>
          </rPr>
          <t>은</t>
        </r>
        <r>
          <rPr>
            <b/>
            <sz val="9"/>
            <color indexed="81"/>
            <rFont val="Tahoma"/>
            <family val="2"/>
          </rPr>
          <t xml:space="preserve"> </t>
        </r>
        <r>
          <rPr>
            <b/>
            <sz val="9"/>
            <color indexed="81"/>
            <rFont val="돋움"/>
            <family val="3"/>
            <charset val="129"/>
          </rPr>
          <t>「소득세법」</t>
        </r>
        <r>
          <rPr>
            <b/>
            <sz val="9"/>
            <color indexed="81"/>
            <rFont val="Tahoma"/>
            <family val="2"/>
          </rPr>
          <t xml:space="preserve"> </t>
        </r>
        <r>
          <rPr>
            <b/>
            <sz val="9"/>
            <color indexed="81"/>
            <rFont val="돋움"/>
            <family val="3"/>
            <charset val="129"/>
          </rPr>
          <t>제</t>
        </r>
        <r>
          <rPr>
            <b/>
            <sz val="9"/>
            <color indexed="81"/>
            <rFont val="Tahoma"/>
            <family val="2"/>
          </rPr>
          <t>17</t>
        </r>
        <r>
          <rPr>
            <b/>
            <sz val="9"/>
            <color indexed="81"/>
            <rFont val="돋움"/>
            <family val="3"/>
            <charset val="129"/>
          </rPr>
          <t>조제</t>
        </r>
        <r>
          <rPr>
            <b/>
            <sz val="9"/>
            <color indexed="81"/>
            <rFont val="Tahoma"/>
            <family val="2"/>
          </rPr>
          <t>1</t>
        </r>
        <r>
          <rPr>
            <b/>
            <sz val="9"/>
            <color indexed="81"/>
            <rFont val="돋움"/>
            <family val="3"/>
            <charset val="129"/>
          </rPr>
          <t>항제</t>
        </r>
        <r>
          <rPr>
            <b/>
            <sz val="9"/>
            <color indexed="81"/>
            <rFont val="Tahoma"/>
            <family val="2"/>
          </rPr>
          <t>8</t>
        </r>
        <r>
          <rPr>
            <b/>
            <sz val="9"/>
            <color indexed="81"/>
            <rFont val="돋움"/>
            <family val="3"/>
            <charset val="129"/>
          </rPr>
          <t>호에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출자공동사업자의</t>
        </r>
        <r>
          <rPr>
            <b/>
            <sz val="9"/>
            <color indexed="81"/>
            <rFont val="Tahoma"/>
            <family val="2"/>
          </rPr>
          <t xml:space="preserve"> </t>
        </r>
        <r>
          <rPr>
            <b/>
            <sz val="9"/>
            <color indexed="81"/>
            <rFont val="돋움"/>
            <family val="3"/>
            <charset val="129"/>
          </rPr>
          <t>배당소득에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원천징수명세를</t>
        </r>
        <r>
          <rPr>
            <b/>
            <sz val="9"/>
            <color indexed="81"/>
            <rFont val="Tahoma"/>
            <family val="2"/>
          </rPr>
          <t xml:space="preserve"> </t>
        </r>
        <r>
          <rPr>
            <b/>
            <sz val="9"/>
            <color indexed="81"/>
            <rFont val="돋움"/>
            <family val="3"/>
            <charset val="129"/>
          </rPr>
          <t>적습니다</t>
        </r>
        <r>
          <rPr>
            <b/>
            <sz val="9"/>
            <color indexed="81"/>
            <rFont val="Tahoma"/>
            <family val="2"/>
          </rPr>
          <t>. 
  10. [C30]</t>
        </r>
        <r>
          <rPr>
            <b/>
            <sz val="9"/>
            <color indexed="81"/>
            <rFont val="돋움"/>
            <family val="3"/>
            <charset val="129"/>
          </rPr>
          <t>은</t>
        </r>
        <r>
          <rPr>
            <b/>
            <sz val="9"/>
            <color indexed="81"/>
            <rFont val="Tahoma"/>
            <family val="2"/>
          </rPr>
          <t xml:space="preserve"> </t>
        </r>
        <r>
          <rPr>
            <b/>
            <sz val="9"/>
            <color indexed="81"/>
            <rFont val="돋움"/>
            <family val="3"/>
            <charset val="129"/>
          </rPr>
          <t>이자</t>
        </r>
        <r>
          <rPr>
            <b/>
            <sz val="9"/>
            <color indexed="81"/>
            <rFont val="Tahoma"/>
            <family val="2"/>
          </rPr>
          <t>·</t>
        </r>
        <r>
          <rPr>
            <b/>
            <sz val="9"/>
            <color indexed="81"/>
            <rFont val="돋움"/>
            <family val="3"/>
            <charset val="129"/>
          </rPr>
          <t>배당소득의</t>
        </r>
        <r>
          <rPr>
            <b/>
            <sz val="9"/>
            <color indexed="81"/>
            <rFont val="Tahoma"/>
            <family val="2"/>
          </rPr>
          <t xml:space="preserve"> </t>
        </r>
        <r>
          <rPr>
            <b/>
            <sz val="9"/>
            <color indexed="81"/>
            <rFont val="돋움"/>
            <family val="3"/>
            <charset val="129"/>
          </rPr>
          <t>원천징수합계액을</t>
        </r>
        <r>
          <rPr>
            <b/>
            <sz val="9"/>
            <color indexed="81"/>
            <rFont val="Tahoma"/>
            <family val="2"/>
          </rPr>
          <t xml:space="preserve"> </t>
        </r>
        <r>
          <rPr>
            <b/>
            <sz val="9"/>
            <color indexed="81"/>
            <rFont val="돋움"/>
            <family val="3"/>
            <charset val="129"/>
          </rPr>
          <t>적으며</t>
        </r>
        <r>
          <rPr>
            <b/>
            <sz val="9"/>
            <color indexed="81"/>
            <rFont val="Tahoma"/>
            <family val="2"/>
          </rPr>
          <t xml:space="preserve">  C30, C61, C62</t>
        </r>
        <r>
          <rPr>
            <b/>
            <sz val="9"/>
            <color indexed="81"/>
            <rFont val="돋움"/>
            <family val="3"/>
            <charset val="129"/>
          </rPr>
          <t>의</t>
        </r>
        <r>
          <rPr>
            <b/>
            <sz val="9"/>
            <color indexed="81"/>
            <rFont val="Tahoma"/>
            <family val="2"/>
          </rPr>
          <t xml:space="preserve"> </t>
        </r>
        <r>
          <rPr>
            <b/>
            <sz val="9"/>
            <color indexed="81"/>
            <rFont val="돋움"/>
            <family val="3"/>
            <charset val="129"/>
          </rPr>
          <t>합계액과</t>
        </r>
        <r>
          <rPr>
            <b/>
            <sz val="9"/>
            <color indexed="81"/>
            <rFont val="Tahoma"/>
            <family val="2"/>
          </rPr>
          <t xml:space="preserve">  A50, A60</t>
        </r>
        <r>
          <rPr>
            <b/>
            <sz val="9"/>
            <color indexed="81"/>
            <rFont val="돋움"/>
            <family val="3"/>
            <charset val="129"/>
          </rPr>
          <t>의</t>
        </r>
        <r>
          <rPr>
            <b/>
            <sz val="9"/>
            <color indexed="81"/>
            <rFont val="Tahoma"/>
            <family val="2"/>
          </rPr>
          <t xml:space="preserve"> </t>
        </r>
        <r>
          <rPr>
            <b/>
            <sz val="9"/>
            <color indexed="81"/>
            <rFont val="돋움"/>
            <family val="3"/>
            <charset val="129"/>
          </rPr>
          <t>합계액과</t>
        </r>
        <r>
          <rPr>
            <b/>
            <sz val="9"/>
            <color indexed="81"/>
            <rFont val="Tahoma"/>
            <family val="2"/>
          </rPr>
          <t xml:space="preserve"> </t>
        </r>
        <r>
          <rPr>
            <b/>
            <sz val="9"/>
            <color indexed="81"/>
            <rFont val="돋움"/>
            <family val="3"/>
            <charset val="129"/>
          </rPr>
          <t>일치하여야</t>
        </r>
        <r>
          <rPr>
            <b/>
            <sz val="9"/>
            <color indexed="81"/>
            <rFont val="Tahoma"/>
            <family val="2"/>
          </rPr>
          <t xml:space="preserve"> </t>
        </r>
        <r>
          <rPr>
            <b/>
            <sz val="9"/>
            <color indexed="81"/>
            <rFont val="돋움"/>
            <family val="3"/>
            <charset val="129"/>
          </rPr>
          <t>합니다</t>
        </r>
        <r>
          <rPr>
            <b/>
            <sz val="9"/>
            <color indexed="81"/>
            <rFont val="Tahoma"/>
            <family val="2"/>
          </rPr>
          <t>.
  11. [C41](</t>
        </r>
        <r>
          <rPr>
            <b/>
            <sz val="9"/>
            <color indexed="81"/>
            <rFont val="돋움"/>
            <family val="3"/>
            <charset val="129"/>
          </rPr>
          <t>장기주식형저축추징세액</t>
        </r>
        <r>
          <rPr>
            <b/>
            <sz val="9"/>
            <color indexed="81"/>
            <rFont val="Tahoma"/>
            <family val="2"/>
          </rPr>
          <t>)</t>
        </r>
        <r>
          <rPr>
            <b/>
            <sz val="9"/>
            <color indexed="81"/>
            <rFont val="돋움"/>
            <family val="3"/>
            <charset val="129"/>
          </rPr>
          <t>란</t>
        </r>
        <r>
          <rPr>
            <b/>
            <sz val="9"/>
            <color indexed="81"/>
            <rFont val="Tahoma"/>
            <family val="2"/>
          </rPr>
          <t xml:space="preserve">: </t>
        </r>
        <r>
          <rPr>
            <b/>
            <sz val="9"/>
            <color indexed="81"/>
            <rFont val="돋움"/>
            <family val="3"/>
            <charset val="129"/>
          </rPr>
          <t>장기주식형저축을</t>
        </r>
        <r>
          <rPr>
            <b/>
            <sz val="9"/>
            <color indexed="81"/>
            <rFont val="Tahoma"/>
            <family val="2"/>
          </rPr>
          <t xml:space="preserve"> </t>
        </r>
        <r>
          <rPr>
            <b/>
            <sz val="9"/>
            <color indexed="81"/>
            <rFont val="돋움"/>
            <family val="3"/>
            <charset val="129"/>
          </rPr>
          <t>가입일부터</t>
        </r>
        <r>
          <rPr>
            <b/>
            <sz val="9"/>
            <color indexed="81"/>
            <rFont val="Tahoma"/>
            <family val="2"/>
          </rPr>
          <t xml:space="preserve"> 3</t>
        </r>
        <r>
          <rPr>
            <b/>
            <sz val="9"/>
            <color indexed="81"/>
            <rFont val="돋움"/>
            <family val="3"/>
            <charset val="129"/>
          </rPr>
          <t>년</t>
        </r>
        <r>
          <rPr>
            <b/>
            <sz val="9"/>
            <color indexed="81"/>
            <rFont val="Tahoma"/>
            <family val="2"/>
          </rPr>
          <t xml:space="preserve"> </t>
        </r>
        <r>
          <rPr>
            <b/>
            <sz val="9"/>
            <color indexed="81"/>
            <rFont val="돋움"/>
            <family val="3"/>
            <charset val="129"/>
          </rPr>
          <t>내에</t>
        </r>
        <r>
          <rPr>
            <b/>
            <sz val="9"/>
            <color indexed="81"/>
            <rFont val="Tahoma"/>
            <family val="2"/>
          </rPr>
          <t xml:space="preserve"> </t>
        </r>
        <r>
          <rPr>
            <b/>
            <sz val="9"/>
            <color indexed="81"/>
            <rFont val="돋움"/>
            <family val="3"/>
            <charset val="129"/>
          </rPr>
          <t>계약을</t>
        </r>
        <r>
          <rPr>
            <b/>
            <sz val="9"/>
            <color indexed="81"/>
            <rFont val="Tahoma"/>
            <family val="2"/>
          </rPr>
          <t xml:space="preserve"> </t>
        </r>
        <r>
          <rPr>
            <b/>
            <sz val="9"/>
            <color indexed="81"/>
            <rFont val="돋움"/>
            <family val="3"/>
            <charset val="129"/>
          </rPr>
          <t>해지하는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저축취급</t>
        </r>
        <r>
          <rPr>
            <b/>
            <sz val="9"/>
            <color indexed="81"/>
            <rFont val="Tahoma"/>
            <family val="2"/>
          </rPr>
          <t xml:space="preserve"> </t>
        </r>
        <r>
          <rPr>
            <b/>
            <sz val="9"/>
            <color indexed="81"/>
            <rFont val="돋움"/>
            <family val="3"/>
            <charset val="129"/>
          </rPr>
          <t>금융회사</t>
        </r>
        <r>
          <rPr>
            <b/>
            <sz val="9"/>
            <color indexed="81"/>
            <rFont val="Tahoma"/>
            <family val="2"/>
          </rPr>
          <t xml:space="preserve"> </t>
        </r>
        <r>
          <rPr>
            <b/>
            <sz val="9"/>
            <color indexed="81"/>
            <rFont val="돋움"/>
            <family val="3"/>
            <charset val="129"/>
          </rPr>
          <t>등이</t>
        </r>
        <r>
          <rPr>
            <b/>
            <sz val="9"/>
            <color indexed="81"/>
            <rFont val="Tahoma"/>
            <family val="2"/>
          </rPr>
          <t xml:space="preserve"> </t>
        </r>
        <r>
          <rPr>
            <b/>
            <sz val="9"/>
            <color indexed="81"/>
            <rFont val="돋움"/>
            <family val="3"/>
            <charset val="129"/>
          </rPr>
          <t>추징하는</t>
        </r>
        <r>
          <rPr>
            <b/>
            <sz val="9"/>
            <color indexed="81"/>
            <rFont val="Tahoma"/>
            <family val="2"/>
          </rPr>
          <t xml:space="preserve"> </t>
        </r>
        <r>
          <rPr>
            <b/>
            <sz val="9"/>
            <color indexed="81"/>
            <rFont val="돋움"/>
            <family val="3"/>
            <charset val="129"/>
          </rPr>
          <t>해지</t>
        </r>
        <r>
          <rPr>
            <b/>
            <sz val="9"/>
            <color indexed="81"/>
            <rFont val="Tahoma"/>
            <family val="2"/>
          </rPr>
          <t xml:space="preserve"> </t>
        </r>
        <r>
          <rPr>
            <b/>
            <sz val="9"/>
            <color indexed="81"/>
            <rFont val="돋움"/>
            <family val="3"/>
            <charset val="129"/>
          </rPr>
          <t>추징세액을</t>
        </r>
        <r>
          <rPr>
            <b/>
            <sz val="9"/>
            <color indexed="81"/>
            <rFont val="Tahoma"/>
            <family val="2"/>
          </rPr>
          <t xml:space="preserve"> </t>
        </r>
        <r>
          <rPr>
            <b/>
            <sz val="9"/>
            <color indexed="81"/>
            <rFont val="돋움"/>
            <family val="3"/>
            <charset val="129"/>
          </rPr>
          <t>적으며</t>
        </r>
        <r>
          <rPr>
            <b/>
            <sz val="9"/>
            <color indexed="81"/>
            <rFont val="Tahoma"/>
            <family val="2"/>
          </rPr>
          <t xml:space="preserve">, </t>
        </r>
        <r>
          <rPr>
            <b/>
            <sz val="9"/>
            <color indexed="81"/>
            <rFont val="돋움"/>
            <family val="3"/>
            <charset val="129"/>
          </rPr>
          <t>장기주식형저축의</t>
        </r>
        <r>
          <rPr>
            <b/>
            <sz val="9"/>
            <color indexed="81"/>
            <rFont val="Tahoma"/>
            <family val="2"/>
          </rPr>
          <t xml:space="preserve"> </t>
        </r>
        <r>
          <rPr>
            <b/>
            <sz val="9"/>
            <color indexed="81"/>
            <rFont val="돋움"/>
            <family val="3"/>
            <charset val="129"/>
          </rPr>
          <t>중도환매</t>
        </r>
        <r>
          <rPr>
            <b/>
            <sz val="9"/>
            <color indexed="81"/>
            <rFont val="Tahoma"/>
            <family val="2"/>
          </rPr>
          <t xml:space="preserve"> </t>
        </r>
        <r>
          <rPr>
            <b/>
            <sz val="9"/>
            <color indexed="81"/>
            <rFont val="돋움"/>
            <family val="3"/>
            <charset val="129"/>
          </rPr>
          <t>등에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금융회사</t>
        </r>
        <r>
          <rPr>
            <b/>
            <sz val="9"/>
            <color indexed="81"/>
            <rFont val="Tahoma"/>
            <family val="2"/>
          </rPr>
          <t xml:space="preserve"> </t>
        </r>
        <r>
          <rPr>
            <b/>
            <sz val="9"/>
            <color indexed="81"/>
            <rFont val="돋움"/>
            <family val="3"/>
            <charset val="129"/>
          </rPr>
          <t>등이</t>
        </r>
        <r>
          <rPr>
            <b/>
            <sz val="9"/>
            <color indexed="81"/>
            <rFont val="Tahoma"/>
            <family val="2"/>
          </rPr>
          <t xml:space="preserve"> </t>
        </r>
        <r>
          <rPr>
            <b/>
            <sz val="9"/>
            <color indexed="81"/>
            <rFont val="돋움"/>
            <family val="3"/>
            <charset val="129"/>
          </rPr>
          <t>징수하는</t>
        </r>
        <r>
          <rPr>
            <b/>
            <sz val="9"/>
            <color indexed="81"/>
            <rFont val="Tahoma"/>
            <family val="2"/>
          </rPr>
          <t xml:space="preserve"> </t>
        </r>
        <r>
          <rPr>
            <b/>
            <sz val="9"/>
            <color indexed="81"/>
            <rFont val="돋움"/>
            <family val="3"/>
            <charset val="129"/>
          </rPr>
          <t>배당소득</t>
        </r>
        <r>
          <rPr>
            <b/>
            <sz val="9"/>
            <color indexed="81"/>
            <rFont val="Tahoma"/>
            <family val="2"/>
          </rPr>
          <t xml:space="preserve"> </t>
        </r>
        <r>
          <rPr>
            <b/>
            <sz val="9"/>
            <color indexed="81"/>
            <rFont val="돋움"/>
            <family val="3"/>
            <charset val="129"/>
          </rPr>
          <t>세액은</t>
        </r>
        <r>
          <rPr>
            <b/>
            <sz val="9"/>
            <color indexed="81"/>
            <rFont val="Tahoma"/>
            <family val="2"/>
          </rPr>
          <t xml:space="preserve"> [C24](</t>
        </r>
        <r>
          <rPr>
            <b/>
            <sz val="9"/>
            <color indexed="81"/>
            <rFont val="돋움"/>
            <family val="3"/>
            <charset val="129"/>
          </rPr>
          <t>일반과세</t>
        </r>
        <r>
          <rPr>
            <b/>
            <sz val="9"/>
            <color indexed="81"/>
            <rFont val="Tahoma"/>
            <family val="2"/>
          </rPr>
          <t>)</t>
        </r>
        <r>
          <rPr>
            <b/>
            <sz val="9"/>
            <color indexed="81"/>
            <rFont val="돋움"/>
            <family val="3"/>
            <charset val="129"/>
          </rPr>
          <t>란에</t>
        </r>
        <r>
          <rPr>
            <b/>
            <sz val="9"/>
            <color indexed="81"/>
            <rFont val="Tahoma"/>
            <family val="2"/>
          </rPr>
          <t xml:space="preserve"> </t>
        </r>
        <r>
          <rPr>
            <b/>
            <sz val="9"/>
            <color indexed="81"/>
            <rFont val="돋움"/>
            <family val="3"/>
            <charset val="129"/>
          </rPr>
          <t>적습니다</t>
        </r>
        <r>
          <rPr>
            <b/>
            <sz val="9"/>
            <color indexed="81"/>
            <rFont val="Tahoma"/>
            <family val="2"/>
          </rPr>
          <t>.
  12. [C42](</t>
        </r>
        <r>
          <rPr>
            <b/>
            <sz val="9"/>
            <color indexed="81"/>
            <rFont val="돋움"/>
            <family val="3"/>
            <charset val="129"/>
          </rPr>
          <t>장기주택마련저축추징세액</t>
        </r>
        <r>
          <rPr>
            <b/>
            <sz val="9"/>
            <color indexed="81"/>
            <rFont val="Tahoma"/>
            <family val="2"/>
          </rPr>
          <t>)</t>
        </r>
        <r>
          <rPr>
            <b/>
            <sz val="9"/>
            <color indexed="81"/>
            <rFont val="돋움"/>
            <family val="3"/>
            <charset val="129"/>
          </rPr>
          <t>란은</t>
        </r>
        <r>
          <rPr>
            <b/>
            <sz val="9"/>
            <color indexed="81"/>
            <rFont val="Tahoma"/>
            <family val="2"/>
          </rPr>
          <t xml:space="preserve"> </t>
        </r>
        <r>
          <rPr>
            <b/>
            <sz val="9"/>
            <color indexed="81"/>
            <rFont val="돋움"/>
            <family val="3"/>
            <charset val="129"/>
          </rPr>
          <t>장기주택마련저축에</t>
        </r>
        <r>
          <rPr>
            <b/>
            <sz val="9"/>
            <color indexed="81"/>
            <rFont val="Tahoma"/>
            <family val="2"/>
          </rPr>
          <t xml:space="preserve"> </t>
        </r>
        <r>
          <rPr>
            <b/>
            <sz val="9"/>
            <color indexed="81"/>
            <rFont val="돋움"/>
            <family val="3"/>
            <charset val="129"/>
          </rPr>
          <t>가입하고</t>
        </r>
        <r>
          <rPr>
            <b/>
            <sz val="9"/>
            <color indexed="81"/>
            <rFont val="Tahoma"/>
            <family val="2"/>
          </rPr>
          <t xml:space="preserve"> </t>
        </r>
        <r>
          <rPr>
            <b/>
            <sz val="9"/>
            <color indexed="81"/>
            <rFont val="돋움"/>
            <family val="3"/>
            <charset val="129"/>
          </rPr>
          <t>주택자금공제를</t>
        </r>
        <r>
          <rPr>
            <b/>
            <sz val="9"/>
            <color indexed="81"/>
            <rFont val="Tahoma"/>
            <family val="2"/>
          </rPr>
          <t xml:space="preserve"> </t>
        </r>
        <r>
          <rPr>
            <b/>
            <sz val="9"/>
            <color indexed="81"/>
            <rFont val="돋움"/>
            <family val="3"/>
            <charset val="129"/>
          </rPr>
          <t>받은</t>
        </r>
        <r>
          <rPr>
            <b/>
            <sz val="9"/>
            <color indexed="81"/>
            <rFont val="Tahoma"/>
            <family val="2"/>
          </rPr>
          <t xml:space="preserve"> </t>
        </r>
        <r>
          <rPr>
            <b/>
            <sz val="9"/>
            <color indexed="81"/>
            <rFont val="돋움"/>
            <family val="3"/>
            <charset val="129"/>
          </rPr>
          <t>자가</t>
        </r>
        <r>
          <rPr>
            <b/>
            <sz val="9"/>
            <color indexed="81"/>
            <rFont val="Tahoma"/>
            <family val="2"/>
          </rPr>
          <t xml:space="preserve"> </t>
        </r>
        <r>
          <rPr>
            <b/>
            <sz val="9"/>
            <color indexed="81"/>
            <rFont val="돋움"/>
            <family val="3"/>
            <charset val="129"/>
          </rPr>
          <t>계약일부터</t>
        </r>
        <r>
          <rPr>
            <b/>
            <sz val="9"/>
            <color indexed="81"/>
            <rFont val="Tahoma"/>
            <family val="2"/>
          </rPr>
          <t xml:space="preserve"> 5</t>
        </r>
        <r>
          <rPr>
            <b/>
            <sz val="9"/>
            <color indexed="81"/>
            <rFont val="돋움"/>
            <family val="3"/>
            <charset val="129"/>
          </rPr>
          <t>년</t>
        </r>
        <r>
          <rPr>
            <b/>
            <sz val="9"/>
            <color indexed="81"/>
            <rFont val="Tahoma"/>
            <family val="2"/>
          </rPr>
          <t xml:space="preserve"> </t>
        </r>
        <r>
          <rPr>
            <b/>
            <sz val="9"/>
            <color indexed="81"/>
            <rFont val="돋움"/>
            <family val="3"/>
            <charset val="129"/>
          </rPr>
          <t>이내에</t>
        </r>
        <r>
          <rPr>
            <b/>
            <sz val="9"/>
            <color indexed="81"/>
            <rFont val="Tahoma"/>
            <family val="2"/>
          </rPr>
          <t xml:space="preserve"> </t>
        </r>
        <r>
          <rPr>
            <b/>
            <sz val="9"/>
            <color indexed="81"/>
            <rFont val="돋움"/>
            <family val="3"/>
            <charset val="129"/>
          </rPr>
          <t>중도해지</t>
        </r>
        <r>
          <rPr>
            <b/>
            <sz val="9"/>
            <color indexed="81"/>
            <rFont val="Tahoma"/>
            <family val="2"/>
          </rPr>
          <t xml:space="preserve"> </t>
        </r>
        <r>
          <rPr>
            <b/>
            <sz val="9"/>
            <color indexed="81"/>
            <rFont val="돋움"/>
            <family val="3"/>
            <charset val="129"/>
          </rPr>
          <t>하는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저축기관이</t>
        </r>
        <r>
          <rPr>
            <b/>
            <sz val="9"/>
            <color indexed="81"/>
            <rFont val="Tahoma"/>
            <family val="2"/>
          </rPr>
          <t xml:space="preserve"> </t>
        </r>
        <r>
          <rPr>
            <b/>
            <sz val="9"/>
            <color indexed="81"/>
            <rFont val="돋움"/>
            <family val="3"/>
            <charset val="129"/>
          </rPr>
          <t>추징하는</t>
        </r>
        <r>
          <rPr>
            <b/>
            <sz val="9"/>
            <color indexed="81"/>
            <rFont val="Tahoma"/>
            <family val="2"/>
          </rPr>
          <t xml:space="preserve"> </t>
        </r>
        <r>
          <rPr>
            <b/>
            <sz val="9"/>
            <color indexed="81"/>
            <rFont val="돋움"/>
            <family val="3"/>
            <charset val="129"/>
          </rPr>
          <t>해지</t>
        </r>
        <r>
          <rPr>
            <b/>
            <sz val="9"/>
            <color indexed="81"/>
            <rFont val="Tahoma"/>
            <family val="2"/>
          </rPr>
          <t xml:space="preserve"> </t>
        </r>
        <r>
          <rPr>
            <b/>
            <sz val="9"/>
            <color indexed="81"/>
            <rFont val="돋움"/>
            <family val="3"/>
            <charset val="129"/>
          </rPr>
          <t>추징세액</t>
        </r>
        <r>
          <rPr>
            <b/>
            <sz val="9"/>
            <color indexed="81"/>
            <rFont val="Tahoma"/>
            <family val="2"/>
          </rPr>
          <t>(</t>
        </r>
        <r>
          <rPr>
            <b/>
            <sz val="9"/>
            <color indexed="81"/>
            <rFont val="돋움"/>
            <family val="3"/>
            <charset val="129"/>
          </rPr>
          <t>근로소득</t>
        </r>
        <r>
          <rPr>
            <b/>
            <sz val="9"/>
            <color indexed="81"/>
            <rFont val="Tahoma"/>
            <family val="2"/>
          </rPr>
          <t>)</t>
        </r>
        <r>
          <rPr>
            <b/>
            <sz val="9"/>
            <color indexed="81"/>
            <rFont val="돋움"/>
            <family val="3"/>
            <charset val="129"/>
          </rPr>
          <t>을</t>
        </r>
        <r>
          <rPr>
            <b/>
            <sz val="9"/>
            <color indexed="81"/>
            <rFont val="Tahoma"/>
            <family val="2"/>
          </rPr>
          <t xml:space="preserve"> </t>
        </r>
        <r>
          <rPr>
            <b/>
            <sz val="9"/>
            <color indexed="81"/>
            <rFont val="돋움"/>
            <family val="3"/>
            <charset val="129"/>
          </rPr>
          <t>적고</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금융회사</t>
        </r>
        <r>
          <rPr>
            <b/>
            <sz val="9"/>
            <color indexed="81"/>
            <rFont val="Tahoma"/>
            <family val="2"/>
          </rPr>
          <t xml:space="preserve"> </t>
        </r>
        <r>
          <rPr>
            <b/>
            <sz val="9"/>
            <color indexed="81"/>
            <rFont val="돋움"/>
            <family val="3"/>
            <charset val="129"/>
          </rPr>
          <t>등이</t>
        </r>
        <r>
          <rPr>
            <b/>
            <sz val="9"/>
            <color indexed="81"/>
            <rFont val="Tahoma"/>
            <family val="2"/>
          </rPr>
          <t xml:space="preserve"> </t>
        </r>
        <r>
          <rPr>
            <b/>
            <sz val="9"/>
            <color indexed="81"/>
            <rFont val="돋움"/>
            <family val="3"/>
            <charset val="129"/>
          </rPr>
          <t>추징하는</t>
        </r>
        <r>
          <rPr>
            <b/>
            <sz val="9"/>
            <color indexed="81"/>
            <rFont val="Tahoma"/>
            <family val="2"/>
          </rPr>
          <t xml:space="preserve"> </t>
        </r>
        <r>
          <rPr>
            <b/>
            <sz val="9"/>
            <color indexed="81"/>
            <rFont val="돋움"/>
            <family val="3"/>
            <charset val="129"/>
          </rPr>
          <t>이자소득은</t>
        </r>
        <r>
          <rPr>
            <b/>
            <sz val="9"/>
            <color indexed="81"/>
            <rFont val="Tahoma"/>
            <family val="2"/>
          </rPr>
          <t xml:space="preserve"> [C14](</t>
        </r>
        <r>
          <rPr>
            <b/>
            <sz val="9"/>
            <color indexed="81"/>
            <rFont val="돋움"/>
            <family val="3"/>
            <charset val="129"/>
          </rPr>
          <t>일반과세</t>
        </r>
        <r>
          <rPr>
            <b/>
            <sz val="9"/>
            <color indexed="81"/>
            <rFont val="Tahoma"/>
            <family val="2"/>
          </rPr>
          <t>)</t>
        </r>
        <r>
          <rPr>
            <b/>
            <sz val="9"/>
            <color indexed="81"/>
            <rFont val="돋움"/>
            <family val="3"/>
            <charset val="129"/>
          </rPr>
          <t>란에</t>
        </r>
        <r>
          <rPr>
            <b/>
            <sz val="9"/>
            <color indexed="81"/>
            <rFont val="Tahoma"/>
            <family val="2"/>
          </rPr>
          <t xml:space="preserve">, </t>
        </r>
        <r>
          <rPr>
            <b/>
            <sz val="9"/>
            <color indexed="81"/>
            <rFont val="돋움"/>
            <family val="3"/>
            <charset val="129"/>
          </rPr>
          <t>배당소득은</t>
        </r>
        <r>
          <rPr>
            <b/>
            <sz val="9"/>
            <color indexed="81"/>
            <rFont val="Tahoma"/>
            <family val="2"/>
          </rPr>
          <t xml:space="preserve"> [C24](</t>
        </r>
        <r>
          <rPr>
            <b/>
            <sz val="9"/>
            <color indexed="81"/>
            <rFont val="돋움"/>
            <family val="3"/>
            <charset val="129"/>
          </rPr>
          <t>일반과세</t>
        </r>
        <r>
          <rPr>
            <b/>
            <sz val="9"/>
            <color indexed="81"/>
            <rFont val="Tahoma"/>
            <family val="2"/>
          </rPr>
          <t>)</t>
        </r>
        <r>
          <rPr>
            <b/>
            <sz val="9"/>
            <color indexed="81"/>
            <rFont val="돋움"/>
            <family val="3"/>
            <charset val="129"/>
          </rPr>
          <t>란에</t>
        </r>
        <r>
          <rPr>
            <b/>
            <sz val="9"/>
            <color indexed="81"/>
            <rFont val="Tahoma"/>
            <family val="2"/>
          </rPr>
          <t xml:space="preserve"> </t>
        </r>
        <r>
          <rPr>
            <b/>
            <sz val="9"/>
            <color indexed="81"/>
            <rFont val="돋움"/>
            <family val="3"/>
            <charset val="129"/>
          </rPr>
          <t>적습니다</t>
        </r>
        <r>
          <rPr>
            <b/>
            <sz val="9"/>
            <color indexed="81"/>
            <rFont val="Tahoma"/>
            <family val="2"/>
          </rPr>
          <t>.
  13. [C43](</t>
        </r>
        <r>
          <rPr>
            <b/>
            <sz val="9"/>
            <color indexed="81"/>
            <rFont val="돋움"/>
            <family val="3"/>
            <charset val="129"/>
          </rPr>
          <t>연금저축해지가산세</t>
        </r>
        <r>
          <rPr>
            <b/>
            <sz val="9"/>
            <color indexed="81"/>
            <rFont val="Tahoma"/>
            <family val="2"/>
          </rPr>
          <t>)</t>
        </r>
        <r>
          <rPr>
            <b/>
            <sz val="9"/>
            <color indexed="81"/>
            <rFont val="돋움"/>
            <family val="3"/>
            <charset val="129"/>
          </rPr>
          <t>란은</t>
        </r>
        <r>
          <rPr>
            <b/>
            <sz val="9"/>
            <color indexed="81"/>
            <rFont val="Tahoma"/>
            <family val="2"/>
          </rPr>
          <t xml:space="preserve"> </t>
        </r>
        <r>
          <rPr>
            <b/>
            <sz val="9"/>
            <color indexed="81"/>
            <rFont val="돋움"/>
            <family val="3"/>
            <charset val="129"/>
          </rPr>
          <t>연금저축을</t>
        </r>
        <r>
          <rPr>
            <b/>
            <sz val="9"/>
            <color indexed="81"/>
            <rFont val="Tahoma"/>
            <family val="2"/>
          </rPr>
          <t xml:space="preserve"> </t>
        </r>
        <r>
          <rPr>
            <b/>
            <sz val="9"/>
            <color indexed="81"/>
            <rFont val="돋움"/>
            <family val="3"/>
            <charset val="129"/>
          </rPr>
          <t>계약일부터</t>
        </r>
        <r>
          <rPr>
            <b/>
            <sz val="9"/>
            <color indexed="81"/>
            <rFont val="Tahoma"/>
            <family val="2"/>
          </rPr>
          <t xml:space="preserve"> 5</t>
        </r>
        <r>
          <rPr>
            <b/>
            <sz val="9"/>
            <color indexed="81"/>
            <rFont val="돋움"/>
            <family val="3"/>
            <charset val="129"/>
          </rPr>
          <t>년</t>
        </r>
        <r>
          <rPr>
            <b/>
            <sz val="9"/>
            <color indexed="81"/>
            <rFont val="Tahoma"/>
            <family val="2"/>
          </rPr>
          <t xml:space="preserve"> </t>
        </r>
        <r>
          <rPr>
            <b/>
            <sz val="9"/>
            <color indexed="81"/>
            <rFont val="돋움"/>
            <family val="3"/>
            <charset val="129"/>
          </rPr>
          <t>이내에</t>
        </r>
        <r>
          <rPr>
            <b/>
            <sz val="9"/>
            <color indexed="81"/>
            <rFont val="Tahoma"/>
            <family val="2"/>
          </rPr>
          <t xml:space="preserve"> </t>
        </r>
        <r>
          <rPr>
            <b/>
            <sz val="9"/>
            <color indexed="81"/>
            <rFont val="돋움"/>
            <family val="3"/>
            <charset val="129"/>
          </rPr>
          <t>중도해지하는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저축취급</t>
        </r>
        <r>
          <rPr>
            <b/>
            <sz val="9"/>
            <color indexed="81"/>
            <rFont val="Tahoma"/>
            <family val="2"/>
          </rPr>
          <t xml:space="preserve"> </t>
        </r>
        <r>
          <rPr>
            <b/>
            <sz val="9"/>
            <color indexed="81"/>
            <rFont val="돋움"/>
            <family val="3"/>
            <charset val="129"/>
          </rPr>
          <t>금융회사</t>
        </r>
        <r>
          <rPr>
            <b/>
            <sz val="9"/>
            <color indexed="81"/>
            <rFont val="Tahoma"/>
            <family val="2"/>
          </rPr>
          <t xml:space="preserve"> </t>
        </r>
        <r>
          <rPr>
            <b/>
            <sz val="9"/>
            <color indexed="81"/>
            <rFont val="돋움"/>
            <family val="3"/>
            <charset val="129"/>
          </rPr>
          <t>등이</t>
        </r>
        <r>
          <rPr>
            <b/>
            <sz val="9"/>
            <color indexed="81"/>
            <rFont val="Tahoma"/>
            <family val="2"/>
          </rPr>
          <t xml:space="preserve"> </t>
        </r>
        <r>
          <rPr>
            <b/>
            <sz val="9"/>
            <color indexed="81"/>
            <rFont val="돋움"/>
            <family val="3"/>
            <charset val="129"/>
          </rPr>
          <t>추징하는</t>
        </r>
        <r>
          <rPr>
            <b/>
            <sz val="9"/>
            <color indexed="81"/>
            <rFont val="Tahoma"/>
            <family val="2"/>
          </rPr>
          <t xml:space="preserve"> </t>
        </r>
        <r>
          <rPr>
            <b/>
            <sz val="9"/>
            <color indexed="81"/>
            <rFont val="돋움"/>
            <family val="3"/>
            <charset val="129"/>
          </rPr>
          <t>해지가산세</t>
        </r>
        <r>
          <rPr>
            <b/>
            <sz val="9"/>
            <color indexed="81"/>
            <rFont val="Tahoma"/>
            <family val="2"/>
          </rPr>
          <t>(</t>
        </r>
        <r>
          <rPr>
            <b/>
            <sz val="9"/>
            <color indexed="81"/>
            <rFont val="돋움"/>
            <family val="3"/>
            <charset val="129"/>
          </rPr>
          <t>세목</t>
        </r>
        <r>
          <rPr>
            <b/>
            <sz val="9"/>
            <color indexed="81"/>
            <rFont val="Tahoma"/>
            <family val="2"/>
          </rPr>
          <t xml:space="preserve"> : </t>
        </r>
        <r>
          <rPr>
            <b/>
            <sz val="9"/>
            <color indexed="81"/>
            <rFont val="돋움"/>
            <family val="3"/>
            <charset val="129"/>
          </rPr>
          <t>근로소득</t>
        </r>
        <r>
          <rPr>
            <b/>
            <sz val="9"/>
            <color indexed="81"/>
            <rFont val="Tahoma"/>
            <family val="2"/>
          </rPr>
          <t>)</t>
        </r>
        <r>
          <rPr>
            <b/>
            <sz val="9"/>
            <color indexed="81"/>
            <rFont val="돋움"/>
            <family val="3"/>
            <charset val="129"/>
          </rPr>
          <t>을</t>
        </r>
        <r>
          <rPr>
            <b/>
            <sz val="9"/>
            <color indexed="81"/>
            <rFont val="Tahoma"/>
            <family val="2"/>
          </rPr>
          <t xml:space="preserve"> </t>
        </r>
        <r>
          <rPr>
            <b/>
            <sz val="9"/>
            <color indexed="81"/>
            <rFont val="돋움"/>
            <family val="3"/>
            <charset val="129"/>
          </rPr>
          <t>적으며</t>
        </r>
        <r>
          <rPr>
            <b/>
            <sz val="9"/>
            <color indexed="81"/>
            <rFont val="Tahoma"/>
            <family val="2"/>
          </rPr>
          <t xml:space="preserve">, </t>
        </r>
        <r>
          <rPr>
            <b/>
            <sz val="9"/>
            <color indexed="81"/>
            <rFont val="돋움"/>
            <family val="3"/>
            <charset val="129"/>
          </rPr>
          <t>저축불입계약만료전에</t>
        </r>
        <r>
          <rPr>
            <b/>
            <sz val="9"/>
            <color indexed="81"/>
            <rFont val="Tahoma"/>
            <family val="2"/>
          </rPr>
          <t xml:space="preserve"> </t>
        </r>
        <r>
          <rPr>
            <b/>
            <sz val="9"/>
            <color indexed="81"/>
            <rFont val="돋움"/>
            <family val="3"/>
            <charset val="129"/>
          </rPr>
          <t>해지하거나</t>
        </r>
        <r>
          <rPr>
            <b/>
            <sz val="9"/>
            <color indexed="81"/>
            <rFont val="Tahoma"/>
            <family val="2"/>
          </rPr>
          <t xml:space="preserve"> </t>
        </r>
        <r>
          <rPr>
            <b/>
            <sz val="9"/>
            <color indexed="81"/>
            <rFont val="돋움"/>
            <family val="3"/>
            <charset val="129"/>
          </rPr>
          <t>연금</t>
        </r>
        <r>
          <rPr>
            <b/>
            <sz val="9"/>
            <color indexed="81"/>
            <rFont val="Tahoma"/>
            <family val="2"/>
          </rPr>
          <t xml:space="preserve"> </t>
        </r>
        <r>
          <rPr>
            <b/>
            <sz val="9"/>
            <color indexed="81"/>
            <rFont val="돋움"/>
            <family val="3"/>
            <charset val="129"/>
          </rPr>
          <t>외의</t>
        </r>
        <r>
          <rPr>
            <b/>
            <sz val="9"/>
            <color indexed="81"/>
            <rFont val="Tahoma"/>
            <family val="2"/>
          </rPr>
          <t xml:space="preserve"> </t>
        </r>
        <r>
          <rPr>
            <b/>
            <sz val="9"/>
            <color indexed="81"/>
            <rFont val="돋움"/>
            <family val="3"/>
            <charset val="129"/>
          </rPr>
          <t>형태로</t>
        </r>
        <r>
          <rPr>
            <b/>
            <sz val="9"/>
            <color indexed="81"/>
            <rFont val="Tahoma"/>
            <family val="2"/>
          </rPr>
          <t xml:space="preserve"> </t>
        </r>
        <r>
          <rPr>
            <b/>
            <sz val="9"/>
            <color indexed="81"/>
            <rFont val="돋움"/>
            <family val="3"/>
            <charset val="129"/>
          </rPr>
          <t>지급받아</t>
        </r>
        <r>
          <rPr>
            <b/>
            <sz val="9"/>
            <color indexed="81"/>
            <rFont val="Tahoma"/>
            <family val="2"/>
          </rPr>
          <t xml:space="preserve"> </t>
        </r>
        <r>
          <rPr>
            <b/>
            <sz val="9"/>
            <color indexed="81"/>
            <rFont val="돋움"/>
            <family val="3"/>
            <charset val="129"/>
          </rPr>
          <t>기타소득으로</t>
        </r>
        <r>
          <rPr>
            <b/>
            <sz val="9"/>
            <color indexed="81"/>
            <rFont val="Tahoma"/>
            <family val="2"/>
          </rPr>
          <t xml:space="preserve"> </t>
        </r>
        <r>
          <rPr>
            <b/>
            <sz val="9"/>
            <color indexed="81"/>
            <rFont val="돋움"/>
            <family val="3"/>
            <charset val="129"/>
          </rPr>
          <t>과세되는</t>
        </r>
        <r>
          <rPr>
            <b/>
            <sz val="9"/>
            <color indexed="81"/>
            <rFont val="Tahoma"/>
            <family val="2"/>
          </rPr>
          <t xml:space="preserve"> </t>
        </r>
        <r>
          <rPr>
            <b/>
            <sz val="9"/>
            <color indexed="81"/>
            <rFont val="돋움"/>
            <family val="3"/>
            <charset val="129"/>
          </rPr>
          <t>경우</t>
        </r>
        <r>
          <rPr>
            <b/>
            <sz val="9"/>
            <color indexed="81"/>
            <rFont val="Tahoma"/>
            <family val="2"/>
          </rPr>
          <t xml:space="preserve"> (1</t>
        </r>
        <r>
          <rPr>
            <b/>
            <sz val="9"/>
            <color indexed="81"/>
            <rFont val="돋움"/>
            <family val="3"/>
            <charset val="129"/>
          </rPr>
          <t>쪽</t>
        </r>
        <r>
          <rPr>
            <b/>
            <sz val="9"/>
            <color indexed="81"/>
            <rFont val="Tahoma"/>
            <family val="2"/>
          </rPr>
          <t>) [A40](</t>
        </r>
        <r>
          <rPr>
            <b/>
            <sz val="9"/>
            <color indexed="81"/>
            <rFont val="돋움"/>
            <family val="3"/>
            <charset val="129"/>
          </rPr>
          <t>기타소득</t>
        </r>
        <r>
          <rPr>
            <b/>
            <sz val="9"/>
            <color indexed="81"/>
            <rFont val="Tahoma"/>
            <family val="2"/>
          </rPr>
          <t>)</t>
        </r>
        <r>
          <rPr>
            <b/>
            <sz val="9"/>
            <color indexed="81"/>
            <rFont val="돋움"/>
            <family val="3"/>
            <charset val="129"/>
          </rPr>
          <t>란에만</t>
        </r>
        <r>
          <rPr>
            <b/>
            <sz val="9"/>
            <color indexed="81"/>
            <rFont val="Tahoma"/>
            <family val="2"/>
          </rPr>
          <t xml:space="preserve"> </t>
        </r>
        <r>
          <rPr>
            <b/>
            <sz val="9"/>
            <color indexed="81"/>
            <rFont val="돋움"/>
            <family val="3"/>
            <charset val="129"/>
          </rPr>
          <t>적습니다</t>
        </r>
        <r>
          <rPr>
            <b/>
            <sz val="9"/>
            <color indexed="81"/>
            <rFont val="Tahoma"/>
            <family val="2"/>
          </rPr>
          <t xml:space="preserve">. </t>
        </r>
        <r>
          <rPr>
            <b/>
            <sz val="9"/>
            <color indexed="81"/>
            <rFont val="돋움"/>
            <family val="3"/>
            <charset val="129"/>
          </rPr>
          <t>연금소득은</t>
        </r>
        <r>
          <rPr>
            <b/>
            <sz val="9"/>
            <color indexed="81"/>
            <rFont val="Tahoma"/>
            <family val="2"/>
          </rPr>
          <t xml:space="preserve"> (1</t>
        </r>
        <r>
          <rPr>
            <b/>
            <sz val="9"/>
            <color indexed="81"/>
            <rFont val="돋움"/>
            <family val="3"/>
            <charset val="129"/>
          </rPr>
          <t>쪽</t>
        </r>
        <r>
          <rPr>
            <b/>
            <sz val="9"/>
            <color indexed="81"/>
            <rFont val="Tahoma"/>
            <family val="2"/>
          </rPr>
          <t>) [A45](</t>
        </r>
        <r>
          <rPr>
            <b/>
            <sz val="9"/>
            <color indexed="81"/>
            <rFont val="돋움"/>
            <family val="3"/>
            <charset val="129"/>
          </rPr>
          <t>연금소득</t>
        </r>
        <r>
          <rPr>
            <b/>
            <sz val="9"/>
            <color indexed="81"/>
            <rFont val="Tahoma"/>
            <family val="2"/>
          </rPr>
          <t xml:space="preserve"> </t>
        </r>
        <r>
          <rPr>
            <b/>
            <sz val="9"/>
            <color indexed="81"/>
            <rFont val="돋움"/>
            <family val="3"/>
            <charset val="129"/>
          </rPr>
          <t>매월징수</t>
        </r>
        <r>
          <rPr>
            <b/>
            <sz val="9"/>
            <color indexed="81"/>
            <rFont val="Tahoma"/>
            <family val="2"/>
          </rPr>
          <t>)</t>
        </r>
        <r>
          <rPr>
            <b/>
            <sz val="9"/>
            <color indexed="81"/>
            <rFont val="돋움"/>
            <family val="3"/>
            <charset val="129"/>
          </rPr>
          <t>란에만</t>
        </r>
        <r>
          <rPr>
            <b/>
            <sz val="9"/>
            <color indexed="81"/>
            <rFont val="Tahoma"/>
            <family val="2"/>
          </rPr>
          <t xml:space="preserve"> </t>
        </r>
        <r>
          <rPr>
            <b/>
            <sz val="9"/>
            <color indexed="81"/>
            <rFont val="돋움"/>
            <family val="3"/>
            <charset val="129"/>
          </rPr>
          <t>적습니다</t>
        </r>
        <r>
          <rPr>
            <b/>
            <sz val="9"/>
            <color indexed="81"/>
            <rFont val="Tahoma"/>
            <family val="2"/>
          </rPr>
          <t>.
  14. [C44](</t>
        </r>
        <r>
          <rPr>
            <b/>
            <sz val="9"/>
            <color indexed="81"/>
            <rFont val="돋움"/>
            <family val="3"/>
            <charset val="129"/>
          </rPr>
          <t>소기업</t>
        </r>
        <r>
          <rPr>
            <b/>
            <sz val="9"/>
            <color indexed="81"/>
            <rFont val="Tahoma"/>
            <family val="2"/>
          </rPr>
          <t>·</t>
        </r>
        <r>
          <rPr>
            <b/>
            <sz val="9"/>
            <color indexed="81"/>
            <rFont val="돋움"/>
            <family val="3"/>
            <charset val="129"/>
          </rPr>
          <t>소상공인공제부금</t>
        </r>
        <r>
          <rPr>
            <b/>
            <sz val="9"/>
            <color indexed="81"/>
            <rFont val="Tahoma"/>
            <family val="2"/>
          </rPr>
          <t xml:space="preserve"> </t>
        </r>
        <r>
          <rPr>
            <b/>
            <sz val="9"/>
            <color indexed="81"/>
            <rFont val="돋움"/>
            <family val="3"/>
            <charset val="129"/>
          </rPr>
          <t>해지가산세</t>
        </r>
        <r>
          <rPr>
            <b/>
            <sz val="9"/>
            <color indexed="81"/>
            <rFont val="Tahoma"/>
            <family val="2"/>
          </rPr>
          <t>)</t>
        </r>
        <r>
          <rPr>
            <b/>
            <sz val="9"/>
            <color indexed="81"/>
            <rFont val="돋움"/>
            <family val="3"/>
            <charset val="129"/>
          </rPr>
          <t>란은</t>
        </r>
        <r>
          <rPr>
            <b/>
            <sz val="9"/>
            <color indexed="81"/>
            <rFont val="Tahoma"/>
            <family val="2"/>
          </rPr>
          <t xml:space="preserve"> </t>
        </r>
        <r>
          <rPr>
            <b/>
            <sz val="9"/>
            <color indexed="81"/>
            <rFont val="돋움"/>
            <family val="3"/>
            <charset val="129"/>
          </rPr>
          <t>소기업</t>
        </r>
        <r>
          <rPr>
            <b/>
            <sz val="9"/>
            <color indexed="81"/>
            <rFont val="Tahoma"/>
            <family val="2"/>
          </rPr>
          <t>·</t>
        </r>
        <r>
          <rPr>
            <b/>
            <sz val="9"/>
            <color indexed="81"/>
            <rFont val="돋움"/>
            <family val="3"/>
            <charset val="129"/>
          </rPr>
          <t>소상공인공제계약이</t>
        </r>
        <r>
          <rPr>
            <b/>
            <sz val="9"/>
            <color indexed="81"/>
            <rFont val="Tahoma"/>
            <family val="2"/>
          </rPr>
          <t xml:space="preserve"> </t>
        </r>
        <r>
          <rPr>
            <b/>
            <sz val="9"/>
            <color indexed="81"/>
            <rFont val="돋움"/>
            <family val="3"/>
            <charset val="129"/>
          </rPr>
          <t>가입일부터</t>
        </r>
        <r>
          <rPr>
            <b/>
            <sz val="9"/>
            <color indexed="81"/>
            <rFont val="Tahoma"/>
            <family val="2"/>
          </rPr>
          <t xml:space="preserve"> 5</t>
        </r>
        <r>
          <rPr>
            <b/>
            <sz val="9"/>
            <color indexed="81"/>
            <rFont val="돋움"/>
            <family val="3"/>
            <charset val="129"/>
          </rPr>
          <t>년</t>
        </r>
        <r>
          <rPr>
            <b/>
            <sz val="9"/>
            <color indexed="81"/>
            <rFont val="Tahoma"/>
            <family val="2"/>
          </rPr>
          <t xml:space="preserve"> </t>
        </r>
        <r>
          <rPr>
            <b/>
            <sz val="9"/>
            <color indexed="81"/>
            <rFont val="돋움"/>
            <family val="3"/>
            <charset val="129"/>
          </rPr>
          <t>이내에</t>
        </r>
        <r>
          <rPr>
            <b/>
            <sz val="9"/>
            <color indexed="81"/>
            <rFont val="Tahoma"/>
            <family val="2"/>
          </rPr>
          <t xml:space="preserve"> </t>
        </r>
        <r>
          <rPr>
            <b/>
            <sz val="9"/>
            <color indexed="81"/>
            <rFont val="돋움"/>
            <family val="3"/>
            <charset val="129"/>
          </rPr>
          <t>중도해지하는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중소기업중앙회가</t>
        </r>
        <r>
          <rPr>
            <b/>
            <sz val="9"/>
            <color indexed="81"/>
            <rFont val="Tahoma"/>
            <family val="2"/>
          </rPr>
          <t xml:space="preserve"> </t>
        </r>
        <r>
          <rPr>
            <b/>
            <sz val="9"/>
            <color indexed="81"/>
            <rFont val="돋움"/>
            <family val="3"/>
            <charset val="129"/>
          </rPr>
          <t>추징하는</t>
        </r>
        <r>
          <rPr>
            <b/>
            <sz val="9"/>
            <color indexed="81"/>
            <rFont val="Tahoma"/>
            <family val="2"/>
          </rPr>
          <t xml:space="preserve"> </t>
        </r>
        <r>
          <rPr>
            <b/>
            <sz val="9"/>
            <color indexed="81"/>
            <rFont val="돋움"/>
            <family val="3"/>
            <charset val="129"/>
          </rPr>
          <t>해지가산세</t>
        </r>
        <r>
          <rPr>
            <b/>
            <sz val="9"/>
            <color indexed="81"/>
            <rFont val="Tahoma"/>
            <family val="2"/>
          </rPr>
          <t xml:space="preserve"> (</t>
        </r>
        <r>
          <rPr>
            <b/>
            <sz val="9"/>
            <color indexed="81"/>
            <rFont val="돋움"/>
            <family val="3"/>
            <charset val="129"/>
          </rPr>
          <t>세목</t>
        </r>
        <r>
          <rPr>
            <b/>
            <sz val="9"/>
            <color indexed="81"/>
            <rFont val="Tahoma"/>
            <family val="2"/>
          </rPr>
          <t xml:space="preserve">: </t>
        </r>
        <r>
          <rPr>
            <b/>
            <sz val="9"/>
            <color indexed="81"/>
            <rFont val="돋움"/>
            <family val="3"/>
            <charset val="129"/>
          </rPr>
          <t>근로소득</t>
        </r>
        <r>
          <rPr>
            <b/>
            <sz val="9"/>
            <color indexed="81"/>
            <rFont val="Tahoma"/>
            <family val="2"/>
          </rPr>
          <t>)</t>
        </r>
        <r>
          <rPr>
            <b/>
            <sz val="9"/>
            <color indexed="81"/>
            <rFont val="돋움"/>
            <family val="3"/>
            <charset val="129"/>
          </rPr>
          <t>을</t>
        </r>
        <r>
          <rPr>
            <b/>
            <sz val="9"/>
            <color indexed="81"/>
            <rFont val="Tahoma"/>
            <family val="2"/>
          </rPr>
          <t xml:space="preserve"> </t>
        </r>
        <r>
          <rPr>
            <b/>
            <sz val="9"/>
            <color indexed="81"/>
            <rFont val="돋움"/>
            <family val="3"/>
            <charset val="129"/>
          </rPr>
          <t>적으며</t>
        </r>
        <r>
          <rPr>
            <b/>
            <sz val="9"/>
            <color indexed="81"/>
            <rFont val="Tahoma"/>
            <family val="2"/>
          </rPr>
          <t xml:space="preserve">, </t>
        </r>
        <r>
          <rPr>
            <b/>
            <sz val="9"/>
            <color indexed="81"/>
            <rFont val="돋움"/>
            <family val="3"/>
            <charset val="129"/>
          </rPr>
          <t>공제계약해지로</t>
        </r>
        <r>
          <rPr>
            <b/>
            <sz val="9"/>
            <color indexed="81"/>
            <rFont val="Tahoma"/>
            <family val="2"/>
          </rPr>
          <t xml:space="preserve"> </t>
        </r>
        <r>
          <rPr>
            <b/>
            <sz val="9"/>
            <color indexed="81"/>
            <rFont val="돋움"/>
            <family val="3"/>
            <charset val="129"/>
          </rPr>
          <t>인한</t>
        </r>
        <r>
          <rPr>
            <b/>
            <sz val="9"/>
            <color indexed="81"/>
            <rFont val="Tahoma"/>
            <family val="2"/>
          </rPr>
          <t xml:space="preserve"> </t>
        </r>
        <r>
          <rPr>
            <b/>
            <sz val="9"/>
            <color indexed="81"/>
            <rFont val="돋움"/>
            <family val="3"/>
            <charset val="129"/>
          </rPr>
          <t>기타소득은</t>
        </r>
        <r>
          <rPr>
            <b/>
            <sz val="9"/>
            <color indexed="81"/>
            <rFont val="Tahoma"/>
            <family val="2"/>
          </rPr>
          <t xml:space="preserve"> (1</t>
        </r>
        <r>
          <rPr>
            <b/>
            <sz val="9"/>
            <color indexed="81"/>
            <rFont val="돋움"/>
            <family val="3"/>
            <charset val="129"/>
          </rPr>
          <t>쪽</t>
        </r>
        <r>
          <rPr>
            <b/>
            <sz val="9"/>
            <color indexed="81"/>
            <rFont val="Tahoma"/>
            <family val="2"/>
          </rPr>
          <t>)[A40](</t>
        </r>
        <r>
          <rPr>
            <b/>
            <sz val="9"/>
            <color indexed="81"/>
            <rFont val="돋움"/>
            <family val="3"/>
            <charset val="129"/>
          </rPr>
          <t>기타소득</t>
        </r>
        <r>
          <rPr>
            <b/>
            <sz val="9"/>
            <color indexed="81"/>
            <rFont val="Tahoma"/>
            <family val="2"/>
          </rPr>
          <t xml:space="preserve"> )</t>
        </r>
        <r>
          <rPr>
            <b/>
            <sz val="9"/>
            <color indexed="81"/>
            <rFont val="돋움"/>
            <family val="3"/>
            <charset val="129"/>
          </rPr>
          <t>란에만</t>
        </r>
        <r>
          <rPr>
            <b/>
            <sz val="9"/>
            <color indexed="81"/>
            <rFont val="Tahoma"/>
            <family val="2"/>
          </rPr>
          <t xml:space="preserve"> </t>
        </r>
        <r>
          <rPr>
            <b/>
            <sz val="9"/>
            <color indexed="81"/>
            <rFont val="돋움"/>
            <family val="3"/>
            <charset val="129"/>
          </rPr>
          <t>적습니다</t>
        </r>
        <r>
          <rPr>
            <b/>
            <sz val="9"/>
            <color indexed="81"/>
            <rFont val="Tahoma"/>
            <family val="2"/>
          </rPr>
          <t>.
 15. [C45](</t>
        </r>
        <r>
          <rPr>
            <b/>
            <sz val="9"/>
            <color indexed="81"/>
            <rFont val="돋움"/>
            <family val="3"/>
            <charset val="129"/>
          </rPr>
          <t>주택청약종합저축추징세액</t>
        </r>
        <r>
          <rPr>
            <b/>
            <sz val="9"/>
            <color indexed="81"/>
            <rFont val="Tahoma"/>
            <family val="2"/>
          </rPr>
          <t>)</t>
        </r>
        <r>
          <rPr>
            <b/>
            <sz val="9"/>
            <color indexed="81"/>
            <rFont val="돋움"/>
            <family val="3"/>
            <charset val="129"/>
          </rPr>
          <t>란은</t>
        </r>
        <r>
          <rPr>
            <b/>
            <sz val="9"/>
            <color indexed="81"/>
            <rFont val="Tahoma"/>
            <family val="2"/>
          </rPr>
          <t xml:space="preserve"> </t>
        </r>
        <r>
          <rPr>
            <b/>
            <sz val="9"/>
            <color indexed="81"/>
            <rFont val="돋움"/>
            <family val="3"/>
            <charset val="129"/>
          </rPr>
          <t>주택청약종합저축에</t>
        </r>
        <r>
          <rPr>
            <b/>
            <sz val="9"/>
            <color indexed="81"/>
            <rFont val="Tahoma"/>
            <family val="2"/>
          </rPr>
          <t xml:space="preserve"> </t>
        </r>
        <r>
          <rPr>
            <b/>
            <sz val="9"/>
            <color indexed="81"/>
            <rFont val="돋움"/>
            <family val="3"/>
            <charset val="129"/>
          </rPr>
          <t>가입하고</t>
        </r>
        <r>
          <rPr>
            <b/>
            <sz val="9"/>
            <color indexed="81"/>
            <rFont val="Tahoma"/>
            <family val="2"/>
          </rPr>
          <t xml:space="preserve"> </t>
        </r>
        <r>
          <rPr>
            <b/>
            <sz val="9"/>
            <color indexed="81"/>
            <rFont val="돋움"/>
            <family val="3"/>
            <charset val="129"/>
          </rPr>
          <t>주택자금공제를</t>
        </r>
        <r>
          <rPr>
            <b/>
            <sz val="9"/>
            <color indexed="81"/>
            <rFont val="Tahoma"/>
            <family val="2"/>
          </rPr>
          <t xml:space="preserve"> </t>
        </r>
        <r>
          <rPr>
            <b/>
            <sz val="9"/>
            <color indexed="81"/>
            <rFont val="돋움"/>
            <family val="3"/>
            <charset val="129"/>
          </rPr>
          <t>받은</t>
        </r>
        <r>
          <rPr>
            <b/>
            <sz val="9"/>
            <color indexed="81"/>
            <rFont val="Tahoma"/>
            <family val="2"/>
          </rPr>
          <t xml:space="preserve"> </t>
        </r>
        <r>
          <rPr>
            <b/>
            <sz val="9"/>
            <color indexed="81"/>
            <rFont val="돋움"/>
            <family val="3"/>
            <charset val="129"/>
          </rPr>
          <t>자가</t>
        </r>
        <r>
          <rPr>
            <b/>
            <sz val="9"/>
            <color indexed="81"/>
            <rFont val="Tahoma"/>
            <family val="2"/>
          </rPr>
          <t xml:space="preserve"> </t>
        </r>
        <r>
          <rPr>
            <b/>
            <sz val="9"/>
            <color indexed="81"/>
            <rFont val="돋움"/>
            <family val="3"/>
            <charset val="129"/>
          </rPr>
          <t>계약일부터</t>
        </r>
        <r>
          <rPr>
            <b/>
            <sz val="9"/>
            <color indexed="81"/>
            <rFont val="Tahoma"/>
            <family val="2"/>
          </rPr>
          <t xml:space="preserve"> 5</t>
        </r>
        <r>
          <rPr>
            <b/>
            <sz val="9"/>
            <color indexed="81"/>
            <rFont val="돋움"/>
            <family val="3"/>
            <charset val="129"/>
          </rPr>
          <t>년</t>
        </r>
        <r>
          <rPr>
            <b/>
            <sz val="9"/>
            <color indexed="81"/>
            <rFont val="Tahoma"/>
            <family val="2"/>
          </rPr>
          <t xml:space="preserve"> </t>
        </r>
        <r>
          <rPr>
            <b/>
            <sz val="9"/>
            <color indexed="81"/>
            <rFont val="돋움"/>
            <family val="3"/>
            <charset val="129"/>
          </rPr>
          <t>이내에</t>
        </r>
        <r>
          <rPr>
            <b/>
            <sz val="9"/>
            <color indexed="81"/>
            <rFont val="Tahoma"/>
            <family val="2"/>
          </rPr>
          <t xml:space="preserve"> </t>
        </r>
        <r>
          <rPr>
            <b/>
            <sz val="9"/>
            <color indexed="81"/>
            <rFont val="돋움"/>
            <family val="3"/>
            <charset val="129"/>
          </rPr>
          <t>중도해지하거나</t>
        </r>
        <r>
          <rPr>
            <b/>
            <sz val="9"/>
            <color indexed="81"/>
            <rFont val="Tahoma"/>
            <family val="2"/>
          </rPr>
          <t xml:space="preserve"> </t>
        </r>
        <r>
          <rPr>
            <b/>
            <sz val="9"/>
            <color indexed="81"/>
            <rFont val="돋움"/>
            <family val="3"/>
            <charset val="129"/>
          </rPr>
          <t>국민주택규모</t>
        </r>
        <r>
          <rPr>
            <b/>
            <sz val="9"/>
            <color indexed="81"/>
            <rFont val="Tahoma"/>
            <family val="2"/>
          </rPr>
          <t xml:space="preserve"> </t>
        </r>
        <r>
          <rPr>
            <b/>
            <sz val="9"/>
            <color indexed="81"/>
            <rFont val="돋움"/>
            <family val="3"/>
            <charset val="129"/>
          </rPr>
          <t>초과</t>
        </r>
        <r>
          <rPr>
            <b/>
            <sz val="9"/>
            <color indexed="81"/>
            <rFont val="Tahoma"/>
            <family val="2"/>
          </rPr>
          <t xml:space="preserve"> </t>
        </r>
        <r>
          <rPr>
            <b/>
            <sz val="9"/>
            <color indexed="81"/>
            <rFont val="돋움"/>
            <family val="3"/>
            <charset val="129"/>
          </rPr>
          <t>주택에</t>
        </r>
        <r>
          <rPr>
            <b/>
            <sz val="9"/>
            <color indexed="81"/>
            <rFont val="Tahoma"/>
            <family val="2"/>
          </rPr>
          <t xml:space="preserve"> </t>
        </r>
        <r>
          <rPr>
            <b/>
            <sz val="9"/>
            <color indexed="81"/>
            <rFont val="돋움"/>
            <family val="3"/>
            <charset val="129"/>
          </rPr>
          <t>당첨된</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저축기관이</t>
        </r>
        <r>
          <rPr>
            <b/>
            <sz val="9"/>
            <color indexed="81"/>
            <rFont val="Tahoma"/>
            <family val="2"/>
          </rPr>
          <t xml:space="preserve"> </t>
        </r>
        <r>
          <rPr>
            <b/>
            <sz val="9"/>
            <color indexed="81"/>
            <rFont val="돋움"/>
            <family val="3"/>
            <charset val="129"/>
          </rPr>
          <t>추징하는</t>
        </r>
        <r>
          <rPr>
            <b/>
            <sz val="9"/>
            <color indexed="81"/>
            <rFont val="Tahoma"/>
            <family val="2"/>
          </rPr>
          <t xml:space="preserve"> </t>
        </r>
        <r>
          <rPr>
            <b/>
            <sz val="9"/>
            <color indexed="81"/>
            <rFont val="돋움"/>
            <family val="3"/>
            <charset val="129"/>
          </rPr>
          <t>해지</t>
        </r>
        <r>
          <rPr>
            <b/>
            <sz val="9"/>
            <color indexed="81"/>
            <rFont val="Tahoma"/>
            <family val="2"/>
          </rPr>
          <t xml:space="preserve"> </t>
        </r>
        <r>
          <rPr>
            <b/>
            <sz val="9"/>
            <color indexed="81"/>
            <rFont val="돋움"/>
            <family val="3"/>
            <charset val="129"/>
          </rPr>
          <t>추징세액</t>
        </r>
        <r>
          <rPr>
            <b/>
            <sz val="9"/>
            <color indexed="81"/>
            <rFont val="Tahoma"/>
            <family val="2"/>
          </rPr>
          <t>(</t>
        </r>
        <r>
          <rPr>
            <b/>
            <sz val="9"/>
            <color indexed="81"/>
            <rFont val="돋움"/>
            <family val="3"/>
            <charset val="129"/>
          </rPr>
          <t>근로소득</t>
        </r>
        <r>
          <rPr>
            <b/>
            <sz val="9"/>
            <color indexed="81"/>
            <rFont val="Tahoma"/>
            <family val="2"/>
          </rPr>
          <t>)</t>
        </r>
        <r>
          <rPr>
            <b/>
            <sz val="9"/>
            <color indexed="81"/>
            <rFont val="돋움"/>
            <family val="3"/>
            <charset val="129"/>
          </rPr>
          <t>을</t>
        </r>
        <r>
          <rPr>
            <b/>
            <sz val="9"/>
            <color indexed="81"/>
            <rFont val="Tahoma"/>
            <family val="2"/>
          </rPr>
          <t xml:space="preserve"> </t>
        </r>
        <r>
          <rPr>
            <b/>
            <sz val="9"/>
            <color indexed="81"/>
            <rFont val="돋움"/>
            <family val="3"/>
            <charset val="129"/>
          </rPr>
          <t>적고</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금융회사</t>
        </r>
        <r>
          <rPr>
            <b/>
            <sz val="9"/>
            <color indexed="81"/>
            <rFont val="Tahoma"/>
            <family val="2"/>
          </rPr>
          <t xml:space="preserve"> </t>
        </r>
        <r>
          <rPr>
            <b/>
            <sz val="9"/>
            <color indexed="81"/>
            <rFont val="돋움"/>
            <family val="3"/>
            <charset val="129"/>
          </rPr>
          <t>등이</t>
        </r>
        <r>
          <rPr>
            <b/>
            <sz val="9"/>
            <color indexed="81"/>
            <rFont val="Tahoma"/>
            <family val="2"/>
          </rPr>
          <t xml:space="preserve"> </t>
        </r>
        <r>
          <rPr>
            <b/>
            <sz val="9"/>
            <color indexed="81"/>
            <rFont val="돋움"/>
            <family val="3"/>
            <charset val="129"/>
          </rPr>
          <t>추징하는</t>
        </r>
        <r>
          <rPr>
            <b/>
            <sz val="9"/>
            <color indexed="81"/>
            <rFont val="Tahoma"/>
            <family val="2"/>
          </rPr>
          <t xml:space="preserve"> </t>
        </r>
        <r>
          <rPr>
            <b/>
            <sz val="9"/>
            <color indexed="81"/>
            <rFont val="돋움"/>
            <family val="3"/>
            <charset val="129"/>
          </rPr>
          <t>이자소득은</t>
        </r>
        <r>
          <rPr>
            <b/>
            <sz val="9"/>
            <color indexed="81"/>
            <rFont val="Tahoma"/>
            <family val="2"/>
          </rPr>
          <t xml:space="preserve"> [C14](</t>
        </r>
        <r>
          <rPr>
            <b/>
            <sz val="9"/>
            <color indexed="81"/>
            <rFont val="돋움"/>
            <family val="3"/>
            <charset val="129"/>
          </rPr>
          <t>일반과세</t>
        </r>
        <r>
          <rPr>
            <b/>
            <sz val="9"/>
            <color indexed="81"/>
            <rFont val="Tahoma"/>
            <family val="2"/>
          </rPr>
          <t>)</t>
        </r>
        <r>
          <rPr>
            <b/>
            <sz val="9"/>
            <color indexed="81"/>
            <rFont val="돋움"/>
            <family val="3"/>
            <charset val="129"/>
          </rPr>
          <t>란에</t>
        </r>
        <r>
          <rPr>
            <b/>
            <sz val="9"/>
            <color indexed="81"/>
            <rFont val="Tahoma"/>
            <family val="2"/>
          </rPr>
          <t xml:space="preserve"> </t>
        </r>
        <r>
          <rPr>
            <b/>
            <sz val="9"/>
            <color indexed="81"/>
            <rFont val="돋움"/>
            <family val="3"/>
            <charset val="129"/>
          </rPr>
          <t>적습니다</t>
        </r>
        <r>
          <rPr>
            <b/>
            <sz val="9"/>
            <color indexed="81"/>
            <rFont val="Tahoma"/>
            <family val="2"/>
          </rPr>
          <t>.
 16. [C50]</t>
        </r>
        <r>
          <rPr>
            <b/>
            <sz val="9"/>
            <color indexed="81"/>
            <rFont val="돋움"/>
            <family val="3"/>
            <charset val="129"/>
          </rPr>
          <t>란은</t>
        </r>
        <r>
          <rPr>
            <b/>
            <sz val="9"/>
            <color indexed="81"/>
            <rFont val="Tahoma"/>
            <family val="2"/>
          </rPr>
          <t xml:space="preserve"> </t>
        </r>
        <r>
          <rPr>
            <b/>
            <sz val="9"/>
            <color indexed="81"/>
            <rFont val="돋움"/>
            <family val="3"/>
            <charset val="129"/>
          </rPr>
          <t>저축해지추징세액의</t>
        </r>
        <r>
          <rPr>
            <b/>
            <sz val="9"/>
            <color indexed="81"/>
            <rFont val="Tahoma"/>
            <family val="2"/>
          </rPr>
          <t xml:space="preserve"> </t>
        </r>
        <r>
          <rPr>
            <b/>
            <sz val="9"/>
            <color indexed="81"/>
            <rFont val="돋움"/>
            <family val="3"/>
            <charset val="129"/>
          </rPr>
          <t>합계액을</t>
        </r>
        <r>
          <rPr>
            <b/>
            <sz val="9"/>
            <color indexed="81"/>
            <rFont val="Tahoma"/>
            <family val="2"/>
          </rPr>
          <t xml:space="preserve"> </t>
        </r>
        <r>
          <rPr>
            <b/>
            <sz val="9"/>
            <color indexed="81"/>
            <rFont val="돋움"/>
            <family val="3"/>
            <charset val="129"/>
          </rPr>
          <t>적으며</t>
        </r>
        <r>
          <rPr>
            <b/>
            <sz val="9"/>
            <color indexed="81"/>
            <rFont val="Tahoma"/>
            <family val="2"/>
          </rPr>
          <t xml:space="preserve">  </t>
        </r>
        <r>
          <rPr>
            <b/>
            <sz val="9"/>
            <color indexed="81"/>
            <rFont val="돋움"/>
            <family val="3"/>
            <charset val="129"/>
          </rPr>
          <t>추징세액은</t>
        </r>
        <r>
          <rPr>
            <b/>
            <sz val="9"/>
            <color indexed="81"/>
            <rFont val="Tahoma"/>
            <family val="2"/>
          </rPr>
          <t xml:space="preserve"> </t>
        </r>
        <r>
          <rPr>
            <b/>
            <sz val="9"/>
            <color indexed="81"/>
            <rFont val="돋움"/>
            <family val="3"/>
            <charset val="129"/>
          </rPr>
          <t>근로소득세로</t>
        </r>
        <r>
          <rPr>
            <b/>
            <sz val="9"/>
            <color indexed="81"/>
            <rFont val="Tahoma"/>
            <family val="2"/>
          </rPr>
          <t xml:space="preserve"> </t>
        </r>
        <r>
          <rPr>
            <b/>
            <sz val="9"/>
            <color indexed="81"/>
            <rFont val="돋움"/>
            <family val="3"/>
            <charset val="129"/>
          </rPr>
          <t>납부합니다</t>
        </r>
        <r>
          <rPr>
            <b/>
            <sz val="9"/>
            <color indexed="81"/>
            <rFont val="Tahoma"/>
            <family val="2"/>
          </rPr>
          <t>.
 17. [C61-C70](</t>
        </r>
        <r>
          <rPr>
            <b/>
            <sz val="9"/>
            <color indexed="81"/>
            <rFont val="돋움"/>
            <family val="3"/>
            <charset val="129"/>
          </rPr>
          <t>비거주자</t>
        </r>
        <r>
          <rPr>
            <b/>
            <sz val="9"/>
            <color indexed="81"/>
            <rFont val="Tahoma"/>
            <family val="2"/>
          </rPr>
          <t>)</t>
        </r>
        <r>
          <rPr>
            <b/>
            <sz val="9"/>
            <color indexed="81"/>
            <rFont val="돋움"/>
            <family val="3"/>
            <charset val="129"/>
          </rPr>
          <t>란은</t>
        </r>
        <r>
          <rPr>
            <b/>
            <sz val="9"/>
            <color indexed="81"/>
            <rFont val="Tahoma"/>
            <family val="2"/>
          </rPr>
          <t xml:space="preserve"> </t>
        </r>
        <r>
          <rPr>
            <b/>
            <sz val="9"/>
            <color indexed="81"/>
            <rFont val="돋움"/>
            <family val="3"/>
            <charset val="129"/>
          </rPr>
          <t>「소득세법」상</t>
        </r>
        <r>
          <rPr>
            <b/>
            <sz val="9"/>
            <color indexed="81"/>
            <rFont val="Tahoma"/>
            <family val="2"/>
          </rPr>
          <t xml:space="preserve"> </t>
        </r>
        <r>
          <rPr>
            <b/>
            <sz val="9"/>
            <color indexed="81"/>
            <rFont val="돋움"/>
            <family val="3"/>
            <charset val="129"/>
          </rPr>
          <t>비거주자에게</t>
        </r>
        <r>
          <rPr>
            <b/>
            <sz val="9"/>
            <color indexed="81"/>
            <rFont val="Tahoma"/>
            <family val="2"/>
          </rPr>
          <t xml:space="preserve"> </t>
        </r>
        <r>
          <rPr>
            <b/>
            <sz val="9"/>
            <color indexed="81"/>
            <rFont val="돋움"/>
            <family val="3"/>
            <charset val="129"/>
          </rPr>
          <t>지급하는</t>
        </r>
        <r>
          <rPr>
            <b/>
            <sz val="9"/>
            <color indexed="81"/>
            <rFont val="Tahoma"/>
            <family val="2"/>
          </rPr>
          <t xml:space="preserve"> </t>
        </r>
        <r>
          <rPr>
            <b/>
            <sz val="9"/>
            <color indexed="81"/>
            <rFont val="돋움"/>
            <family val="3"/>
            <charset val="129"/>
          </rPr>
          <t>이자소득</t>
        </r>
        <r>
          <rPr>
            <b/>
            <sz val="9"/>
            <color indexed="81"/>
            <rFont val="Tahoma"/>
            <family val="2"/>
          </rPr>
          <t>·</t>
        </r>
        <r>
          <rPr>
            <b/>
            <sz val="9"/>
            <color indexed="81"/>
            <rFont val="돋움"/>
            <family val="3"/>
            <charset val="129"/>
          </rPr>
          <t>배당소득</t>
        </r>
        <r>
          <rPr>
            <b/>
            <sz val="9"/>
            <color indexed="81"/>
            <rFont val="Tahoma"/>
            <family val="2"/>
          </rPr>
          <t>·</t>
        </r>
        <r>
          <rPr>
            <b/>
            <sz val="9"/>
            <color indexed="81"/>
            <rFont val="돋움"/>
            <family val="3"/>
            <charset val="129"/>
          </rPr>
          <t>사업소득</t>
        </r>
        <r>
          <rPr>
            <b/>
            <sz val="9"/>
            <color indexed="81"/>
            <rFont val="Tahoma"/>
            <family val="2"/>
          </rPr>
          <t>·</t>
        </r>
        <r>
          <rPr>
            <b/>
            <sz val="9"/>
            <color indexed="81"/>
            <rFont val="돋움"/>
            <family val="3"/>
            <charset val="129"/>
          </rPr>
          <t>양도소득</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기타소득에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원천징수명세를</t>
        </r>
        <r>
          <rPr>
            <b/>
            <sz val="9"/>
            <color indexed="81"/>
            <rFont val="Tahoma"/>
            <family val="2"/>
          </rPr>
          <t xml:space="preserve"> </t>
        </r>
        <r>
          <rPr>
            <b/>
            <sz val="9"/>
            <color indexed="81"/>
            <rFont val="돋움"/>
            <family val="3"/>
            <charset val="129"/>
          </rPr>
          <t>적으며</t>
        </r>
        <r>
          <rPr>
            <b/>
            <sz val="9"/>
            <color indexed="81"/>
            <rFont val="Tahoma"/>
            <family val="2"/>
          </rPr>
          <t xml:space="preserve">, </t>
        </r>
        <r>
          <rPr>
            <b/>
            <sz val="9"/>
            <color indexed="81"/>
            <rFont val="돋움"/>
            <family val="3"/>
            <charset val="129"/>
          </rPr>
          <t>신고서</t>
        </r>
        <r>
          <rPr>
            <b/>
            <sz val="9"/>
            <color indexed="81"/>
            <rFont val="Tahoma"/>
            <family val="2"/>
          </rPr>
          <t xml:space="preserve"> 1</t>
        </r>
        <r>
          <rPr>
            <b/>
            <sz val="9"/>
            <color indexed="81"/>
            <rFont val="돋움"/>
            <family val="3"/>
            <charset val="129"/>
          </rPr>
          <t>쪽의</t>
        </r>
        <r>
          <rPr>
            <b/>
            <sz val="9"/>
            <color indexed="81"/>
            <rFont val="Tahoma"/>
            <family val="2"/>
          </rPr>
          <t xml:space="preserve"> </t>
        </r>
        <r>
          <rPr>
            <b/>
            <sz val="9"/>
            <color indexed="81"/>
            <rFont val="돋움"/>
            <family val="3"/>
            <charset val="129"/>
          </rPr>
          <t>해당소득</t>
        </r>
        <r>
          <rPr>
            <b/>
            <sz val="9"/>
            <color indexed="81"/>
            <rFont val="Tahoma"/>
            <family val="2"/>
          </rPr>
          <t xml:space="preserve"> [A25],[A40],[A50],[A60],[A70]</t>
        </r>
        <r>
          <rPr>
            <b/>
            <sz val="9"/>
            <color indexed="81"/>
            <rFont val="돋움"/>
            <family val="3"/>
            <charset val="129"/>
          </rPr>
          <t>란에</t>
        </r>
        <r>
          <rPr>
            <b/>
            <sz val="9"/>
            <color indexed="81"/>
            <rFont val="Tahoma"/>
            <family val="2"/>
          </rPr>
          <t xml:space="preserve"> </t>
        </r>
        <r>
          <rPr>
            <b/>
            <sz val="9"/>
            <color indexed="81"/>
            <rFont val="돋움"/>
            <family val="3"/>
            <charset val="129"/>
          </rPr>
          <t>각각</t>
        </r>
        <r>
          <rPr>
            <b/>
            <sz val="9"/>
            <color indexed="81"/>
            <rFont val="Tahoma"/>
            <family val="2"/>
          </rPr>
          <t xml:space="preserve"> </t>
        </r>
        <r>
          <rPr>
            <b/>
            <sz val="9"/>
            <color indexed="81"/>
            <rFont val="돋움"/>
            <family val="3"/>
            <charset val="129"/>
          </rPr>
          <t>적습니다</t>
        </r>
        <r>
          <rPr>
            <b/>
            <sz val="9"/>
            <color indexed="81"/>
            <rFont val="Tahoma"/>
            <family val="2"/>
          </rPr>
          <t>.
 18. [C71](</t>
        </r>
        <r>
          <rPr>
            <b/>
            <sz val="9"/>
            <color indexed="81"/>
            <rFont val="돋움"/>
            <family val="3"/>
            <charset val="129"/>
          </rPr>
          <t>이자</t>
        </r>
        <r>
          <rPr>
            <b/>
            <sz val="9"/>
            <color indexed="81"/>
            <rFont val="Tahoma"/>
            <family val="2"/>
          </rPr>
          <t>)</t>
        </r>
        <r>
          <rPr>
            <b/>
            <sz val="9"/>
            <color indexed="81"/>
            <rFont val="돋움"/>
            <family val="3"/>
            <charset val="129"/>
          </rPr>
          <t>란은</t>
        </r>
        <r>
          <rPr>
            <b/>
            <sz val="9"/>
            <color indexed="81"/>
            <rFont val="Tahoma"/>
            <family val="2"/>
          </rPr>
          <t xml:space="preserve"> </t>
        </r>
        <r>
          <rPr>
            <b/>
            <sz val="9"/>
            <color indexed="81"/>
            <rFont val="돋움"/>
            <family val="3"/>
            <charset val="129"/>
          </rPr>
          <t>내국법인에게</t>
        </r>
        <r>
          <rPr>
            <b/>
            <sz val="9"/>
            <color indexed="81"/>
            <rFont val="Tahoma"/>
            <family val="2"/>
          </rPr>
          <t xml:space="preserve"> </t>
        </r>
        <r>
          <rPr>
            <b/>
            <sz val="9"/>
            <color indexed="81"/>
            <rFont val="돋움"/>
            <family val="3"/>
            <charset val="129"/>
          </rPr>
          <t>지급하는</t>
        </r>
        <r>
          <rPr>
            <b/>
            <sz val="9"/>
            <color indexed="81"/>
            <rFont val="Tahoma"/>
            <family val="2"/>
          </rPr>
          <t xml:space="preserve"> </t>
        </r>
        <r>
          <rPr>
            <b/>
            <sz val="9"/>
            <color indexed="81"/>
            <rFont val="돋움"/>
            <family val="3"/>
            <charset val="129"/>
          </rPr>
          <t>일반세율의</t>
        </r>
        <r>
          <rPr>
            <b/>
            <sz val="9"/>
            <color indexed="81"/>
            <rFont val="Tahoma"/>
            <family val="2"/>
          </rPr>
          <t xml:space="preserve"> </t>
        </r>
        <r>
          <rPr>
            <b/>
            <sz val="9"/>
            <color indexed="81"/>
            <rFont val="돋움"/>
            <family val="3"/>
            <charset val="129"/>
          </rPr>
          <t>이자소득의</t>
        </r>
        <r>
          <rPr>
            <b/>
            <sz val="9"/>
            <color indexed="81"/>
            <rFont val="Tahoma"/>
            <family val="2"/>
          </rPr>
          <t xml:space="preserve"> </t>
        </r>
        <r>
          <rPr>
            <b/>
            <sz val="9"/>
            <color indexed="81"/>
            <rFont val="돋움"/>
            <family val="3"/>
            <charset val="129"/>
          </rPr>
          <t>원천징수세액을</t>
        </r>
        <r>
          <rPr>
            <b/>
            <sz val="9"/>
            <color indexed="81"/>
            <rFont val="Tahoma"/>
            <family val="2"/>
          </rPr>
          <t xml:space="preserve"> </t>
        </r>
        <r>
          <rPr>
            <b/>
            <sz val="9"/>
            <color indexed="81"/>
            <rFont val="돋움"/>
            <family val="3"/>
            <charset val="129"/>
          </rPr>
          <t>적습니다</t>
        </r>
        <r>
          <rPr>
            <b/>
            <sz val="9"/>
            <color indexed="81"/>
            <rFont val="Tahoma"/>
            <family val="2"/>
          </rPr>
          <t>. [C72](</t>
        </r>
        <r>
          <rPr>
            <b/>
            <sz val="9"/>
            <color indexed="81"/>
            <rFont val="돋움"/>
            <family val="3"/>
            <charset val="129"/>
          </rPr>
          <t>투자신탁의</t>
        </r>
        <r>
          <rPr>
            <b/>
            <sz val="9"/>
            <color indexed="81"/>
            <rFont val="Tahoma"/>
            <family val="2"/>
          </rPr>
          <t xml:space="preserve"> </t>
        </r>
        <r>
          <rPr>
            <b/>
            <sz val="9"/>
            <color indexed="81"/>
            <rFont val="돋움"/>
            <family val="3"/>
            <charset val="129"/>
          </rPr>
          <t>이익</t>
        </r>
        <r>
          <rPr>
            <b/>
            <sz val="9"/>
            <color indexed="81"/>
            <rFont val="Tahoma"/>
            <family val="2"/>
          </rPr>
          <t>)</t>
        </r>
        <r>
          <rPr>
            <b/>
            <sz val="9"/>
            <color indexed="81"/>
            <rFont val="돋움"/>
            <family val="3"/>
            <charset val="129"/>
          </rPr>
          <t>란은</t>
        </r>
        <r>
          <rPr>
            <b/>
            <sz val="9"/>
            <color indexed="81"/>
            <rFont val="Tahoma"/>
            <family val="2"/>
          </rPr>
          <t xml:space="preserve"> </t>
        </r>
        <r>
          <rPr>
            <b/>
            <sz val="9"/>
            <color indexed="81"/>
            <rFont val="돋움"/>
            <family val="3"/>
            <charset val="129"/>
          </rPr>
          <t>「소득세법」</t>
        </r>
        <r>
          <rPr>
            <b/>
            <sz val="9"/>
            <color indexed="81"/>
            <rFont val="Tahoma"/>
            <family val="2"/>
          </rPr>
          <t xml:space="preserve"> </t>
        </r>
        <r>
          <rPr>
            <b/>
            <sz val="9"/>
            <color indexed="81"/>
            <rFont val="돋움"/>
            <family val="3"/>
            <charset val="129"/>
          </rPr>
          <t>제</t>
        </r>
        <r>
          <rPr>
            <b/>
            <sz val="9"/>
            <color indexed="81"/>
            <rFont val="Tahoma"/>
            <family val="2"/>
          </rPr>
          <t>17</t>
        </r>
        <r>
          <rPr>
            <b/>
            <sz val="9"/>
            <color indexed="81"/>
            <rFont val="돋움"/>
            <family val="3"/>
            <charset val="129"/>
          </rPr>
          <t>조제</t>
        </r>
        <r>
          <rPr>
            <b/>
            <sz val="9"/>
            <color indexed="81"/>
            <rFont val="Tahoma"/>
            <family val="2"/>
          </rPr>
          <t>1</t>
        </r>
        <r>
          <rPr>
            <b/>
            <sz val="9"/>
            <color indexed="81"/>
            <rFont val="돋움"/>
            <family val="3"/>
            <charset val="129"/>
          </rPr>
          <t>항제</t>
        </r>
        <r>
          <rPr>
            <b/>
            <sz val="9"/>
            <color indexed="81"/>
            <rFont val="Tahoma"/>
            <family val="2"/>
          </rPr>
          <t>5</t>
        </r>
        <r>
          <rPr>
            <b/>
            <sz val="9"/>
            <color indexed="81"/>
            <rFont val="돋움"/>
            <family val="3"/>
            <charset val="129"/>
          </rPr>
          <t>호에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집합투자기구로부터의</t>
        </r>
        <r>
          <rPr>
            <b/>
            <sz val="9"/>
            <color indexed="81"/>
            <rFont val="Tahoma"/>
            <family val="2"/>
          </rPr>
          <t xml:space="preserve"> </t>
        </r>
        <r>
          <rPr>
            <b/>
            <sz val="9"/>
            <color indexed="81"/>
            <rFont val="돋움"/>
            <family val="3"/>
            <charset val="129"/>
          </rPr>
          <t>이익</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투자신탁의</t>
        </r>
        <r>
          <rPr>
            <b/>
            <sz val="9"/>
            <color indexed="81"/>
            <rFont val="Tahoma"/>
            <family val="2"/>
          </rPr>
          <t xml:space="preserve"> </t>
        </r>
        <r>
          <rPr>
            <b/>
            <sz val="9"/>
            <color indexed="81"/>
            <rFont val="돋움"/>
            <family val="3"/>
            <charset val="129"/>
          </rPr>
          <t>이익에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원천징수세액을</t>
        </r>
        <r>
          <rPr>
            <b/>
            <sz val="9"/>
            <color indexed="81"/>
            <rFont val="Tahoma"/>
            <family val="2"/>
          </rPr>
          <t xml:space="preserve"> </t>
        </r>
        <r>
          <rPr>
            <b/>
            <sz val="9"/>
            <color indexed="81"/>
            <rFont val="돋움"/>
            <family val="3"/>
            <charset val="129"/>
          </rPr>
          <t>적습니다</t>
        </r>
        <r>
          <rPr>
            <b/>
            <sz val="9"/>
            <color indexed="81"/>
            <rFont val="Tahoma"/>
            <family val="2"/>
          </rPr>
          <t>.
 19. [C73](</t>
        </r>
        <r>
          <rPr>
            <b/>
            <sz val="9"/>
            <color indexed="81"/>
            <rFont val="돋움"/>
            <family val="3"/>
            <charset val="129"/>
          </rPr>
          <t>신탁재산</t>
        </r>
        <r>
          <rPr>
            <b/>
            <sz val="9"/>
            <color indexed="81"/>
            <rFont val="Tahoma"/>
            <family val="2"/>
          </rPr>
          <t xml:space="preserve"> </t>
        </r>
        <r>
          <rPr>
            <b/>
            <sz val="9"/>
            <color indexed="81"/>
            <rFont val="돋움"/>
            <family val="3"/>
            <charset val="129"/>
          </rPr>
          <t>분배</t>
        </r>
        <r>
          <rPr>
            <b/>
            <sz val="9"/>
            <color indexed="81"/>
            <rFont val="Tahoma"/>
            <family val="2"/>
          </rPr>
          <t>)</t>
        </r>
        <r>
          <rPr>
            <b/>
            <sz val="9"/>
            <color indexed="81"/>
            <rFont val="돋움"/>
            <family val="3"/>
            <charset val="129"/>
          </rPr>
          <t>란은</t>
        </r>
        <r>
          <rPr>
            <b/>
            <sz val="9"/>
            <color indexed="81"/>
            <rFont val="Tahoma"/>
            <family val="2"/>
          </rPr>
          <t xml:space="preserve"> </t>
        </r>
        <r>
          <rPr>
            <b/>
            <sz val="9"/>
            <color indexed="81"/>
            <rFont val="돋움"/>
            <family val="3"/>
            <charset val="129"/>
          </rPr>
          <t>「자본시장과</t>
        </r>
        <r>
          <rPr>
            <b/>
            <sz val="9"/>
            <color indexed="81"/>
            <rFont val="Tahoma"/>
            <family val="2"/>
          </rPr>
          <t xml:space="preserve"> </t>
        </r>
        <r>
          <rPr>
            <b/>
            <sz val="9"/>
            <color indexed="81"/>
            <rFont val="돋움"/>
            <family val="3"/>
            <charset val="129"/>
          </rPr>
          <t>금융투자업에</t>
        </r>
        <r>
          <rPr>
            <b/>
            <sz val="9"/>
            <color indexed="81"/>
            <rFont val="Tahoma"/>
            <family val="2"/>
          </rPr>
          <t xml:space="preserve"> </t>
        </r>
        <r>
          <rPr>
            <b/>
            <sz val="9"/>
            <color indexed="81"/>
            <rFont val="돋움"/>
            <family val="3"/>
            <charset val="129"/>
          </rPr>
          <t>관한</t>
        </r>
        <r>
          <rPr>
            <b/>
            <sz val="9"/>
            <color indexed="81"/>
            <rFont val="Tahoma"/>
            <family val="2"/>
          </rPr>
          <t xml:space="preserve"> </t>
        </r>
        <r>
          <rPr>
            <b/>
            <sz val="9"/>
            <color indexed="81"/>
            <rFont val="돋움"/>
            <family val="3"/>
            <charset val="129"/>
          </rPr>
          <t>법률」에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신탁업자가</t>
        </r>
        <r>
          <rPr>
            <b/>
            <sz val="9"/>
            <color indexed="81"/>
            <rFont val="Tahoma"/>
            <family val="2"/>
          </rPr>
          <t xml:space="preserve"> </t>
        </r>
        <r>
          <rPr>
            <b/>
            <sz val="9"/>
            <color indexed="81"/>
            <rFont val="돋움"/>
            <family val="3"/>
            <charset val="129"/>
          </rPr>
          <t>신탁이익을</t>
        </r>
        <r>
          <rPr>
            <b/>
            <sz val="9"/>
            <color indexed="81"/>
            <rFont val="Tahoma"/>
            <family val="2"/>
          </rPr>
          <t xml:space="preserve"> </t>
        </r>
        <r>
          <rPr>
            <b/>
            <sz val="9"/>
            <color indexed="81"/>
            <rFont val="돋움"/>
            <family val="3"/>
            <charset val="129"/>
          </rPr>
          <t>분배하면서</t>
        </r>
        <r>
          <rPr>
            <b/>
            <sz val="9"/>
            <color indexed="81"/>
            <rFont val="Tahoma"/>
            <family val="2"/>
          </rPr>
          <t xml:space="preserve"> </t>
        </r>
        <r>
          <rPr>
            <b/>
            <sz val="9"/>
            <color indexed="81"/>
            <rFont val="돋움"/>
            <family val="3"/>
            <charset val="129"/>
          </rPr>
          <t>원천징수한</t>
        </r>
        <r>
          <rPr>
            <b/>
            <sz val="9"/>
            <color indexed="81"/>
            <rFont val="Tahoma"/>
            <family val="2"/>
          </rPr>
          <t xml:space="preserve"> </t>
        </r>
        <r>
          <rPr>
            <b/>
            <sz val="9"/>
            <color indexed="81"/>
            <rFont val="돋움"/>
            <family val="3"/>
            <charset val="129"/>
          </rPr>
          <t>명세를</t>
        </r>
        <r>
          <rPr>
            <b/>
            <sz val="9"/>
            <color indexed="81"/>
            <rFont val="Tahoma"/>
            <family val="2"/>
          </rPr>
          <t xml:space="preserve"> </t>
        </r>
        <r>
          <rPr>
            <b/>
            <sz val="9"/>
            <color indexed="81"/>
            <rFont val="돋움"/>
            <family val="3"/>
            <charset val="129"/>
          </rPr>
          <t>적습니다</t>
        </r>
        <r>
          <rPr>
            <b/>
            <sz val="9"/>
            <color indexed="81"/>
            <rFont val="Tahoma"/>
            <family val="2"/>
          </rPr>
          <t>.
 20. [C74](</t>
        </r>
        <r>
          <rPr>
            <b/>
            <sz val="9"/>
            <color indexed="81"/>
            <rFont val="돋움"/>
            <family val="3"/>
            <charset val="129"/>
          </rPr>
          <t>신탁업자</t>
        </r>
        <r>
          <rPr>
            <b/>
            <sz val="9"/>
            <color indexed="81"/>
            <rFont val="Tahoma"/>
            <family val="2"/>
          </rPr>
          <t xml:space="preserve"> </t>
        </r>
        <r>
          <rPr>
            <b/>
            <sz val="9"/>
            <color indexed="81"/>
            <rFont val="돋움"/>
            <family val="3"/>
            <charset val="129"/>
          </rPr>
          <t>징수분</t>
        </r>
        <r>
          <rPr>
            <b/>
            <sz val="9"/>
            <color indexed="81"/>
            <rFont val="Tahoma"/>
            <family val="2"/>
          </rPr>
          <t>)</t>
        </r>
        <r>
          <rPr>
            <b/>
            <sz val="9"/>
            <color indexed="81"/>
            <rFont val="돋움"/>
            <family val="3"/>
            <charset val="129"/>
          </rPr>
          <t>란은</t>
        </r>
        <r>
          <rPr>
            <b/>
            <sz val="9"/>
            <color indexed="81"/>
            <rFont val="Tahoma"/>
            <family val="2"/>
          </rPr>
          <t xml:space="preserve"> </t>
        </r>
        <r>
          <rPr>
            <b/>
            <sz val="9"/>
            <color indexed="81"/>
            <rFont val="돋움"/>
            <family val="3"/>
            <charset val="129"/>
          </rPr>
          <t>「자본시장과</t>
        </r>
        <r>
          <rPr>
            <b/>
            <sz val="9"/>
            <color indexed="81"/>
            <rFont val="Tahoma"/>
            <family val="2"/>
          </rPr>
          <t xml:space="preserve"> </t>
        </r>
        <r>
          <rPr>
            <b/>
            <sz val="9"/>
            <color indexed="81"/>
            <rFont val="돋움"/>
            <family val="3"/>
            <charset val="129"/>
          </rPr>
          <t>금융투자업에</t>
        </r>
        <r>
          <rPr>
            <b/>
            <sz val="9"/>
            <color indexed="81"/>
            <rFont val="Tahoma"/>
            <family val="2"/>
          </rPr>
          <t xml:space="preserve"> </t>
        </r>
        <r>
          <rPr>
            <b/>
            <sz val="9"/>
            <color indexed="81"/>
            <rFont val="돋움"/>
            <family val="3"/>
            <charset val="129"/>
          </rPr>
          <t>관한</t>
        </r>
        <r>
          <rPr>
            <b/>
            <sz val="9"/>
            <color indexed="81"/>
            <rFont val="Tahoma"/>
            <family val="2"/>
          </rPr>
          <t xml:space="preserve"> </t>
        </r>
        <r>
          <rPr>
            <b/>
            <sz val="9"/>
            <color indexed="81"/>
            <rFont val="돋움"/>
            <family val="3"/>
            <charset val="129"/>
          </rPr>
          <t>법률」에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신탁업자가</t>
        </r>
        <r>
          <rPr>
            <b/>
            <sz val="9"/>
            <color indexed="81"/>
            <rFont val="Tahoma"/>
            <family val="2"/>
          </rPr>
          <t xml:space="preserve"> </t>
        </r>
        <r>
          <rPr>
            <b/>
            <sz val="9"/>
            <color indexed="81"/>
            <rFont val="돋움"/>
            <family val="3"/>
            <charset val="129"/>
          </rPr>
          <t>집합투자업자의</t>
        </r>
        <r>
          <rPr>
            <b/>
            <sz val="9"/>
            <color indexed="81"/>
            <rFont val="Tahoma"/>
            <family val="2"/>
          </rPr>
          <t xml:space="preserve"> </t>
        </r>
        <r>
          <rPr>
            <b/>
            <sz val="9"/>
            <color indexed="81"/>
            <rFont val="돋움"/>
            <family val="3"/>
            <charset val="129"/>
          </rPr>
          <t>신탁재산에</t>
        </r>
        <r>
          <rPr>
            <b/>
            <sz val="9"/>
            <color indexed="81"/>
            <rFont val="Tahoma"/>
            <family val="2"/>
          </rPr>
          <t xml:space="preserve"> </t>
        </r>
        <r>
          <rPr>
            <b/>
            <sz val="9"/>
            <color indexed="81"/>
            <rFont val="돋움"/>
            <family val="3"/>
            <charset val="129"/>
          </rPr>
          <t>원천징수한</t>
        </r>
        <r>
          <rPr>
            <b/>
            <sz val="9"/>
            <color indexed="81"/>
            <rFont val="Tahoma"/>
            <family val="2"/>
          </rPr>
          <t xml:space="preserve"> </t>
        </r>
        <r>
          <rPr>
            <b/>
            <sz val="9"/>
            <color indexed="81"/>
            <rFont val="돋움"/>
            <family val="3"/>
            <charset val="129"/>
          </rPr>
          <t>명세를</t>
        </r>
        <r>
          <rPr>
            <b/>
            <sz val="9"/>
            <color indexed="81"/>
            <rFont val="Tahoma"/>
            <family val="2"/>
          </rPr>
          <t xml:space="preserve"> </t>
        </r>
        <r>
          <rPr>
            <b/>
            <sz val="9"/>
            <color indexed="81"/>
            <rFont val="돋움"/>
            <family val="3"/>
            <charset val="129"/>
          </rPr>
          <t>적고</t>
        </r>
        <r>
          <rPr>
            <b/>
            <sz val="9"/>
            <color indexed="81"/>
            <rFont val="Tahoma"/>
            <family val="2"/>
          </rPr>
          <t xml:space="preserve">, </t>
        </r>
        <r>
          <rPr>
            <b/>
            <sz val="9"/>
            <color indexed="81"/>
            <rFont val="돋움"/>
            <family val="3"/>
            <charset val="129"/>
          </rPr>
          <t>신탁업자가</t>
        </r>
        <r>
          <rPr>
            <b/>
            <sz val="9"/>
            <color indexed="81"/>
            <rFont val="Tahoma"/>
            <family val="2"/>
          </rPr>
          <t xml:space="preserve"> </t>
        </r>
        <r>
          <rPr>
            <b/>
            <sz val="9"/>
            <color indexed="81"/>
            <rFont val="돋움"/>
            <family val="3"/>
            <charset val="129"/>
          </rPr>
          <t>신탁재산</t>
        </r>
        <r>
          <rPr>
            <b/>
            <sz val="9"/>
            <color indexed="81"/>
            <rFont val="Tahoma"/>
            <family val="2"/>
          </rPr>
          <t xml:space="preserve"> </t>
        </r>
        <r>
          <rPr>
            <b/>
            <sz val="9"/>
            <color indexed="81"/>
            <rFont val="돋움"/>
            <family val="3"/>
            <charset val="129"/>
          </rPr>
          <t>귀속소득에</t>
        </r>
        <r>
          <rPr>
            <b/>
            <sz val="9"/>
            <color indexed="81"/>
            <rFont val="Tahoma"/>
            <family val="2"/>
          </rPr>
          <t xml:space="preserve"> </t>
        </r>
        <r>
          <rPr>
            <b/>
            <sz val="9"/>
            <color indexed="81"/>
            <rFont val="돋움"/>
            <family val="3"/>
            <charset val="129"/>
          </rPr>
          <t>대하여</t>
        </r>
        <r>
          <rPr>
            <b/>
            <sz val="9"/>
            <color indexed="81"/>
            <rFont val="Tahoma"/>
            <family val="2"/>
          </rPr>
          <t xml:space="preserve"> </t>
        </r>
        <r>
          <rPr>
            <b/>
            <sz val="9"/>
            <color indexed="81"/>
            <rFont val="돋움"/>
            <family val="3"/>
            <charset val="129"/>
          </rPr>
          <t>원천징수한</t>
        </r>
        <r>
          <rPr>
            <b/>
            <sz val="9"/>
            <color indexed="81"/>
            <rFont val="Tahoma"/>
            <family val="2"/>
          </rPr>
          <t xml:space="preserve"> </t>
        </r>
        <r>
          <rPr>
            <b/>
            <sz val="9"/>
            <color indexed="81"/>
            <rFont val="돋움"/>
            <family val="3"/>
            <charset val="129"/>
          </rPr>
          <t>명세는</t>
        </r>
        <r>
          <rPr>
            <b/>
            <sz val="9"/>
            <color indexed="81"/>
            <rFont val="Tahoma"/>
            <family val="2"/>
          </rPr>
          <t xml:space="preserve"> [C72]</t>
        </r>
        <r>
          <rPr>
            <b/>
            <sz val="9"/>
            <color indexed="81"/>
            <rFont val="돋움"/>
            <family val="3"/>
            <charset val="129"/>
          </rPr>
          <t>투자신탁의</t>
        </r>
        <r>
          <rPr>
            <b/>
            <sz val="9"/>
            <color indexed="81"/>
            <rFont val="Tahoma"/>
            <family val="2"/>
          </rPr>
          <t xml:space="preserve"> </t>
        </r>
        <r>
          <rPr>
            <b/>
            <sz val="9"/>
            <color indexed="81"/>
            <rFont val="돋움"/>
            <family val="3"/>
            <charset val="129"/>
          </rPr>
          <t>이익란에</t>
        </r>
        <r>
          <rPr>
            <b/>
            <sz val="9"/>
            <color indexed="81"/>
            <rFont val="Tahoma"/>
            <family val="2"/>
          </rPr>
          <t xml:space="preserve"> </t>
        </r>
        <r>
          <rPr>
            <b/>
            <sz val="9"/>
            <color indexed="81"/>
            <rFont val="돋움"/>
            <family val="3"/>
            <charset val="129"/>
          </rPr>
          <t>적습니다</t>
        </r>
        <r>
          <rPr>
            <b/>
            <sz val="9"/>
            <color indexed="81"/>
            <rFont val="Tahoma"/>
            <family val="2"/>
          </rPr>
          <t>.
 21. [C75](</t>
        </r>
        <r>
          <rPr>
            <b/>
            <sz val="9"/>
            <color indexed="81"/>
            <rFont val="돋움"/>
            <family val="3"/>
            <charset val="129"/>
          </rPr>
          <t>비영업대금의</t>
        </r>
        <r>
          <rPr>
            <b/>
            <sz val="9"/>
            <color indexed="81"/>
            <rFont val="Tahoma"/>
            <family val="2"/>
          </rPr>
          <t xml:space="preserve"> </t>
        </r>
        <r>
          <rPr>
            <b/>
            <sz val="9"/>
            <color indexed="81"/>
            <rFont val="돋움"/>
            <family val="3"/>
            <charset val="129"/>
          </rPr>
          <t>이익</t>
        </r>
        <r>
          <rPr>
            <b/>
            <sz val="9"/>
            <color indexed="81"/>
            <rFont val="Tahoma"/>
            <family val="2"/>
          </rPr>
          <t>)</t>
        </r>
        <r>
          <rPr>
            <b/>
            <sz val="9"/>
            <color indexed="81"/>
            <rFont val="돋움"/>
            <family val="3"/>
            <charset val="129"/>
          </rPr>
          <t>란은</t>
        </r>
        <r>
          <rPr>
            <b/>
            <sz val="9"/>
            <color indexed="81"/>
            <rFont val="Tahoma"/>
            <family val="2"/>
          </rPr>
          <t xml:space="preserve"> </t>
        </r>
        <r>
          <rPr>
            <b/>
            <sz val="9"/>
            <color indexed="81"/>
            <rFont val="돋움"/>
            <family val="3"/>
            <charset val="129"/>
          </rPr>
          <t>내국법인에게</t>
        </r>
        <r>
          <rPr>
            <b/>
            <sz val="9"/>
            <color indexed="81"/>
            <rFont val="Tahoma"/>
            <family val="2"/>
          </rPr>
          <t xml:space="preserve"> </t>
        </r>
        <r>
          <rPr>
            <b/>
            <sz val="9"/>
            <color indexed="81"/>
            <rFont val="돋움"/>
            <family val="3"/>
            <charset val="129"/>
          </rPr>
          <t>지급한</t>
        </r>
        <r>
          <rPr>
            <b/>
            <sz val="9"/>
            <color indexed="81"/>
            <rFont val="Tahoma"/>
            <family val="2"/>
          </rPr>
          <t xml:space="preserve"> </t>
        </r>
        <r>
          <rPr>
            <b/>
            <sz val="9"/>
            <color indexed="81"/>
            <rFont val="돋움"/>
            <family val="3"/>
            <charset val="129"/>
          </rPr>
          <t>비영업대금의</t>
        </r>
        <r>
          <rPr>
            <b/>
            <sz val="9"/>
            <color indexed="81"/>
            <rFont val="Tahoma"/>
            <family val="2"/>
          </rPr>
          <t xml:space="preserve"> </t>
        </r>
        <r>
          <rPr>
            <b/>
            <sz val="9"/>
            <color indexed="81"/>
            <rFont val="돋움"/>
            <family val="3"/>
            <charset val="129"/>
          </rPr>
          <t>이익에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원천징수명세를</t>
        </r>
        <r>
          <rPr>
            <b/>
            <sz val="9"/>
            <color indexed="81"/>
            <rFont val="Tahoma"/>
            <family val="2"/>
          </rPr>
          <t xml:space="preserve"> </t>
        </r>
        <r>
          <rPr>
            <b/>
            <sz val="9"/>
            <color indexed="81"/>
            <rFont val="돋움"/>
            <family val="3"/>
            <charset val="129"/>
          </rPr>
          <t>적습니다</t>
        </r>
        <r>
          <rPr>
            <b/>
            <sz val="9"/>
            <color indexed="81"/>
            <rFont val="Tahoma"/>
            <family val="2"/>
          </rPr>
          <t>.
 22. [C76](</t>
        </r>
        <r>
          <rPr>
            <b/>
            <sz val="9"/>
            <color indexed="81"/>
            <rFont val="돋움"/>
            <family val="3"/>
            <charset val="129"/>
          </rPr>
          <t>비과세법인소득</t>
        </r>
        <r>
          <rPr>
            <b/>
            <sz val="9"/>
            <color indexed="81"/>
            <rFont val="Tahoma"/>
            <family val="2"/>
          </rPr>
          <t>)</t>
        </r>
        <r>
          <rPr>
            <b/>
            <sz val="9"/>
            <color indexed="81"/>
            <rFont val="돋움"/>
            <family val="3"/>
            <charset val="129"/>
          </rPr>
          <t>란은</t>
        </r>
        <r>
          <rPr>
            <b/>
            <sz val="9"/>
            <color indexed="81"/>
            <rFont val="Tahoma"/>
            <family val="2"/>
          </rPr>
          <t xml:space="preserve"> </t>
        </r>
        <r>
          <rPr>
            <b/>
            <sz val="9"/>
            <color indexed="81"/>
            <rFont val="돋움"/>
            <family val="3"/>
            <charset val="129"/>
          </rPr>
          <t>내국법인에게</t>
        </r>
        <r>
          <rPr>
            <b/>
            <sz val="9"/>
            <color indexed="81"/>
            <rFont val="Tahoma"/>
            <family val="2"/>
          </rPr>
          <t xml:space="preserve"> </t>
        </r>
        <r>
          <rPr>
            <b/>
            <sz val="9"/>
            <color indexed="81"/>
            <rFont val="돋움"/>
            <family val="3"/>
            <charset val="129"/>
          </rPr>
          <t>지급한</t>
        </r>
        <r>
          <rPr>
            <b/>
            <sz val="9"/>
            <color indexed="81"/>
            <rFont val="Tahoma"/>
            <family val="2"/>
          </rPr>
          <t xml:space="preserve"> </t>
        </r>
        <r>
          <rPr>
            <b/>
            <sz val="9"/>
            <color indexed="81"/>
            <rFont val="돋움"/>
            <family val="3"/>
            <charset val="129"/>
          </rPr>
          <t>비과세</t>
        </r>
        <r>
          <rPr>
            <b/>
            <sz val="9"/>
            <color indexed="81"/>
            <rFont val="Tahoma"/>
            <family val="2"/>
          </rPr>
          <t xml:space="preserve"> </t>
        </r>
        <r>
          <rPr>
            <b/>
            <sz val="9"/>
            <color indexed="81"/>
            <rFont val="돋움"/>
            <family val="3"/>
            <charset val="129"/>
          </rPr>
          <t>소득금액을</t>
        </r>
        <r>
          <rPr>
            <b/>
            <sz val="9"/>
            <color indexed="81"/>
            <rFont val="Tahoma"/>
            <family val="2"/>
          </rPr>
          <t xml:space="preserve"> </t>
        </r>
        <r>
          <rPr>
            <b/>
            <sz val="9"/>
            <color indexed="81"/>
            <rFont val="돋움"/>
            <family val="3"/>
            <charset val="129"/>
          </rPr>
          <t>적습니다</t>
        </r>
        <r>
          <rPr>
            <b/>
            <sz val="9"/>
            <color indexed="81"/>
            <rFont val="Tahoma"/>
            <family val="2"/>
          </rPr>
          <t>.
 23. [C81-C88]</t>
        </r>
        <r>
          <rPr>
            <b/>
            <sz val="9"/>
            <color indexed="81"/>
            <rFont val="돋움"/>
            <family val="3"/>
            <charset val="129"/>
          </rPr>
          <t>란은</t>
        </r>
        <r>
          <rPr>
            <b/>
            <sz val="9"/>
            <color indexed="81"/>
            <rFont val="Tahoma"/>
            <family val="2"/>
          </rPr>
          <t xml:space="preserve"> </t>
        </r>
        <r>
          <rPr>
            <b/>
            <sz val="9"/>
            <color indexed="81"/>
            <rFont val="돋움"/>
            <family val="3"/>
            <charset val="129"/>
          </rPr>
          <t>외국법인의</t>
        </r>
        <r>
          <rPr>
            <b/>
            <sz val="9"/>
            <color indexed="81"/>
            <rFont val="Tahoma"/>
            <family val="2"/>
          </rPr>
          <t xml:space="preserve"> </t>
        </r>
        <r>
          <rPr>
            <b/>
            <sz val="9"/>
            <color indexed="81"/>
            <rFont val="돋움"/>
            <family val="3"/>
            <charset val="129"/>
          </rPr>
          <t>국내원천소득에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원천징수명세를</t>
        </r>
        <r>
          <rPr>
            <b/>
            <sz val="9"/>
            <color indexed="81"/>
            <rFont val="Tahoma"/>
            <family val="2"/>
          </rPr>
          <t xml:space="preserve"> </t>
        </r>
        <r>
          <rPr>
            <b/>
            <sz val="9"/>
            <color indexed="81"/>
            <rFont val="돋움"/>
            <family val="3"/>
            <charset val="129"/>
          </rPr>
          <t>적습니다</t>
        </r>
        <r>
          <rPr>
            <b/>
            <sz val="9"/>
            <color indexed="81"/>
            <rFont val="Tahoma"/>
            <family val="2"/>
          </rPr>
          <t>.
 24. [C90](</t>
        </r>
        <r>
          <rPr>
            <b/>
            <sz val="9"/>
            <color indexed="81"/>
            <rFont val="돋움"/>
            <family val="3"/>
            <charset val="129"/>
          </rPr>
          <t>법인세계</t>
        </r>
        <r>
          <rPr>
            <b/>
            <sz val="9"/>
            <color indexed="81"/>
            <rFont val="Tahoma"/>
            <family val="2"/>
          </rPr>
          <t>)</t>
        </r>
        <r>
          <rPr>
            <b/>
            <sz val="9"/>
            <color indexed="81"/>
            <rFont val="돋움"/>
            <family val="3"/>
            <charset val="129"/>
          </rPr>
          <t>란은</t>
        </r>
        <r>
          <rPr>
            <b/>
            <sz val="9"/>
            <color indexed="81"/>
            <rFont val="Tahoma"/>
            <family val="2"/>
          </rPr>
          <t xml:space="preserve"> </t>
        </r>
        <r>
          <rPr>
            <b/>
            <sz val="9"/>
            <color indexed="81"/>
            <rFont val="돋움"/>
            <family val="3"/>
            <charset val="129"/>
          </rPr>
          <t>법인</t>
        </r>
        <r>
          <rPr>
            <b/>
            <sz val="9"/>
            <color indexed="81"/>
            <rFont val="Tahoma"/>
            <family val="2"/>
          </rPr>
          <t>(</t>
        </r>
        <r>
          <rPr>
            <b/>
            <sz val="9"/>
            <color indexed="81"/>
            <rFont val="돋움"/>
            <family val="3"/>
            <charset val="129"/>
          </rPr>
          <t>외국법인</t>
        </r>
        <r>
          <rPr>
            <b/>
            <sz val="9"/>
            <color indexed="81"/>
            <rFont val="Tahoma"/>
            <family val="2"/>
          </rPr>
          <t xml:space="preserve"> </t>
        </r>
        <r>
          <rPr>
            <b/>
            <sz val="9"/>
            <color indexed="81"/>
            <rFont val="돋움"/>
            <family val="3"/>
            <charset val="129"/>
          </rPr>
          <t>포함</t>
        </r>
        <r>
          <rPr>
            <b/>
            <sz val="9"/>
            <color indexed="81"/>
            <rFont val="Tahoma"/>
            <family val="2"/>
          </rPr>
          <t>)</t>
        </r>
        <r>
          <rPr>
            <b/>
            <sz val="9"/>
            <color indexed="81"/>
            <rFont val="돋움"/>
            <family val="3"/>
            <charset val="129"/>
          </rPr>
          <t>에게</t>
        </r>
        <r>
          <rPr>
            <b/>
            <sz val="9"/>
            <color indexed="81"/>
            <rFont val="Tahoma"/>
            <family val="2"/>
          </rPr>
          <t xml:space="preserve"> </t>
        </r>
        <r>
          <rPr>
            <b/>
            <sz val="9"/>
            <color indexed="81"/>
            <rFont val="돋움"/>
            <family val="3"/>
            <charset val="129"/>
          </rPr>
          <t>지급한</t>
        </r>
        <r>
          <rPr>
            <b/>
            <sz val="9"/>
            <color indexed="81"/>
            <rFont val="Tahoma"/>
            <family val="2"/>
          </rPr>
          <t xml:space="preserve"> </t>
        </r>
        <r>
          <rPr>
            <b/>
            <sz val="9"/>
            <color indexed="81"/>
            <rFont val="돋움"/>
            <family val="3"/>
            <charset val="129"/>
          </rPr>
          <t>소득에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원천징수</t>
        </r>
        <r>
          <rPr>
            <b/>
            <sz val="9"/>
            <color indexed="81"/>
            <rFont val="Tahoma"/>
            <family val="2"/>
          </rPr>
          <t xml:space="preserve"> </t>
        </r>
        <r>
          <rPr>
            <b/>
            <sz val="9"/>
            <color indexed="81"/>
            <rFont val="돋움"/>
            <family val="3"/>
            <charset val="129"/>
          </rPr>
          <t>합계액을</t>
        </r>
        <r>
          <rPr>
            <b/>
            <sz val="9"/>
            <color indexed="81"/>
            <rFont val="Tahoma"/>
            <family val="2"/>
          </rPr>
          <t xml:space="preserve"> </t>
        </r>
        <r>
          <rPr>
            <b/>
            <sz val="9"/>
            <color indexed="81"/>
            <rFont val="돋움"/>
            <family val="3"/>
            <charset val="129"/>
          </rPr>
          <t>적습니다</t>
        </r>
        <r>
          <rPr>
            <b/>
            <sz val="9"/>
            <color indexed="81"/>
            <rFont val="Tahoma"/>
            <family val="2"/>
          </rPr>
          <t>[</t>
        </r>
        <r>
          <rPr>
            <b/>
            <sz val="9"/>
            <color indexed="81"/>
            <rFont val="돋움"/>
            <family val="3"/>
            <charset val="129"/>
          </rPr>
          <t>법인원천</t>
        </r>
        <r>
          <rPr>
            <b/>
            <sz val="9"/>
            <color indexed="81"/>
            <rFont val="Tahoma"/>
            <family val="2"/>
          </rPr>
          <t>(A80)=</t>
        </r>
        <r>
          <rPr>
            <b/>
            <sz val="9"/>
            <color indexed="81"/>
            <rFont val="돋움"/>
            <family val="3"/>
            <charset val="129"/>
          </rPr>
          <t>법인세</t>
        </r>
        <r>
          <rPr>
            <b/>
            <sz val="9"/>
            <color indexed="81"/>
            <rFont val="Tahoma"/>
            <family val="2"/>
          </rPr>
          <t xml:space="preserve"> </t>
        </r>
        <r>
          <rPr>
            <b/>
            <sz val="9"/>
            <color indexed="81"/>
            <rFont val="돋움"/>
            <family val="3"/>
            <charset val="129"/>
          </rPr>
          <t>계</t>
        </r>
        <r>
          <rPr>
            <b/>
            <sz val="9"/>
            <color indexed="81"/>
            <rFont val="Tahoma"/>
            <family val="2"/>
          </rPr>
          <t xml:space="preserve">(C90)]
</t>
        </r>
        <r>
          <rPr>
            <b/>
            <sz val="9"/>
            <color indexed="81"/>
            <rFont val="돋움"/>
            <family val="3"/>
            <charset val="129"/>
          </rPr>
          <t>◇</t>
        </r>
        <r>
          <rPr>
            <b/>
            <sz val="9"/>
            <color indexed="81"/>
            <rFont val="Tahoma"/>
            <family val="2"/>
          </rPr>
          <t xml:space="preserve"> </t>
        </r>
        <r>
          <rPr>
            <b/>
            <sz val="9"/>
            <color indexed="81"/>
            <rFont val="돋움"/>
            <family val="3"/>
            <charset val="129"/>
          </rPr>
          <t>채권</t>
        </r>
        <r>
          <rPr>
            <b/>
            <sz val="9"/>
            <color indexed="81"/>
            <rFont val="Tahoma"/>
            <family val="2"/>
          </rPr>
          <t xml:space="preserve"> </t>
        </r>
        <r>
          <rPr>
            <b/>
            <sz val="9"/>
            <color indexed="81"/>
            <rFont val="돋움"/>
            <family val="3"/>
            <charset val="129"/>
          </rPr>
          <t>등의</t>
        </r>
        <r>
          <rPr>
            <b/>
            <sz val="9"/>
            <color indexed="81"/>
            <rFont val="Tahoma"/>
            <family val="2"/>
          </rPr>
          <t xml:space="preserve"> </t>
        </r>
        <r>
          <rPr>
            <b/>
            <sz val="9"/>
            <color indexed="81"/>
            <rFont val="돋움"/>
            <family val="3"/>
            <charset val="129"/>
          </rPr>
          <t>중도매매</t>
        </r>
        <r>
          <rPr>
            <b/>
            <sz val="9"/>
            <color indexed="81"/>
            <rFont val="Tahoma"/>
            <family val="2"/>
          </rPr>
          <t xml:space="preserve"> </t>
        </r>
        <r>
          <rPr>
            <b/>
            <sz val="9"/>
            <color indexed="81"/>
            <rFont val="돋움"/>
            <family val="3"/>
            <charset val="129"/>
          </rPr>
          <t>관련</t>
        </r>
        <r>
          <rPr>
            <b/>
            <sz val="9"/>
            <color indexed="81"/>
            <rFont val="Tahoma"/>
            <family val="2"/>
          </rPr>
          <t xml:space="preserve"> </t>
        </r>
        <r>
          <rPr>
            <b/>
            <sz val="9"/>
            <color indexed="81"/>
            <rFont val="돋움"/>
            <family val="3"/>
            <charset val="129"/>
          </rPr>
          <t>원천징수이행상황신고</t>
        </r>
        <r>
          <rPr>
            <b/>
            <sz val="9"/>
            <color indexed="81"/>
            <rFont val="Tahoma"/>
            <family val="2"/>
          </rPr>
          <t xml:space="preserve"> </t>
        </r>
        <r>
          <rPr>
            <b/>
            <sz val="9"/>
            <color indexed="81"/>
            <rFont val="돋움"/>
            <family val="3"/>
            <charset val="129"/>
          </rPr>
          <t>시에는</t>
        </r>
        <r>
          <rPr>
            <b/>
            <sz val="9"/>
            <color indexed="81"/>
            <rFont val="Tahoma"/>
            <family val="2"/>
          </rPr>
          <t xml:space="preserve"> </t>
        </r>
        <r>
          <rPr>
            <b/>
            <sz val="9"/>
            <color indexed="81"/>
            <rFont val="돋움"/>
            <family val="3"/>
            <charset val="129"/>
          </rPr>
          <t>아래와</t>
        </r>
        <r>
          <rPr>
            <b/>
            <sz val="9"/>
            <color indexed="81"/>
            <rFont val="Tahoma"/>
            <family val="2"/>
          </rPr>
          <t xml:space="preserve"> </t>
        </r>
        <r>
          <rPr>
            <b/>
            <sz val="9"/>
            <color indexed="81"/>
            <rFont val="돋움"/>
            <family val="3"/>
            <charset val="129"/>
          </rPr>
          <t>같은</t>
        </r>
        <r>
          <rPr>
            <b/>
            <sz val="9"/>
            <color indexed="81"/>
            <rFont val="Tahoma"/>
            <family val="2"/>
          </rPr>
          <t xml:space="preserve"> </t>
        </r>
        <r>
          <rPr>
            <b/>
            <sz val="9"/>
            <color indexed="81"/>
            <rFont val="돋움"/>
            <family val="3"/>
            <charset val="129"/>
          </rPr>
          <t>방법으로</t>
        </r>
        <r>
          <rPr>
            <b/>
            <sz val="9"/>
            <color indexed="81"/>
            <rFont val="Tahoma"/>
            <family val="2"/>
          </rPr>
          <t xml:space="preserve"> </t>
        </r>
        <r>
          <rPr>
            <b/>
            <sz val="9"/>
            <color indexed="81"/>
            <rFont val="돋움"/>
            <family val="3"/>
            <charset val="129"/>
          </rPr>
          <t>원천징수이행상황신고서를</t>
        </r>
        <r>
          <rPr>
            <b/>
            <sz val="9"/>
            <color indexed="81"/>
            <rFont val="Tahoma"/>
            <family val="2"/>
          </rPr>
          <t xml:space="preserve"> </t>
        </r>
        <r>
          <rPr>
            <b/>
            <sz val="9"/>
            <color indexed="81"/>
            <rFont val="돋움"/>
            <family val="3"/>
            <charset val="129"/>
          </rPr>
          <t>작성하기</t>
        </r>
        <r>
          <rPr>
            <b/>
            <sz val="9"/>
            <color indexed="81"/>
            <rFont val="Tahoma"/>
            <family val="2"/>
          </rPr>
          <t xml:space="preserve"> </t>
        </r>
        <r>
          <rPr>
            <b/>
            <sz val="9"/>
            <color indexed="81"/>
            <rFont val="돋움"/>
            <family val="3"/>
            <charset val="129"/>
          </rPr>
          <t>바랍니다</t>
        </r>
        <r>
          <rPr>
            <b/>
            <sz val="9"/>
            <color indexed="81"/>
            <rFont val="Tahoma"/>
            <family val="2"/>
          </rPr>
          <t xml:space="preserve">.
   o </t>
        </r>
        <r>
          <rPr>
            <b/>
            <sz val="9"/>
            <color indexed="81"/>
            <rFont val="돋움"/>
            <family val="3"/>
            <charset val="129"/>
          </rPr>
          <t>「소득세법」</t>
        </r>
        <r>
          <rPr>
            <b/>
            <sz val="9"/>
            <color indexed="81"/>
            <rFont val="Tahoma"/>
            <family val="2"/>
          </rPr>
          <t xml:space="preserve"> </t>
        </r>
        <r>
          <rPr>
            <b/>
            <sz val="9"/>
            <color indexed="81"/>
            <rFont val="돋움"/>
            <family val="3"/>
            <charset val="129"/>
          </rPr>
          <t>제</t>
        </r>
        <r>
          <rPr>
            <b/>
            <sz val="9"/>
            <color indexed="81"/>
            <rFont val="Tahoma"/>
            <family val="2"/>
          </rPr>
          <t>46</t>
        </r>
        <r>
          <rPr>
            <b/>
            <sz val="9"/>
            <color indexed="81"/>
            <rFont val="돋움"/>
            <family val="3"/>
            <charset val="129"/>
          </rPr>
          <t>조가</t>
        </r>
        <r>
          <rPr>
            <b/>
            <sz val="9"/>
            <color indexed="81"/>
            <rFont val="Tahoma"/>
            <family val="2"/>
          </rPr>
          <t xml:space="preserve"> </t>
        </r>
        <r>
          <rPr>
            <b/>
            <sz val="9"/>
            <color indexed="81"/>
            <rFont val="돋움"/>
            <family val="3"/>
            <charset val="129"/>
          </rPr>
          <t>적용되는</t>
        </r>
        <r>
          <rPr>
            <b/>
            <sz val="9"/>
            <color indexed="81"/>
            <rFont val="Tahoma"/>
            <family val="2"/>
          </rPr>
          <t xml:space="preserve"> </t>
        </r>
        <r>
          <rPr>
            <b/>
            <sz val="9"/>
            <color indexed="81"/>
            <rFont val="돋움"/>
            <family val="3"/>
            <charset val="129"/>
          </rPr>
          <t>채권의</t>
        </r>
        <r>
          <rPr>
            <b/>
            <sz val="9"/>
            <color indexed="81"/>
            <rFont val="Tahoma"/>
            <family val="2"/>
          </rPr>
          <t xml:space="preserve"> </t>
        </r>
        <r>
          <rPr>
            <b/>
            <sz val="9"/>
            <color indexed="81"/>
            <rFont val="돋움"/>
            <family val="3"/>
            <charset val="129"/>
          </rPr>
          <t>중도매매의</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채권</t>
        </r>
        <r>
          <rPr>
            <b/>
            <sz val="9"/>
            <color indexed="81"/>
            <rFont val="Tahoma"/>
            <family val="2"/>
          </rPr>
          <t xml:space="preserve"> </t>
        </r>
        <r>
          <rPr>
            <b/>
            <sz val="9"/>
            <color indexed="81"/>
            <rFont val="돋움"/>
            <family val="3"/>
            <charset val="129"/>
          </rPr>
          <t>등을</t>
        </r>
        <r>
          <rPr>
            <b/>
            <sz val="9"/>
            <color indexed="81"/>
            <rFont val="Tahoma"/>
            <family val="2"/>
          </rPr>
          <t xml:space="preserve"> </t>
        </r>
        <r>
          <rPr>
            <b/>
            <sz val="9"/>
            <color indexed="81"/>
            <rFont val="돋움"/>
            <family val="3"/>
            <charset val="129"/>
          </rPr>
          <t>거주자</t>
        </r>
        <r>
          <rPr>
            <b/>
            <sz val="9"/>
            <color indexed="81"/>
            <rFont val="Tahoma"/>
            <family val="2"/>
          </rPr>
          <t xml:space="preserve"> </t>
        </r>
        <r>
          <rPr>
            <b/>
            <sz val="9"/>
            <color indexed="81"/>
            <rFont val="돋움"/>
            <family val="3"/>
            <charset val="129"/>
          </rPr>
          <t>등으로부터</t>
        </r>
        <r>
          <rPr>
            <b/>
            <sz val="9"/>
            <color indexed="81"/>
            <rFont val="Tahoma"/>
            <family val="2"/>
          </rPr>
          <t xml:space="preserve"> </t>
        </r>
        <r>
          <rPr>
            <b/>
            <sz val="9"/>
            <color indexed="81"/>
            <rFont val="돋움"/>
            <family val="3"/>
            <charset val="129"/>
          </rPr>
          <t>매수한</t>
        </r>
        <r>
          <rPr>
            <b/>
            <sz val="9"/>
            <color indexed="81"/>
            <rFont val="Tahoma"/>
            <family val="2"/>
          </rPr>
          <t xml:space="preserve"> </t>
        </r>
        <r>
          <rPr>
            <b/>
            <sz val="9"/>
            <color indexed="81"/>
            <rFont val="돋움"/>
            <family val="3"/>
            <charset val="129"/>
          </rPr>
          <t>법인은</t>
        </r>
        <r>
          <rPr>
            <b/>
            <sz val="9"/>
            <color indexed="81"/>
            <rFont val="Tahoma"/>
            <family val="2"/>
          </rPr>
          <t xml:space="preserve"> </t>
        </r>
        <r>
          <rPr>
            <b/>
            <sz val="9"/>
            <color indexed="81"/>
            <rFont val="돋움"/>
            <family val="3"/>
            <charset val="129"/>
          </rPr>
          <t>개인보유기간의</t>
        </r>
        <r>
          <rPr>
            <b/>
            <sz val="9"/>
            <color indexed="81"/>
            <rFont val="Tahoma"/>
            <family val="2"/>
          </rPr>
          <t xml:space="preserve"> </t>
        </r>
        <r>
          <rPr>
            <b/>
            <sz val="9"/>
            <color indexed="81"/>
            <rFont val="돋움"/>
            <family val="3"/>
            <charset val="129"/>
          </rPr>
          <t>이자상당액에</t>
        </r>
        <r>
          <rPr>
            <b/>
            <sz val="9"/>
            <color indexed="81"/>
            <rFont val="Tahoma"/>
            <family val="2"/>
          </rPr>
          <t xml:space="preserve"> </t>
        </r>
        <r>
          <rPr>
            <b/>
            <sz val="9"/>
            <color indexed="81"/>
            <rFont val="돋움"/>
            <family val="3"/>
            <charset val="129"/>
          </rPr>
          <t>대하여</t>
        </r>
        <r>
          <rPr>
            <b/>
            <sz val="9"/>
            <color indexed="81"/>
            <rFont val="Tahoma"/>
            <family val="2"/>
          </rPr>
          <t xml:space="preserve"> </t>
        </r>
        <r>
          <rPr>
            <b/>
            <sz val="9"/>
            <color indexed="81"/>
            <rFont val="돋움"/>
            <family val="3"/>
            <charset val="129"/>
          </rPr>
          <t>원천징수하여야</t>
        </r>
        <r>
          <rPr>
            <b/>
            <sz val="9"/>
            <color indexed="81"/>
            <rFont val="Tahoma"/>
            <family val="2"/>
          </rPr>
          <t xml:space="preserve"> </t>
        </r>
        <r>
          <rPr>
            <b/>
            <sz val="9"/>
            <color indexed="81"/>
            <rFont val="돋움"/>
            <family val="3"/>
            <charset val="129"/>
          </rPr>
          <t>하며</t>
        </r>
        <r>
          <rPr>
            <b/>
            <sz val="9"/>
            <color indexed="81"/>
            <rFont val="Tahoma"/>
            <family val="2"/>
          </rPr>
          <t xml:space="preserve">, </t>
        </r>
        <r>
          <rPr>
            <b/>
            <sz val="9"/>
            <color indexed="81"/>
            <rFont val="돋움"/>
            <family val="3"/>
            <charset val="129"/>
          </rPr>
          <t>거주자에게</t>
        </r>
        <r>
          <rPr>
            <b/>
            <sz val="9"/>
            <color indexed="81"/>
            <rFont val="Tahoma"/>
            <family val="2"/>
          </rPr>
          <t xml:space="preserve"> </t>
        </r>
        <r>
          <rPr>
            <b/>
            <sz val="9"/>
            <color indexed="81"/>
            <rFont val="돋움"/>
            <family val="3"/>
            <charset val="129"/>
          </rPr>
          <t>원천징수영수증을</t>
        </r>
        <r>
          <rPr>
            <b/>
            <sz val="9"/>
            <color indexed="81"/>
            <rFont val="Tahoma"/>
            <family val="2"/>
          </rPr>
          <t xml:space="preserve"> </t>
        </r>
        <r>
          <rPr>
            <b/>
            <sz val="9"/>
            <color indexed="81"/>
            <rFont val="돋움"/>
            <family val="3"/>
            <charset val="129"/>
          </rPr>
          <t>발급하고</t>
        </r>
        <r>
          <rPr>
            <b/>
            <sz val="9"/>
            <color indexed="81"/>
            <rFont val="Tahoma"/>
            <family val="2"/>
          </rPr>
          <t xml:space="preserve"> </t>
        </r>
        <r>
          <rPr>
            <b/>
            <sz val="9"/>
            <color indexed="81"/>
            <rFont val="돋움"/>
            <family val="3"/>
            <charset val="129"/>
          </rPr>
          <t>지급명세서를</t>
        </r>
        <r>
          <rPr>
            <b/>
            <sz val="9"/>
            <color indexed="81"/>
            <rFont val="Tahoma"/>
            <family val="2"/>
          </rPr>
          <t xml:space="preserve"> </t>
        </r>
        <r>
          <rPr>
            <b/>
            <sz val="9"/>
            <color indexed="81"/>
            <rFont val="돋움"/>
            <family val="3"/>
            <charset val="129"/>
          </rPr>
          <t>제출합니다</t>
        </r>
        <r>
          <rPr>
            <b/>
            <sz val="9"/>
            <color indexed="81"/>
            <rFont val="Tahoma"/>
            <family val="2"/>
          </rPr>
          <t xml:space="preserve">.
   o </t>
        </r>
        <r>
          <rPr>
            <b/>
            <sz val="9"/>
            <color indexed="81"/>
            <rFont val="돋움"/>
            <family val="3"/>
            <charset val="129"/>
          </rPr>
          <t>채권과세</t>
        </r>
        <r>
          <rPr>
            <b/>
            <sz val="9"/>
            <color indexed="81"/>
            <rFont val="Tahoma"/>
            <family val="2"/>
          </rPr>
          <t xml:space="preserve"> </t>
        </r>
        <r>
          <rPr>
            <b/>
            <sz val="9"/>
            <color indexed="81"/>
            <rFont val="돋움"/>
            <family val="3"/>
            <charset val="129"/>
          </rPr>
          <t>특례의</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비거주자는</t>
        </r>
        <r>
          <rPr>
            <b/>
            <sz val="9"/>
            <color indexed="81"/>
            <rFont val="Tahoma"/>
            <family val="2"/>
          </rPr>
          <t xml:space="preserve"> [C61]</t>
        </r>
        <r>
          <rPr>
            <b/>
            <sz val="9"/>
            <color indexed="81"/>
            <rFont val="돋움"/>
            <family val="3"/>
            <charset val="129"/>
          </rPr>
          <t>소득지급란의</t>
        </r>
        <r>
          <rPr>
            <b/>
            <sz val="9"/>
            <color indexed="81"/>
            <rFont val="Tahoma"/>
            <family val="2"/>
          </rPr>
          <t xml:space="preserve"> </t>
        </r>
        <r>
          <rPr>
            <b/>
            <sz val="9"/>
            <color indexed="81"/>
            <rFont val="돋움"/>
            <family val="3"/>
            <charset val="129"/>
          </rPr>
          <t>인원</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총지급액에</t>
        </r>
        <r>
          <rPr>
            <b/>
            <sz val="9"/>
            <color indexed="81"/>
            <rFont val="Tahoma"/>
            <family val="2"/>
          </rPr>
          <t xml:space="preserve"> </t>
        </r>
        <r>
          <rPr>
            <b/>
            <sz val="9"/>
            <color indexed="81"/>
            <rFont val="돋움"/>
            <family val="3"/>
            <charset val="129"/>
          </rPr>
          <t>개인보유기간의</t>
        </r>
        <r>
          <rPr>
            <b/>
            <sz val="9"/>
            <color indexed="81"/>
            <rFont val="Tahoma"/>
            <family val="2"/>
          </rPr>
          <t xml:space="preserve"> </t>
        </r>
        <r>
          <rPr>
            <b/>
            <sz val="9"/>
            <color indexed="81"/>
            <rFont val="돋움"/>
            <family val="3"/>
            <charset val="129"/>
          </rPr>
          <t>이자상당액을</t>
        </r>
        <r>
          <rPr>
            <b/>
            <sz val="9"/>
            <color indexed="81"/>
            <rFont val="Tahoma"/>
            <family val="2"/>
          </rPr>
          <t xml:space="preserve"> </t>
        </r>
        <r>
          <rPr>
            <b/>
            <sz val="9"/>
            <color indexed="81"/>
            <rFont val="돋움"/>
            <family val="3"/>
            <charset val="129"/>
          </rPr>
          <t>포함하여</t>
        </r>
        <r>
          <rPr>
            <b/>
            <sz val="9"/>
            <color indexed="81"/>
            <rFont val="Tahoma"/>
            <family val="2"/>
          </rPr>
          <t xml:space="preserve"> </t>
        </r>
        <r>
          <rPr>
            <b/>
            <sz val="9"/>
            <color indexed="81"/>
            <rFont val="돋움"/>
            <family val="3"/>
            <charset val="129"/>
          </rPr>
          <t>작성하며</t>
        </r>
        <r>
          <rPr>
            <b/>
            <sz val="9"/>
            <color indexed="81"/>
            <rFont val="Tahoma"/>
            <family val="2"/>
          </rPr>
          <t xml:space="preserve">, </t>
        </r>
        <r>
          <rPr>
            <b/>
            <sz val="9"/>
            <color indexed="81"/>
            <rFont val="돋움"/>
            <family val="3"/>
            <charset val="129"/>
          </rPr>
          <t>「소득세법</t>
        </r>
        <r>
          <rPr>
            <b/>
            <sz val="9"/>
            <color indexed="81"/>
            <rFont val="Tahoma"/>
            <family val="2"/>
          </rPr>
          <t xml:space="preserve"> </t>
        </r>
        <r>
          <rPr>
            <b/>
            <sz val="9"/>
            <color indexed="81"/>
            <rFont val="돋움"/>
            <family val="3"/>
            <charset val="129"/>
          </rPr>
          <t>시행령」</t>
        </r>
        <r>
          <rPr>
            <b/>
            <sz val="9"/>
            <color indexed="81"/>
            <rFont val="Tahoma"/>
            <family val="2"/>
          </rPr>
          <t xml:space="preserve"> </t>
        </r>
        <r>
          <rPr>
            <b/>
            <sz val="9"/>
            <color indexed="81"/>
            <rFont val="돋움"/>
            <family val="3"/>
            <charset val="129"/>
          </rPr>
          <t>제</t>
        </r>
        <r>
          <rPr>
            <b/>
            <sz val="9"/>
            <color indexed="81"/>
            <rFont val="Tahoma"/>
            <family val="2"/>
          </rPr>
          <t>102</t>
        </r>
        <r>
          <rPr>
            <b/>
            <sz val="9"/>
            <color indexed="81"/>
            <rFont val="돋움"/>
            <family val="3"/>
            <charset val="129"/>
          </rPr>
          <t>조에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환매조건부채권의</t>
        </r>
        <r>
          <rPr>
            <b/>
            <sz val="9"/>
            <color indexed="81"/>
            <rFont val="Tahoma"/>
            <family val="2"/>
          </rPr>
          <t xml:space="preserve"> </t>
        </r>
        <r>
          <rPr>
            <b/>
            <sz val="9"/>
            <color indexed="81"/>
            <rFont val="돋움"/>
            <family val="3"/>
            <charset val="129"/>
          </rPr>
          <t>매매거래</t>
        </r>
        <r>
          <rPr>
            <b/>
            <sz val="9"/>
            <color indexed="81"/>
            <rFont val="Tahoma"/>
            <family val="2"/>
          </rPr>
          <t xml:space="preserve"> </t>
        </r>
        <r>
          <rPr>
            <b/>
            <sz val="9"/>
            <color indexed="81"/>
            <rFont val="돋움"/>
            <family val="3"/>
            <charset val="129"/>
          </rPr>
          <t>시</t>
        </r>
        <r>
          <rPr>
            <b/>
            <sz val="9"/>
            <color indexed="81"/>
            <rFont val="Tahoma"/>
            <family val="2"/>
          </rPr>
          <t xml:space="preserve"> </t>
        </r>
        <r>
          <rPr>
            <b/>
            <sz val="9"/>
            <color indexed="81"/>
            <rFont val="돋움"/>
            <family val="3"/>
            <charset val="129"/>
          </rPr>
          <t>원천징수한</t>
        </r>
        <r>
          <rPr>
            <b/>
            <sz val="9"/>
            <color indexed="81"/>
            <rFont val="Tahoma"/>
            <family val="2"/>
          </rPr>
          <t xml:space="preserve"> </t>
        </r>
        <r>
          <rPr>
            <b/>
            <sz val="9"/>
            <color indexed="81"/>
            <rFont val="돋움"/>
            <family val="3"/>
            <charset val="129"/>
          </rPr>
          <t>세액을</t>
        </r>
        <r>
          <rPr>
            <b/>
            <sz val="9"/>
            <color indexed="81"/>
            <rFont val="Tahoma"/>
            <family val="2"/>
          </rPr>
          <t xml:space="preserve"> </t>
        </r>
        <r>
          <rPr>
            <b/>
            <sz val="9"/>
            <color indexed="81"/>
            <rFont val="돋움"/>
            <family val="3"/>
            <charset val="129"/>
          </rPr>
          <t>포함하여</t>
        </r>
        <r>
          <rPr>
            <b/>
            <sz val="9"/>
            <color indexed="81"/>
            <rFont val="Tahoma"/>
            <family val="2"/>
          </rPr>
          <t xml:space="preserve"> </t>
        </r>
        <r>
          <rPr>
            <b/>
            <sz val="9"/>
            <color indexed="81"/>
            <rFont val="돋움"/>
            <family val="3"/>
            <charset val="129"/>
          </rPr>
          <t>적고</t>
        </r>
        <r>
          <rPr>
            <b/>
            <sz val="9"/>
            <color indexed="81"/>
            <rFont val="Tahoma"/>
            <family val="2"/>
          </rPr>
          <t xml:space="preserve">, </t>
        </r>
        <r>
          <rPr>
            <b/>
            <sz val="9"/>
            <color indexed="81"/>
            <rFont val="돋움"/>
            <family val="3"/>
            <charset val="129"/>
          </rPr>
          <t>환급세액을</t>
        </r>
        <r>
          <rPr>
            <b/>
            <sz val="9"/>
            <color indexed="81"/>
            <rFont val="Tahoma"/>
            <family val="2"/>
          </rPr>
          <t xml:space="preserve"> </t>
        </r>
        <r>
          <rPr>
            <b/>
            <sz val="9"/>
            <color indexed="81"/>
            <rFont val="돋움"/>
            <family val="3"/>
            <charset val="129"/>
          </rPr>
          <t>조정환급세액란에</t>
        </r>
        <r>
          <rPr>
            <b/>
            <sz val="9"/>
            <color indexed="81"/>
            <rFont val="Tahoma"/>
            <family val="2"/>
          </rPr>
          <t xml:space="preserve"> </t>
        </r>
        <r>
          <rPr>
            <b/>
            <sz val="9"/>
            <color indexed="81"/>
            <rFont val="돋움"/>
            <family val="3"/>
            <charset val="129"/>
          </rPr>
          <t>적습니다</t>
        </r>
        <r>
          <rPr>
            <b/>
            <sz val="9"/>
            <color indexed="81"/>
            <rFont val="Tahoma"/>
            <family val="2"/>
          </rPr>
          <t xml:space="preserve">.
</t>
        </r>
      </text>
    </comment>
  </commentList>
</comments>
</file>

<file path=xl/sharedStrings.xml><?xml version="1.0" encoding="utf-8"?>
<sst xmlns="http://schemas.openxmlformats.org/spreadsheetml/2006/main" count="1879" uniqueCount="958">
  <si>
    <t>(1쪽)</t>
    <phoneticPr fontId="10" type="noConversion"/>
  </si>
  <si>
    <t>【</t>
    <phoneticPr fontId="10" type="noConversion"/>
  </si>
  <si>
    <t>】</t>
    <phoneticPr fontId="10" type="noConversion"/>
  </si>
  <si>
    <t>근로 소득 원천 징수 영수증</t>
    <phoneticPr fontId="10" type="noConversion"/>
  </si>
  <si>
    <t>거주구분</t>
    <phoneticPr fontId="10" type="noConversion"/>
  </si>
  <si>
    <t>거주자1 / 비거주자2</t>
    <phoneticPr fontId="10" type="noConversion"/>
  </si>
  <si>
    <t>거주지국</t>
    <phoneticPr fontId="10" type="noConversion"/>
  </si>
  <si>
    <t>대한민국</t>
    <phoneticPr fontId="10" type="noConversion"/>
  </si>
  <si>
    <t>거주지국 코드</t>
    <phoneticPr fontId="10" type="noConversion"/>
  </si>
  <si>
    <t>KR</t>
    <phoneticPr fontId="10" type="noConversion"/>
  </si>
  <si>
    <t>관리
번호</t>
    <phoneticPr fontId="10" type="noConversion"/>
  </si>
  <si>
    <t>내.외국인</t>
    <phoneticPr fontId="10" type="noConversion"/>
  </si>
  <si>
    <t>√</t>
    <phoneticPr fontId="10" type="noConversion"/>
  </si>
  <si>
    <t>근로소득 지급명세서</t>
    <phoneticPr fontId="10" type="noConversion"/>
  </si>
  <si>
    <t>외국인단일세율적용</t>
    <phoneticPr fontId="10" type="noConversion"/>
  </si>
  <si>
    <t>여 1 /</t>
    <phoneticPr fontId="10" type="noConversion"/>
  </si>
  <si>
    <t>부 2</t>
    <phoneticPr fontId="10" type="noConversion"/>
  </si>
  <si>
    <t>국적</t>
    <phoneticPr fontId="10" type="noConversion"/>
  </si>
  <si>
    <t>국적 코드</t>
    <phoneticPr fontId="10" type="noConversion"/>
  </si>
  <si>
    <t>세대주여부</t>
    <phoneticPr fontId="10" type="noConversion"/>
  </si>
  <si>
    <t>(</t>
    <phoneticPr fontId="10" type="noConversion"/>
  </si>
  <si>
    <t>)</t>
    <phoneticPr fontId="10" type="noConversion"/>
  </si>
  <si>
    <t>연말정산구분</t>
    <phoneticPr fontId="10" type="noConversion"/>
  </si>
  <si>
    <t>1.</t>
    <phoneticPr fontId="10" type="noConversion"/>
  </si>
  <si>
    <t>법인명(상호)</t>
    <phoneticPr fontId="10" type="noConversion"/>
  </si>
  <si>
    <t>2.</t>
    <phoneticPr fontId="10" type="noConversion"/>
  </si>
  <si>
    <t>대표자(성명)</t>
    <phoneticPr fontId="10" type="noConversion"/>
  </si>
  <si>
    <t>3.</t>
    <phoneticPr fontId="10" type="noConversion"/>
  </si>
  <si>
    <t>사업자등록번호</t>
    <phoneticPr fontId="10" type="noConversion"/>
  </si>
  <si>
    <t>4.</t>
    <phoneticPr fontId="10" type="noConversion"/>
  </si>
  <si>
    <t>주민(법인)등록번호</t>
    <phoneticPr fontId="10" type="noConversion"/>
  </si>
  <si>
    <t>5.</t>
    <phoneticPr fontId="10" type="noConversion"/>
  </si>
  <si>
    <t>소재지(주소)</t>
    <phoneticPr fontId="10" type="noConversion"/>
  </si>
  <si>
    <t>6.</t>
    <phoneticPr fontId="10" type="noConversion"/>
  </si>
  <si>
    <t>성명</t>
    <phoneticPr fontId="10" type="noConversion"/>
  </si>
  <si>
    <t>7.</t>
    <phoneticPr fontId="10" type="noConversion"/>
  </si>
  <si>
    <t>주민등록번호</t>
    <phoneticPr fontId="10" type="noConversion"/>
  </si>
  <si>
    <t>8.</t>
    <phoneticPr fontId="10" type="noConversion"/>
  </si>
  <si>
    <t>주소</t>
    <phoneticPr fontId="10" type="noConversion"/>
  </si>
  <si>
    <t>구      분</t>
    <phoneticPr fontId="10" type="noConversion"/>
  </si>
  <si>
    <t>주(현)</t>
    <phoneticPr fontId="10" type="noConversion"/>
  </si>
  <si>
    <t>종(전)</t>
    <phoneticPr fontId="10" type="noConversion"/>
  </si>
  <si>
    <t>합     계</t>
    <phoneticPr fontId="10" type="noConversion"/>
  </si>
  <si>
    <t>9.</t>
    <phoneticPr fontId="10" type="noConversion"/>
  </si>
  <si>
    <t>근무처명</t>
    <phoneticPr fontId="10" type="noConversion"/>
  </si>
  <si>
    <t>급여</t>
    <phoneticPr fontId="10" type="noConversion"/>
  </si>
  <si>
    <t>11.</t>
    <phoneticPr fontId="10" type="noConversion"/>
  </si>
  <si>
    <t>근무기간</t>
    <phoneticPr fontId="10" type="noConversion"/>
  </si>
  <si>
    <t>~</t>
    <phoneticPr fontId="10" type="noConversion"/>
  </si>
  <si>
    <t>12.</t>
    <phoneticPr fontId="10" type="noConversion"/>
  </si>
  <si>
    <t>감면기간</t>
    <phoneticPr fontId="10" type="noConversion"/>
  </si>
  <si>
    <t>14.</t>
    <phoneticPr fontId="10" type="noConversion"/>
  </si>
  <si>
    <t>15.</t>
    <phoneticPr fontId="10" type="noConversion"/>
  </si>
  <si>
    <t>15-1.</t>
    <phoneticPr fontId="10" type="noConversion"/>
  </si>
  <si>
    <t>주식매수선택권행사이익</t>
    <phoneticPr fontId="10" type="noConversion"/>
  </si>
  <si>
    <t>15-2.</t>
    <phoneticPr fontId="10" type="noConversion"/>
  </si>
  <si>
    <t>우리사주조합인출금</t>
    <phoneticPr fontId="10" type="noConversion"/>
  </si>
  <si>
    <t>15-3.</t>
  </si>
  <si>
    <t>15-4.</t>
  </si>
  <si>
    <t>16.</t>
    <phoneticPr fontId="10" type="noConversion"/>
  </si>
  <si>
    <t>계</t>
    <phoneticPr fontId="10" type="noConversion"/>
  </si>
  <si>
    <t>18.</t>
    <phoneticPr fontId="10" type="noConversion"/>
  </si>
  <si>
    <t>국외근로(100만원)</t>
    <phoneticPr fontId="10" type="noConversion"/>
  </si>
  <si>
    <t>M01</t>
    <phoneticPr fontId="10" type="noConversion"/>
  </si>
  <si>
    <r>
      <t>국외근로(</t>
    </r>
    <r>
      <rPr>
        <b/>
        <sz val="7"/>
        <color rgb="FF00B050"/>
        <rFont val="굴림"/>
        <family val="3"/>
        <charset val="129"/>
      </rPr>
      <t>300</t>
    </r>
    <r>
      <rPr>
        <b/>
        <sz val="7"/>
        <color rgb="FF002060"/>
        <rFont val="굴림"/>
        <family val="3"/>
        <charset val="129"/>
      </rPr>
      <t>만원)</t>
    </r>
    <phoneticPr fontId="10" type="noConversion"/>
  </si>
  <si>
    <t>M02</t>
    <phoneticPr fontId="10" type="noConversion"/>
  </si>
  <si>
    <t>국외근로</t>
    <phoneticPr fontId="10" type="noConversion"/>
  </si>
  <si>
    <t>M03</t>
    <phoneticPr fontId="10" type="noConversion"/>
  </si>
  <si>
    <t>18-1.</t>
    <phoneticPr fontId="10" type="noConversion"/>
  </si>
  <si>
    <t>야간근로수당</t>
    <phoneticPr fontId="10" type="noConversion"/>
  </si>
  <si>
    <t>O01</t>
    <phoneticPr fontId="10" type="noConversion"/>
  </si>
  <si>
    <t>18-2.</t>
    <phoneticPr fontId="10" type="noConversion"/>
  </si>
  <si>
    <t>출산.보육수당</t>
    <phoneticPr fontId="10" type="noConversion"/>
  </si>
  <si>
    <t>Q01</t>
    <phoneticPr fontId="10" type="noConversion"/>
  </si>
  <si>
    <t>18-4.</t>
    <phoneticPr fontId="10" type="noConversion"/>
  </si>
  <si>
    <t>연구</t>
    <phoneticPr fontId="10" type="noConversion"/>
  </si>
  <si>
    <t>H06</t>
    <phoneticPr fontId="10" type="noConversion"/>
  </si>
  <si>
    <t>H07</t>
    <phoneticPr fontId="10" type="noConversion"/>
  </si>
  <si>
    <t>H08</t>
    <phoneticPr fontId="10" type="noConversion"/>
  </si>
  <si>
    <t>(나-연구보조)</t>
    <phoneticPr fontId="10" type="noConversion"/>
  </si>
  <si>
    <t>H09</t>
    <phoneticPr fontId="10" type="noConversion"/>
  </si>
  <si>
    <t>(다-연구보조)</t>
    <phoneticPr fontId="10" type="noConversion"/>
  </si>
  <si>
    <t>H10</t>
    <phoneticPr fontId="10" type="noConversion"/>
  </si>
  <si>
    <t>18-5.</t>
    <phoneticPr fontId="10" type="noConversion"/>
  </si>
  <si>
    <t>비과세학자금</t>
    <phoneticPr fontId="10" type="noConversion"/>
  </si>
  <si>
    <t>G01</t>
    <phoneticPr fontId="10" type="noConversion"/>
  </si>
  <si>
    <t>18-6.</t>
    <phoneticPr fontId="10" type="noConversion"/>
  </si>
  <si>
    <t>취재수당</t>
    <phoneticPr fontId="10" type="noConversion"/>
  </si>
  <si>
    <t>H11</t>
    <phoneticPr fontId="10" type="noConversion"/>
  </si>
  <si>
    <t>18-7.</t>
    <phoneticPr fontId="10" type="noConversion"/>
  </si>
  <si>
    <t>벽지수당</t>
    <phoneticPr fontId="10" type="noConversion"/>
  </si>
  <si>
    <t>H12</t>
    <phoneticPr fontId="10" type="noConversion"/>
  </si>
  <si>
    <t>18-8.</t>
    <phoneticPr fontId="10" type="noConversion"/>
  </si>
  <si>
    <t>천재지변재해수당</t>
    <phoneticPr fontId="10" type="noConversion"/>
  </si>
  <si>
    <t>H13</t>
    <phoneticPr fontId="10" type="noConversion"/>
  </si>
  <si>
    <t>18-9.</t>
    <phoneticPr fontId="10" type="noConversion"/>
  </si>
  <si>
    <t>위원등이 받는 수당</t>
    <phoneticPr fontId="10" type="noConversion"/>
  </si>
  <si>
    <t>H01</t>
    <phoneticPr fontId="10" type="noConversion"/>
  </si>
  <si>
    <t>18-10.</t>
    <phoneticPr fontId="10" type="noConversion"/>
  </si>
  <si>
    <t>외국주둔군인급여</t>
    <phoneticPr fontId="10" type="noConversion"/>
  </si>
  <si>
    <t>K01</t>
    <phoneticPr fontId="10" type="noConversion"/>
  </si>
  <si>
    <t>18-11.</t>
    <phoneticPr fontId="10" type="noConversion"/>
  </si>
  <si>
    <t>주식매수선택권</t>
    <phoneticPr fontId="10" type="noConversion"/>
  </si>
  <si>
    <t>S01</t>
    <phoneticPr fontId="10" type="noConversion"/>
  </si>
  <si>
    <t>18-12.</t>
    <phoneticPr fontId="10" type="noConversion"/>
  </si>
  <si>
    <t>외국인기술자소득세</t>
    <phoneticPr fontId="10" type="noConversion"/>
  </si>
  <si>
    <t>T01</t>
    <phoneticPr fontId="10" type="noConversion"/>
  </si>
  <si>
    <t>18-14.</t>
    <phoneticPr fontId="10" type="noConversion"/>
  </si>
  <si>
    <t>우리사주인출 50%</t>
    <phoneticPr fontId="10" type="noConversion"/>
  </si>
  <si>
    <t>Y02</t>
    <phoneticPr fontId="10" type="noConversion"/>
  </si>
  <si>
    <t>18-15.</t>
    <phoneticPr fontId="10" type="noConversion"/>
  </si>
  <si>
    <t>우리사주인출 75%</t>
    <phoneticPr fontId="10" type="noConversion"/>
  </si>
  <si>
    <t>Y03</t>
    <phoneticPr fontId="10" type="noConversion"/>
  </si>
  <si>
    <t>18-17.</t>
    <phoneticPr fontId="10" type="noConversion"/>
  </si>
  <si>
    <t>해저광물자원과세특례</t>
    <phoneticPr fontId="10" type="noConversion"/>
  </si>
  <si>
    <t>Z01</t>
    <phoneticPr fontId="10" type="noConversion"/>
  </si>
  <si>
    <t>18-18.</t>
    <phoneticPr fontId="10" type="noConversion"/>
  </si>
  <si>
    <t>경호/승선수당</t>
    <phoneticPr fontId="10" type="noConversion"/>
  </si>
  <si>
    <t>H05</t>
    <phoneticPr fontId="10" type="noConversion"/>
  </si>
  <si>
    <t>18-19.</t>
    <phoneticPr fontId="10" type="noConversion"/>
  </si>
  <si>
    <t>외국정부/국제기관</t>
    <phoneticPr fontId="10" type="noConversion"/>
  </si>
  <si>
    <t>I01</t>
    <phoneticPr fontId="10" type="noConversion"/>
  </si>
  <si>
    <t>18-20.</t>
    <phoneticPr fontId="10" type="noConversion"/>
  </si>
  <si>
    <t>장기미취업자중소기업취업</t>
    <phoneticPr fontId="10" type="noConversion"/>
  </si>
  <si>
    <t>Y21</t>
    <phoneticPr fontId="10" type="noConversion"/>
  </si>
  <si>
    <t>18-21.</t>
    <phoneticPr fontId="10" type="noConversion"/>
  </si>
  <si>
    <t>장학금</t>
    <phoneticPr fontId="10" type="noConversion"/>
  </si>
  <si>
    <t>R10</t>
    <phoneticPr fontId="10" type="noConversion"/>
  </si>
  <si>
    <t>18-22.</t>
    <phoneticPr fontId="10" type="noConversion"/>
  </si>
  <si>
    <t>보육교사개선비</t>
    <phoneticPr fontId="10" type="noConversion"/>
  </si>
  <si>
    <t>H14</t>
    <phoneticPr fontId="10" type="noConversion"/>
  </si>
  <si>
    <t>18-23.</t>
    <phoneticPr fontId="10" type="noConversion"/>
  </si>
  <si>
    <t>사립유치원교사인건비</t>
    <phoneticPr fontId="10" type="noConversion"/>
  </si>
  <si>
    <t>H15</t>
    <phoneticPr fontId="10" type="noConversion"/>
  </si>
  <si>
    <t>18-24.</t>
    <phoneticPr fontId="10" type="noConversion"/>
  </si>
  <si>
    <t>중소기업취업청년감면</t>
    <phoneticPr fontId="10" type="noConversion"/>
  </si>
  <si>
    <t>18-25.</t>
    <phoneticPr fontId="10" type="noConversion"/>
  </si>
  <si>
    <t>조세조약상교직자감면</t>
    <phoneticPr fontId="10" type="noConversion"/>
  </si>
  <si>
    <t>T20</t>
    <phoneticPr fontId="10" type="noConversion"/>
  </si>
  <si>
    <t>18-26.</t>
    <phoneticPr fontId="10" type="noConversion"/>
  </si>
  <si>
    <t>지방이전기관종사자이주수당</t>
    <phoneticPr fontId="10" type="noConversion"/>
  </si>
  <si>
    <t>H16</t>
    <phoneticPr fontId="10" type="noConversion"/>
  </si>
  <si>
    <t>수련보조수당</t>
    <phoneticPr fontId="10" type="noConversion"/>
  </si>
  <si>
    <t>Y22</t>
    <phoneticPr fontId="10" type="noConversion"/>
  </si>
  <si>
    <t>20.</t>
    <phoneticPr fontId="10" type="noConversion"/>
  </si>
  <si>
    <t>비과세소득 계</t>
    <phoneticPr fontId="10" type="noConversion"/>
  </si>
  <si>
    <t>20-1.</t>
    <phoneticPr fontId="10" type="noConversion"/>
  </si>
  <si>
    <t>감면소득 계</t>
    <phoneticPr fontId="10" type="noConversion"/>
  </si>
  <si>
    <t>등   록</t>
    <phoneticPr fontId="10" type="noConversion"/>
  </si>
  <si>
    <t>세액 기재)</t>
    <phoneticPr fontId="10" type="noConversion"/>
  </si>
  <si>
    <t>번   호</t>
    <phoneticPr fontId="10" type="noConversion"/>
  </si>
  <si>
    <t>원</t>
    <phoneticPr fontId="10" type="noConversion"/>
  </si>
  <si>
    <t>징수보고의무자</t>
    <phoneticPr fontId="10" type="noConversion"/>
  </si>
  <si>
    <t>세무서장</t>
    <phoneticPr fontId="10" type="noConversion"/>
  </si>
  <si>
    <t>귀하</t>
    <phoneticPr fontId="10" type="noConversion"/>
  </si>
  <si>
    <t>(2쪽)</t>
    <phoneticPr fontId="10" type="noConversion"/>
  </si>
  <si>
    <t>Ⅳ
정
산
명
세</t>
    <phoneticPr fontId="10" type="noConversion"/>
  </si>
  <si>
    <t>가.</t>
    <phoneticPr fontId="10" type="noConversion"/>
  </si>
  <si>
    <t>기
본
공
제</t>
    <phoneticPr fontId="10" type="noConversion"/>
  </si>
  <si>
    <t>본인</t>
    <phoneticPr fontId="10" type="noConversion"/>
  </si>
  <si>
    <t>나.</t>
    <phoneticPr fontId="10" type="noConversion"/>
  </si>
  <si>
    <t>25.</t>
    <phoneticPr fontId="10" type="noConversion"/>
  </si>
  <si>
    <t>배우자</t>
    <phoneticPr fontId="10" type="noConversion"/>
  </si>
  <si>
    <t>다.</t>
    <phoneticPr fontId="10" type="noConversion"/>
  </si>
  <si>
    <t>26.</t>
    <phoneticPr fontId="10" type="noConversion"/>
  </si>
  <si>
    <t>부양가족</t>
    <phoneticPr fontId="10" type="noConversion"/>
  </si>
  <si>
    <t>명)</t>
    <phoneticPr fontId="10" type="noConversion"/>
  </si>
  <si>
    <t>추
가
공
제</t>
    <phoneticPr fontId="10" type="noConversion"/>
  </si>
  <si>
    <t>27.</t>
    <phoneticPr fontId="10" type="noConversion"/>
  </si>
  <si>
    <t>경로우대</t>
    <phoneticPr fontId="10" type="noConversion"/>
  </si>
  <si>
    <t>장애인</t>
    <phoneticPr fontId="10" type="noConversion"/>
  </si>
  <si>
    <t>부녀자</t>
    <phoneticPr fontId="10" type="noConversion"/>
  </si>
  <si>
    <t>50만원</t>
    <phoneticPr fontId="10" type="noConversion"/>
  </si>
  <si>
    <t>100만원</t>
    <phoneticPr fontId="10" type="noConversion"/>
  </si>
  <si>
    <t>연
금
보
험
료
공
제</t>
    <phoneticPr fontId="10" type="noConversion"/>
  </si>
  <si>
    <t>공무원연금</t>
    <phoneticPr fontId="10" type="noConversion"/>
  </si>
  <si>
    <t>군인연금</t>
    <phoneticPr fontId="10" type="noConversion"/>
  </si>
  <si>
    <t>사립학교교직원연금</t>
    <phoneticPr fontId="10" type="noConversion"/>
  </si>
  <si>
    <t>산출세액</t>
    <phoneticPr fontId="10" type="noConversion"/>
  </si>
  <si>
    <t>라.</t>
    <phoneticPr fontId="10" type="noConversion"/>
  </si>
  <si>
    <t>별정우체국연금</t>
    <phoneticPr fontId="10" type="noConversion"/>
  </si>
  <si>
    <t>고용보험료</t>
    <phoneticPr fontId="10" type="noConversion"/>
  </si>
  <si>
    <t>2011년
이전
차입분</t>
    <phoneticPr fontId="10" type="noConversion"/>
  </si>
  <si>
    <t>(3쪽)</t>
    <phoneticPr fontId="10" type="noConversion"/>
  </si>
  <si>
    <t>의료비</t>
    <phoneticPr fontId="10" type="noConversion"/>
  </si>
  <si>
    <t>교육비</t>
    <phoneticPr fontId="10" type="noConversion"/>
  </si>
  <si>
    <t>10.</t>
    <phoneticPr fontId="10" type="noConversion"/>
  </si>
  <si>
    <t>13.</t>
    <phoneticPr fontId="10" type="noConversion"/>
  </si>
  <si>
    <t>30년이상</t>
    <phoneticPr fontId="10" type="noConversion"/>
  </si>
  <si>
    <t>15년미만</t>
    <phoneticPr fontId="10" type="noConversion"/>
  </si>
  <si>
    <t>대출기관</t>
    <phoneticPr fontId="10" type="noConversion"/>
  </si>
  <si>
    <t>거 주 자</t>
    <phoneticPr fontId="10" type="noConversion"/>
  </si>
  <si>
    <t>그
밖
의
소
득
공
제</t>
    <phoneticPr fontId="10" type="noConversion"/>
  </si>
  <si>
    <t>종
합
소
득
공
제</t>
    <phoneticPr fontId="10" type="noConversion"/>
  </si>
  <si>
    <t>「 소득세법 」</t>
    <phoneticPr fontId="10" type="noConversion"/>
  </si>
  <si>
    <t>조세조약</t>
    <phoneticPr fontId="10" type="noConversion"/>
  </si>
  <si>
    <t>세액감면 계</t>
    <phoneticPr fontId="10" type="noConversion"/>
  </si>
  <si>
    <t>자녀</t>
    <phoneticPr fontId="10" type="noConversion"/>
  </si>
  <si>
    <t>세
액
감
면</t>
    <phoneticPr fontId="10" type="noConversion"/>
  </si>
  <si>
    <t>공제대상금액</t>
    <phoneticPr fontId="10" type="noConversion"/>
  </si>
  <si>
    <t>과학기술인공제</t>
    <phoneticPr fontId="10" type="noConversion"/>
  </si>
  <si>
    <t>연금저축</t>
    <phoneticPr fontId="10" type="noConversion"/>
  </si>
  <si>
    <t>연
금
계
좌</t>
    <phoneticPr fontId="10" type="noConversion"/>
  </si>
  <si>
    <t>10만원
이하</t>
    <phoneticPr fontId="10" type="noConversion"/>
  </si>
  <si>
    <t>특
별
세
액
공
제</t>
    <phoneticPr fontId="10" type="noConversion"/>
  </si>
  <si>
    <t>세 액 공 제 계</t>
    <phoneticPr fontId="10" type="noConversion"/>
  </si>
  <si>
    <t>납세조합공제</t>
    <phoneticPr fontId="10" type="noConversion"/>
  </si>
  <si>
    <t>주택차입금</t>
    <phoneticPr fontId="10" type="noConversion"/>
  </si>
  <si>
    <t>외국납부</t>
    <phoneticPr fontId="10" type="noConversion"/>
  </si>
  <si>
    <t>세
액
공
제</t>
    <phoneticPr fontId="10" type="noConversion"/>
  </si>
  <si>
    <t>세액공제액</t>
    <phoneticPr fontId="10" type="noConversion"/>
  </si>
  <si>
    <r>
      <t>19</t>
    </r>
    <r>
      <rPr>
        <sz val="7"/>
        <rFont val="굴림"/>
        <family val="3"/>
        <charset val="129"/>
      </rPr>
      <t>.</t>
    </r>
    <phoneticPr fontId="10" type="noConversion"/>
  </si>
  <si>
    <r>
      <rPr>
        <b/>
        <sz val="8"/>
        <color theme="6" tint="-0.249977111117893"/>
        <rFont val="굴림"/>
        <family val="3"/>
        <charset val="129"/>
      </rPr>
      <t>22.</t>
    </r>
    <r>
      <rPr>
        <sz val="8"/>
        <rFont val="굴림"/>
        <family val="3"/>
        <charset val="129"/>
      </rPr>
      <t xml:space="preserve"> 근로소득공제</t>
    </r>
    <phoneticPr fontId="10" type="noConversion"/>
  </si>
  <si>
    <t>24.</t>
    <phoneticPr fontId="10" type="noConversion"/>
  </si>
  <si>
    <t>28.</t>
    <phoneticPr fontId="10" type="noConversion"/>
  </si>
  <si>
    <t>29.</t>
    <phoneticPr fontId="10" type="noConversion"/>
  </si>
  <si>
    <t xml:space="preserve"> 국민연금보험료공제</t>
    <phoneticPr fontId="10" type="noConversion"/>
  </si>
  <si>
    <t>31.</t>
    <phoneticPr fontId="10" type="noConversion"/>
  </si>
  <si>
    <r>
      <rPr>
        <b/>
        <sz val="8"/>
        <color theme="6" tint="-0.249977111117893"/>
        <rFont val="굴림"/>
        <family val="3"/>
        <charset val="129"/>
      </rPr>
      <t>36.</t>
    </r>
    <r>
      <rPr>
        <sz val="8"/>
        <color rgb="FFFF0000"/>
        <rFont val="굴림"/>
        <family val="3"/>
        <charset val="129"/>
      </rPr>
      <t xml:space="preserve"> 계</t>
    </r>
    <phoneticPr fontId="10" type="noConversion"/>
  </si>
  <si>
    <r>
      <rPr>
        <b/>
        <sz val="8"/>
        <color theme="6" tint="-0.249977111117893"/>
        <rFont val="굴림"/>
        <family val="3"/>
        <charset val="129"/>
      </rPr>
      <t>37.</t>
    </r>
    <r>
      <rPr>
        <sz val="8"/>
        <rFont val="굴림"/>
        <family val="3"/>
        <charset val="129"/>
      </rPr>
      <t xml:space="preserve"> 차감소득금액</t>
    </r>
    <phoneticPr fontId="10" type="noConversion"/>
  </si>
  <si>
    <r>
      <rPr>
        <b/>
        <sz val="8"/>
        <color theme="6" tint="-0.499984740745262"/>
        <rFont val="굴림"/>
        <family val="3"/>
        <charset val="129"/>
      </rPr>
      <t>43.</t>
    </r>
    <r>
      <rPr>
        <sz val="8"/>
        <rFont val="굴림"/>
        <family val="3"/>
        <charset val="129"/>
      </rPr>
      <t xml:space="preserve"> 우리사주조합 출연금</t>
    </r>
    <phoneticPr fontId="10" type="noConversion"/>
  </si>
  <si>
    <r>
      <rPr>
        <b/>
        <sz val="8"/>
        <color theme="6" tint="-0.499984740745262"/>
        <rFont val="굴림"/>
        <family val="3"/>
        <charset val="129"/>
      </rPr>
      <t>40.</t>
    </r>
    <r>
      <rPr>
        <b/>
        <sz val="8"/>
        <color rgb="FF00B050"/>
        <rFont val="굴림"/>
        <family val="3"/>
        <charset val="129"/>
      </rPr>
      <t xml:space="preserve"> </t>
    </r>
    <r>
      <rPr>
        <sz val="8"/>
        <color theme="1"/>
        <rFont val="굴림"/>
        <family val="3"/>
        <charset val="129"/>
      </rPr>
      <t>주택
마련저축
소득공제</t>
    </r>
    <phoneticPr fontId="10" type="noConversion"/>
  </si>
  <si>
    <r>
      <rPr>
        <b/>
        <sz val="8"/>
        <color theme="6" tint="-0.499984740745262"/>
        <rFont val="굴림"/>
        <family val="3"/>
        <charset val="129"/>
      </rPr>
      <t>39.</t>
    </r>
    <r>
      <rPr>
        <sz val="8"/>
        <rFont val="굴림"/>
        <family val="3"/>
        <charset val="129"/>
      </rPr>
      <t xml:space="preserve"> 소기업 · 소상공인 공제부금</t>
    </r>
    <phoneticPr fontId="10" type="noConversion"/>
  </si>
  <si>
    <r>
      <rPr>
        <b/>
        <sz val="8"/>
        <color theme="6" tint="-0.499984740745262"/>
        <rFont val="굴림"/>
        <family val="3"/>
        <charset val="129"/>
      </rPr>
      <t>38.</t>
    </r>
    <r>
      <rPr>
        <sz val="8"/>
        <rFont val="굴림"/>
        <family val="3"/>
        <charset val="129"/>
      </rPr>
      <t xml:space="preserve"> 개인연금저축</t>
    </r>
    <phoneticPr fontId="10" type="noConversion"/>
  </si>
  <si>
    <t>임원퇴직소득금액한도초과액</t>
    <phoneticPr fontId="10" type="noConversion"/>
  </si>
  <si>
    <t>(가-육아,초등)</t>
    <phoneticPr fontId="10" type="noConversion"/>
  </si>
  <si>
    <t>(가-고등교육법)</t>
    <phoneticPr fontId="10" type="noConversion"/>
  </si>
  <si>
    <t>(가-특별법)</t>
    <phoneticPr fontId="10" type="noConversion"/>
  </si>
  <si>
    <t>한부모 가족</t>
    <phoneticPr fontId="10" type="noConversion"/>
  </si>
  <si>
    <t>30.</t>
    <phoneticPr fontId="10" type="noConversion"/>
  </si>
  <si>
    <t>그 밖의 대출</t>
    <phoneticPr fontId="10" type="noConversion"/>
  </si>
  <si>
    <r>
      <rPr>
        <sz val="6"/>
        <rFont val="굴림"/>
        <family val="3"/>
        <charset val="129"/>
      </rPr>
      <t xml:space="preserve"> 가.</t>
    </r>
    <r>
      <rPr>
        <sz val="8"/>
        <rFont val="굴림"/>
        <family val="3"/>
        <charset val="129"/>
      </rPr>
      <t xml:space="preserve"> 청약저축</t>
    </r>
    <phoneticPr fontId="10" type="noConversion"/>
  </si>
  <si>
    <r>
      <rPr>
        <sz val="6"/>
        <rFont val="굴림"/>
        <family val="3"/>
        <charset val="129"/>
      </rPr>
      <t xml:space="preserve"> 나.</t>
    </r>
    <r>
      <rPr>
        <sz val="8"/>
        <rFont val="굴림"/>
        <family val="3"/>
        <charset val="129"/>
      </rPr>
      <t xml:space="preserve"> 주택청약종합저축</t>
    </r>
    <phoneticPr fontId="10" type="noConversion"/>
  </si>
  <si>
    <r>
      <rPr>
        <sz val="6"/>
        <rFont val="굴림"/>
        <family val="3"/>
        <charset val="129"/>
      </rPr>
      <t xml:space="preserve"> 다.</t>
    </r>
    <r>
      <rPr>
        <sz val="8"/>
        <rFont val="굴림"/>
        <family val="3"/>
        <charset val="129"/>
      </rPr>
      <t xml:space="preserve"> 근로자주택마련저축</t>
    </r>
    <phoneticPr fontId="10" type="noConversion"/>
  </si>
  <si>
    <t>보험료</t>
    <phoneticPr fontId="10" type="noConversion"/>
  </si>
  <si>
    <t>보장성</t>
    <phoneticPr fontId="10" type="noConversion"/>
  </si>
  <si>
    <r>
      <rPr>
        <b/>
        <sz val="8"/>
        <color theme="8" tint="-0.499984740745262"/>
        <rFont val="바탕"/>
        <family val="1"/>
        <charset val="129"/>
      </rPr>
      <t>Ⅰ</t>
    </r>
    <r>
      <rPr>
        <b/>
        <sz val="8"/>
        <color theme="8" tint="-0.499984740745262"/>
        <rFont val="굴림"/>
        <family val="3"/>
        <charset val="129"/>
      </rPr>
      <t xml:space="preserve">
근무처별
소득명세</t>
    </r>
    <phoneticPr fontId="10" type="noConversion"/>
  </si>
  <si>
    <r>
      <rPr>
        <b/>
        <sz val="8"/>
        <color theme="8" tint="-0.499984740745262"/>
        <rFont val="바탕"/>
        <family val="1"/>
        <charset val="129"/>
      </rPr>
      <t>Ⅲ</t>
    </r>
    <r>
      <rPr>
        <b/>
        <sz val="8"/>
        <color theme="8" tint="-0.499984740745262"/>
        <rFont val="굴림"/>
        <family val="3"/>
        <charset val="129"/>
      </rPr>
      <t xml:space="preserve">
세
액
명
세</t>
    </r>
    <phoneticPr fontId="10" type="noConversion"/>
  </si>
  <si>
    <t>징     수
의 무 자</t>
    <phoneticPr fontId="10" type="noConversion"/>
  </si>
  <si>
    <t>소 득 자</t>
    <phoneticPr fontId="10" type="noConversion"/>
  </si>
  <si>
    <t>구           분</t>
    <phoneticPr fontId="10" type="noConversion"/>
  </si>
  <si>
    <t>사업자</t>
    <phoneticPr fontId="10" type="noConversion"/>
  </si>
  <si>
    <t>기납부
세   액</t>
    <phoneticPr fontId="10" type="noConversion"/>
  </si>
  <si>
    <t>(결정세액란의</t>
    <phoneticPr fontId="10" type="noConversion"/>
  </si>
  <si>
    <t>납부특례세액</t>
    <phoneticPr fontId="10" type="noConversion"/>
  </si>
  <si>
    <r>
      <rPr>
        <b/>
        <sz val="8"/>
        <color theme="6" tint="-0.499984740745262"/>
        <rFont val="굴림"/>
        <family val="3"/>
        <charset val="129"/>
      </rPr>
      <t>16-1.</t>
    </r>
    <r>
      <rPr>
        <sz val="8"/>
        <rFont val="굴림"/>
        <family val="3"/>
        <charset val="129"/>
      </rPr>
      <t xml:space="preserve"> </t>
    </r>
    <r>
      <rPr>
        <b/>
        <sz val="8"/>
        <color theme="4" tint="-0.499984740745262"/>
        <rFont val="굴림"/>
        <family val="3"/>
        <charset val="129"/>
      </rPr>
      <t>납세조합</t>
    </r>
    <phoneticPr fontId="10" type="noConversion"/>
  </si>
  <si>
    <t>위의 원천징수액(근로소득)을 영수(지급)합니다.</t>
    <phoneticPr fontId="10" type="noConversion"/>
  </si>
  <si>
    <t>근로소득공제 안분</t>
    <phoneticPr fontId="10" type="noConversion"/>
  </si>
  <si>
    <r>
      <rPr>
        <b/>
        <sz val="8"/>
        <color theme="6" tint="-0.249977111117893"/>
        <rFont val="굴림"/>
        <family val="3"/>
        <charset val="129"/>
      </rPr>
      <t>33.</t>
    </r>
    <r>
      <rPr>
        <sz val="8"/>
        <rFont val="굴림"/>
        <family val="3"/>
        <charset val="129"/>
      </rPr>
      <t xml:space="preserve">
</t>
    </r>
    <r>
      <rPr>
        <b/>
        <sz val="8"/>
        <color theme="7"/>
        <rFont val="굴림"/>
        <family val="3"/>
        <charset val="129"/>
      </rPr>
      <t>보험료</t>
    </r>
    <phoneticPr fontId="10" type="noConversion"/>
  </si>
  <si>
    <r>
      <t xml:space="preserve">건강보험료
</t>
    </r>
    <r>
      <rPr>
        <b/>
        <sz val="5"/>
        <color theme="7"/>
        <rFont val="굴림"/>
        <family val="3"/>
        <charset val="129"/>
      </rPr>
      <t>(노인장기요양보험료포함)</t>
    </r>
    <phoneticPr fontId="10" type="noConversion"/>
  </si>
  <si>
    <r>
      <rPr>
        <b/>
        <sz val="8"/>
        <color theme="6" tint="-0.249977111117893"/>
        <rFont val="굴림"/>
        <family val="3"/>
        <charset val="129"/>
      </rPr>
      <t>34.</t>
    </r>
    <r>
      <rPr>
        <sz val="8"/>
        <rFont val="굴림"/>
        <family val="3"/>
        <charset val="129"/>
      </rPr>
      <t xml:space="preserve">
</t>
    </r>
    <r>
      <rPr>
        <b/>
        <sz val="8"/>
        <color theme="7"/>
        <rFont val="굴림"/>
        <family val="3"/>
        <charset val="129"/>
      </rPr>
      <t>주
택
자
금</t>
    </r>
    <phoneticPr fontId="10" type="noConversion"/>
  </si>
  <si>
    <t>15년~29년</t>
    <phoneticPr fontId="10" type="noConversion"/>
  </si>
  <si>
    <r>
      <rPr>
        <b/>
        <sz val="8"/>
        <color theme="6" tint="-0.249977111117893"/>
        <rFont val="굴림"/>
        <family val="3"/>
        <charset val="129"/>
      </rPr>
      <t>35.</t>
    </r>
    <r>
      <rPr>
        <sz val="8"/>
        <rFont val="굴림"/>
        <family val="3"/>
        <charset val="129"/>
      </rPr>
      <t xml:space="preserve"> </t>
    </r>
    <r>
      <rPr>
        <sz val="8"/>
        <color theme="7"/>
        <rFont val="굴림"/>
        <family val="3"/>
        <charset val="129"/>
      </rPr>
      <t>기부금(이월분)</t>
    </r>
    <phoneticPr fontId="10" type="noConversion"/>
  </si>
  <si>
    <t>특
별
소
득
공
제</t>
    <phoneticPr fontId="10" type="noConversion"/>
  </si>
  <si>
    <r>
      <t xml:space="preserve">「 조세특례제한법 」 제30조 </t>
    </r>
    <r>
      <rPr>
        <b/>
        <sz val="5"/>
        <color rgb="FFC00000"/>
        <rFont val="굴림"/>
        <family val="3"/>
        <charset val="129"/>
      </rPr>
      <t>(중소기업취업자 소득세 감면)</t>
    </r>
    <phoneticPr fontId="10" type="noConversion"/>
  </si>
  <si>
    <t>상여</t>
    <phoneticPr fontId="10" type="noConversion"/>
  </si>
  <si>
    <r>
      <rPr>
        <b/>
        <sz val="8"/>
        <color theme="6" tint="-0.249977111117893"/>
        <rFont val="굴림"/>
        <family val="3"/>
        <charset val="129"/>
      </rPr>
      <t>78.</t>
    </r>
    <r>
      <rPr>
        <sz val="8"/>
        <rFont val="굴림"/>
        <family val="3"/>
        <charset val="129"/>
      </rPr>
      <t xml:space="preserve"> </t>
    </r>
    <r>
      <rPr>
        <b/>
        <sz val="8"/>
        <color theme="4" tint="-0.499984740745262"/>
        <rFont val="굴림"/>
        <family val="3"/>
        <charset val="129"/>
      </rPr>
      <t>소   득   세</t>
    </r>
    <phoneticPr fontId="10" type="noConversion"/>
  </si>
  <si>
    <r>
      <rPr>
        <b/>
        <sz val="8"/>
        <color theme="6" tint="-0.249977111117893"/>
        <rFont val="굴림"/>
        <family val="3"/>
        <charset val="129"/>
      </rPr>
      <t xml:space="preserve">79. </t>
    </r>
    <r>
      <rPr>
        <b/>
        <sz val="8"/>
        <color theme="4" tint="-0.499984740745262"/>
        <rFont val="굴림"/>
        <family val="3"/>
        <charset val="129"/>
      </rPr>
      <t>지방소득세</t>
    </r>
    <phoneticPr fontId="10" type="noConversion"/>
  </si>
  <si>
    <r>
      <rPr>
        <b/>
        <sz val="8"/>
        <color theme="6" tint="-0.249977111117893"/>
        <rFont val="굴림"/>
        <family val="3"/>
        <charset val="129"/>
      </rPr>
      <t>80.</t>
    </r>
    <r>
      <rPr>
        <sz val="8"/>
        <rFont val="굴림"/>
        <family val="3"/>
        <charset val="129"/>
      </rPr>
      <t xml:space="preserve"> </t>
    </r>
    <r>
      <rPr>
        <b/>
        <sz val="8"/>
        <color theme="4" tint="-0.499984740745262"/>
        <rFont val="굴림"/>
        <family val="3"/>
        <charset val="129"/>
      </rPr>
      <t>농어촌특별세</t>
    </r>
    <phoneticPr fontId="10" type="noConversion"/>
  </si>
  <si>
    <r>
      <rPr>
        <b/>
        <sz val="8"/>
        <color theme="6" tint="-0.249977111117893"/>
        <rFont val="굴림"/>
        <family val="3"/>
        <charset val="129"/>
      </rPr>
      <t xml:space="preserve">  </t>
    </r>
    <r>
      <rPr>
        <b/>
        <sz val="6"/>
        <color theme="6" tint="-0.249977111117893"/>
        <rFont val="굴림"/>
        <family val="3"/>
        <charset val="129"/>
      </rPr>
      <t xml:space="preserve">  </t>
    </r>
    <r>
      <rPr>
        <b/>
        <sz val="8"/>
        <color theme="6" tint="-0.249977111117893"/>
        <rFont val="굴림"/>
        <family val="3"/>
        <charset val="129"/>
      </rPr>
      <t xml:space="preserve">  74.</t>
    </r>
    <r>
      <rPr>
        <sz val="8"/>
        <rFont val="굴림"/>
        <family val="3"/>
        <charset val="129"/>
      </rPr>
      <t xml:space="preserve"> </t>
    </r>
    <r>
      <rPr>
        <b/>
        <sz val="8"/>
        <color theme="4" tint="-0.499984740745262"/>
        <rFont val="굴림"/>
        <family val="3"/>
        <charset val="129"/>
      </rPr>
      <t>주(현)근무지</t>
    </r>
    <phoneticPr fontId="10" type="noConversion"/>
  </si>
  <si>
    <t>75.</t>
    <phoneticPr fontId="10" type="noConversion"/>
  </si>
  <si>
    <t>76.</t>
    <phoneticPr fontId="10" type="noConversion"/>
  </si>
  <si>
    <r>
      <rPr>
        <b/>
        <sz val="8"/>
        <color theme="4" tint="-0.499984740745262"/>
        <rFont val="굴림"/>
        <family val="3"/>
        <charset val="129"/>
      </rPr>
      <t>차감징수세액</t>
    </r>
    <r>
      <rPr>
        <b/>
        <sz val="8"/>
        <rFont val="굴림"/>
        <family val="3"/>
        <charset val="129"/>
      </rPr>
      <t xml:space="preserve"> </t>
    </r>
    <r>
      <rPr>
        <b/>
        <sz val="8"/>
        <color theme="6" tint="-0.249977111117893"/>
        <rFont val="굴림"/>
        <family val="3"/>
        <charset val="129"/>
      </rPr>
      <t>(72.-73.-74.-75.)</t>
    </r>
    <phoneticPr fontId="10" type="noConversion"/>
  </si>
  <si>
    <t>세  무  대 리 인</t>
    <phoneticPr fontId="10" type="noConversion"/>
  </si>
  <si>
    <t>선우회계법인 천안</t>
    <phoneticPr fontId="10" type="noConversion"/>
  </si>
  <si>
    <t>TEL.</t>
    <phoneticPr fontId="10" type="noConversion"/>
  </si>
  <si>
    <t>041) 567-6764</t>
    <phoneticPr fontId="10" type="noConversion"/>
  </si>
  <si>
    <r>
      <rPr>
        <b/>
        <sz val="8"/>
        <color theme="6" tint="-0.249977111117893"/>
        <rFont val="굴림"/>
        <family val="3"/>
        <charset val="129"/>
      </rPr>
      <t>21.</t>
    </r>
    <r>
      <rPr>
        <sz val="8"/>
        <rFont val="굴림"/>
        <family val="3"/>
        <charset val="129"/>
      </rPr>
      <t xml:space="preserve"> 총 급 여 
     </t>
    </r>
    <r>
      <rPr>
        <sz val="6"/>
        <rFont val="굴림"/>
        <family val="3"/>
        <charset val="129"/>
      </rPr>
      <t>(</t>
    </r>
    <r>
      <rPr>
        <b/>
        <sz val="6"/>
        <color theme="6" tint="-0.249977111117893"/>
        <rFont val="굴림"/>
        <family val="3"/>
        <charset val="129"/>
      </rPr>
      <t>16.</t>
    </r>
    <r>
      <rPr>
        <sz val="6"/>
        <rFont val="굴림"/>
        <family val="3"/>
        <charset val="129"/>
      </rPr>
      <t xml:space="preserve"> 다만 외국인 단일세율 적용시에는 
             연간 근로소득)</t>
    </r>
    <phoneticPr fontId="10" type="noConversion"/>
  </si>
  <si>
    <r>
      <rPr>
        <b/>
        <sz val="8"/>
        <color theme="6" tint="-0.249977111117893"/>
        <rFont val="굴림"/>
        <family val="3"/>
        <charset val="129"/>
      </rPr>
      <t>23.</t>
    </r>
    <r>
      <rPr>
        <sz val="8"/>
        <rFont val="굴림"/>
        <family val="3"/>
        <charset val="129"/>
      </rPr>
      <t xml:space="preserve"> 근로소득금액</t>
    </r>
    <phoneticPr fontId="10" type="noConversion"/>
  </si>
  <si>
    <t>2015년
이후
차입분</t>
    <phoneticPr fontId="10" type="noConversion"/>
  </si>
  <si>
    <t>15년
이상</t>
    <phoneticPr fontId="10" type="noConversion"/>
  </si>
  <si>
    <t>고정금리이면서,
비거치상환 대출</t>
    <phoneticPr fontId="10" type="noConversion"/>
  </si>
  <si>
    <t>고정금리이거나,
비거치상환 대출</t>
    <phoneticPr fontId="10" type="noConversion"/>
  </si>
  <si>
    <r>
      <rPr>
        <b/>
        <sz val="8"/>
        <color theme="6" tint="-0.499984740745262"/>
        <rFont val="굴림"/>
        <family val="3"/>
        <charset val="129"/>
      </rPr>
      <t>44.</t>
    </r>
    <r>
      <rPr>
        <sz val="8"/>
        <rFont val="굴림"/>
        <family val="3"/>
        <charset val="129"/>
      </rPr>
      <t xml:space="preserve"> 고용유지 중소기업 근로자</t>
    </r>
    <phoneticPr fontId="10" type="noConversion"/>
  </si>
  <si>
    <r>
      <rPr>
        <b/>
        <sz val="8"/>
        <color theme="6" tint="-0.499984740745262"/>
        <rFont val="굴림"/>
        <family val="3"/>
        <charset val="129"/>
      </rPr>
      <t>45.</t>
    </r>
    <r>
      <rPr>
        <sz val="8"/>
        <rFont val="굴림"/>
        <family val="3"/>
        <charset val="129"/>
      </rPr>
      <t xml:space="preserve"> 장기집합투자증권저축</t>
    </r>
    <phoneticPr fontId="10" type="noConversion"/>
  </si>
  <si>
    <t>48.</t>
    <phoneticPr fontId="10" type="noConversion"/>
  </si>
  <si>
    <t>종합소득과세표준</t>
    <phoneticPr fontId="10" type="noConversion"/>
  </si>
  <si>
    <t>49.</t>
    <phoneticPr fontId="10" type="noConversion"/>
  </si>
  <si>
    <t>50.</t>
    <phoneticPr fontId="10" type="noConversion"/>
  </si>
  <si>
    <t>51.</t>
    <phoneticPr fontId="10" type="noConversion"/>
  </si>
  <si>
    <r>
      <t>「 조세특례제한법 」 (</t>
    </r>
    <r>
      <rPr>
        <b/>
        <sz val="8"/>
        <color theme="6" tint="-0.499984740745262"/>
        <rFont val="굴림"/>
        <family val="3"/>
        <charset val="129"/>
      </rPr>
      <t>52.</t>
    </r>
    <r>
      <rPr>
        <sz val="8"/>
        <rFont val="굴림"/>
        <family val="3"/>
        <charset val="129"/>
      </rPr>
      <t xml:space="preserve"> 제외)</t>
    </r>
    <phoneticPr fontId="10" type="noConversion"/>
  </si>
  <si>
    <t>52.</t>
    <phoneticPr fontId="10" type="noConversion"/>
  </si>
  <si>
    <t>53.</t>
    <phoneticPr fontId="10" type="noConversion"/>
  </si>
  <si>
    <t>54.</t>
    <phoneticPr fontId="10" type="noConversion"/>
  </si>
  <si>
    <t>55.</t>
    <phoneticPr fontId="10" type="noConversion"/>
  </si>
  <si>
    <t>출산ㆍ입양자        (</t>
    <phoneticPr fontId="10" type="noConversion"/>
  </si>
  <si>
    <t>56.</t>
    <phoneticPr fontId="10" type="noConversion"/>
  </si>
  <si>
    <t>57.</t>
    <phoneticPr fontId="10" type="noConversion"/>
  </si>
  <si>
    <t>58.</t>
    <phoneticPr fontId="10" type="noConversion"/>
  </si>
  <si>
    <t>59.</t>
    <phoneticPr fontId="10" type="noConversion"/>
  </si>
  <si>
    <t>장애인전용보장성</t>
    <phoneticPr fontId="10" type="noConversion"/>
  </si>
  <si>
    <t>60.</t>
    <phoneticPr fontId="10" type="noConversion"/>
  </si>
  <si>
    <t>61.</t>
    <phoneticPr fontId="10" type="noConversion"/>
  </si>
  <si>
    <t>62.</t>
    <phoneticPr fontId="10" type="noConversion"/>
  </si>
  <si>
    <t>10만원
초과</t>
    <phoneticPr fontId="10" type="noConversion"/>
  </si>
  <si>
    <t>라. 지정기부금
     (종교단체외)</t>
    <phoneticPr fontId="10" type="noConversion"/>
  </si>
  <si>
    <t>마. 지정기부금
     (종교단체)</t>
    <phoneticPr fontId="10" type="noConversion"/>
  </si>
  <si>
    <t>다. 우리사주조합 기부금</t>
    <phoneticPr fontId="10" type="noConversion"/>
  </si>
  <si>
    <r>
      <rPr>
        <b/>
        <sz val="6"/>
        <color theme="6" tint="-0.499984740745262"/>
        <rFont val="굴림"/>
        <family val="3"/>
        <charset val="129"/>
      </rPr>
      <t>63.</t>
    </r>
    <r>
      <rPr>
        <sz val="8"/>
        <rFont val="굴림"/>
        <family val="3"/>
        <charset val="129"/>
      </rPr>
      <t xml:space="preserve">
</t>
    </r>
    <r>
      <rPr>
        <b/>
        <sz val="8"/>
        <color theme="7"/>
        <rFont val="굴림"/>
        <family val="3"/>
        <charset val="129"/>
      </rPr>
      <t>기
부
금</t>
    </r>
    <phoneticPr fontId="10" type="noConversion"/>
  </si>
  <si>
    <t>64.</t>
    <phoneticPr fontId="10" type="noConversion"/>
  </si>
  <si>
    <t>65.</t>
    <phoneticPr fontId="10" type="noConversion"/>
  </si>
  <si>
    <t>66.</t>
    <phoneticPr fontId="10" type="noConversion"/>
  </si>
  <si>
    <t>67.</t>
    <phoneticPr fontId="10" type="noConversion"/>
  </si>
  <si>
    <t>68.</t>
    <phoneticPr fontId="10" type="noConversion"/>
  </si>
  <si>
    <t>69.</t>
    <phoneticPr fontId="10" type="noConversion"/>
  </si>
  <si>
    <t>월세액</t>
    <phoneticPr fontId="10" type="noConversion"/>
  </si>
  <si>
    <t>70.</t>
    <phoneticPr fontId="10" type="noConversion"/>
  </si>
  <si>
    <r>
      <rPr>
        <b/>
        <sz val="8"/>
        <color theme="6" tint="-0.249977111117893"/>
        <rFont val="굴림"/>
        <family val="3"/>
        <charset val="129"/>
      </rPr>
      <t>32.</t>
    </r>
    <r>
      <rPr>
        <sz val="8"/>
        <rFont val="굴림"/>
        <family val="3"/>
        <charset val="129"/>
      </rPr>
      <t xml:space="preserve">
공   적
연   금
보험료
공   제</t>
    </r>
    <phoneticPr fontId="10" type="noConversion"/>
  </si>
  <si>
    <t>가. 
주택임차 차입금
원리금상환</t>
    <phoneticPr fontId="10" type="noConversion"/>
  </si>
  <si>
    <t>나.
장기
주택
저당
차입금
이자
상환액</t>
    <phoneticPr fontId="10" type="noConversion"/>
  </si>
  <si>
    <t>2012년
이후
차입분
(15년이상)</t>
    <phoneticPr fontId="10" type="noConversion"/>
  </si>
  <si>
    <t>(서명 또는 인)</t>
    <phoneticPr fontId="10" type="noConversion"/>
  </si>
  <si>
    <r>
      <rPr>
        <b/>
        <sz val="8"/>
        <color theme="8" tint="-0.499984740745262"/>
        <rFont val="바탕"/>
        <family val="1"/>
        <charset val="129"/>
      </rPr>
      <t>Ⅱ</t>
    </r>
    <r>
      <rPr>
        <b/>
        <sz val="8"/>
        <color theme="8" tint="-0.499984740745262"/>
        <rFont val="굴림"/>
        <family val="3"/>
        <charset val="129"/>
      </rPr>
      <t xml:space="preserve">
비
과
세
및
감
면
소
득
명세</t>
    </r>
    <phoneticPr fontId="10" type="noConversion"/>
  </si>
  <si>
    <t>나. 법정기부금</t>
    <phoneticPr fontId="10" type="noConversion"/>
  </si>
  <si>
    <t>가. 정치자금
     기부금</t>
    <phoneticPr fontId="10" type="noConversion"/>
  </si>
  <si>
    <t>10년
~15년</t>
    <phoneticPr fontId="10" type="noConversion"/>
  </si>
  <si>
    <t>검증</t>
    <phoneticPr fontId="10" type="noConversion"/>
  </si>
  <si>
    <r>
      <rPr>
        <b/>
        <sz val="6"/>
        <color theme="6" tint="-0.499984740745262"/>
        <rFont val="굴림"/>
        <family val="3"/>
        <charset val="129"/>
      </rPr>
      <t>77.</t>
    </r>
    <r>
      <rPr>
        <sz val="6"/>
        <color theme="6" tint="-0.499984740745262"/>
        <rFont val="굴림"/>
        <family val="3"/>
        <charset val="129"/>
      </rPr>
      <t xml:space="preserve"> </t>
    </r>
    <r>
      <rPr>
        <sz val="6"/>
        <color theme="8" tint="-0.499984740745262"/>
        <rFont val="굴림"/>
        <family val="3"/>
        <charset val="129"/>
      </rPr>
      <t>소득·세액공제 명세(인적공제항목은 해당란에 '○'표시(장애인 해당시 해당코드를 기재)를 하며, 각종 소득 · 세액공제 항목은 공제를 위하여 실제 지출한 금액을 적습니다.)</t>
    </r>
    <phoneticPr fontId="10" type="noConversion"/>
  </si>
  <si>
    <t>:</t>
    <phoneticPr fontId="10" type="noConversion"/>
  </si>
  <si>
    <t>국민건강보험료</t>
    <phoneticPr fontId="10" type="noConversion"/>
  </si>
  <si>
    <t>고 용  보 험 료</t>
    <phoneticPr fontId="10" type="noConversion"/>
  </si>
  <si>
    <t>장기요양보험료</t>
    <phoneticPr fontId="10" type="noConversion"/>
  </si>
  <si>
    <t>국민연금보험료</t>
    <phoneticPr fontId="10" type="noConversion"/>
  </si>
  <si>
    <t>외국법인소속 파견근로자 여부</t>
    <phoneticPr fontId="10" type="noConversion"/>
  </si>
  <si>
    <t>인정상여</t>
    <phoneticPr fontId="10" type="noConversion"/>
  </si>
  <si>
    <r>
      <rPr>
        <b/>
        <sz val="8"/>
        <color rgb="FFC00000"/>
        <rFont val="굴림"/>
        <family val="3"/>
        <charset val="129"/>
      </rPr>
      <t>72</t>
    </r>
    <r>
      <rPr>
        <sz val="8"/>
        <rFont val="굴림"/>
        <family val="3"/>
        <charset val="129"/>
      </rPr>
      <t xml:space="preserve">.  </t>
    </r>
    <r>
      <rPr>
        <b/>
        <sz val="8"/>
        <color theme="4" tint="-0.499984740745262"/>
        <rFont val="굴림"/>
        <family val="3"/>
        <charset val="129"/>
      </rPr>
      <t>결       정       세       액</t>
    </r>
    <phoneticPr fontId="10" type="noConversion"/>
  </si>
  <si>
    <t>(뒷쪽 계속)</t>
    <phoneticPr fontId="10" type="noConversion"/>
  </si>
  <si>
    <t>일반</t>
    <phoneticPr fontId="80" type="noConversion"/>
  </si>
  <si>
    <t>보험료</t>
    <phoneticPr fontId="80" type="noConversion"/>
  </si>
  <si>
    <t>대중교통이용분</t>
    <phoneticPr fontId="80" type="noConversion"/>
  </si>
  <si>
    <t>자녀</t>
    <phoneticPr fontId="80" type="noConversion"/>
  </si>
  <si>
    <t>현금영수증</t>
    <phoneticPr fontId="80" type="noConversion"/>
  </si>
  <si>
    <t>주민등록번호</t>
    <phoneticPr fontId="80" type="noConversion"/>
  </si>
  <si>
    <t>신용카드</t>
    <phoneticPr fontId="80" type="noConversion"/>
  </si>
  <si>
    <t>3대보험수정신고(건강보험,고용보험,산재보험) 대표자는 고용산재제외</t>
    <phoneticPr fontId="10" type="noConversion"/>
  </si>
  <si>
    <t>신용카드 등 사용액</t>
    <phoneticPr fontId="10" type="noConversion"/>
  </si>
  <si>
    <t>그 밖의 소득공제 계</t>
    <phoneticPr fontId="10" type="noConversion"/>
  </si>
  <si>
    <t>투자조합출자 등</t>
    <phoneticPr fontId="10" type="noConversion"/>
  </si>
  <si>
    <t>세율</t>
    <phoneticPr fontId="10" type="noConversion"/>
  </si>
  <si>
    <t>누진공제</t>
    <phoneticPr fontId="10" type="noConversion"/>
  </si>
  <si>
    <t>천안</t>
    <phoneticPr fontId="10" type="noConversion"/>
  </si>
  <si>
    <t>종사업장 일련번호</t>
    <phoneticPr fontId="10" type="noConversion"/>
  </si>
  <si>
    <t>사업자단위과세자 여부</t>
    <phoneticPr fontId="10" type="noConversion"/>
  </si>
  <si>
    <t>순
번</t>
    <phoneticPr fontId="80" type="noConversion"/>
  </si>
  <si>
    <t>소득·세액공제 명세[(인적공제항목은 해당란에 "○"표시(장애인 해당시 해당코드를 기재) 를 하며, 각종 소득·세액공제 항목은 공제를 위하여 실제 지출한 금액을 적습니다.]</t>
    <phoneticPr fontId="80" type="noConversion"/>
  </si>
  <si>
    <t>인적공제 항목</t>
    <phoneticPr fontId="80" type="noConversion"/>
  </si>
  <si>
    <t>각종 소득공제 · 세액공제 항목</t>
    <phoneticPr fontId="80" type="noConversion"/>
  </si>
  <si>
    <t>관계
코드</t>
    <phoneticPr fontId="80" type="noConversion"/>
  </si>
  <si>
    <t>성     명</t>
    <phoneticPr fontId="80" type="noConversion"/>
  </si>
  <si>
    <t>기본
공제</t>
    <phoneticPr fontId="80" type="noConversion"/>
  </si>
  <si>
    <t>경로
우대</t>
    <phoneticPr fontId="80" type="noConversion"/>
  </si>
  <si>
    <t>출산
입양</t>
    <phoneticPr fontId="80" type="noConversion"/>
  </si>
  <si>
    <t>자료
구분</t>
    <phoneticPr fontId="80" type="noConversion"/>
  </si>
  <si>
    <r>
      <t xml:space="preserve">의료비
</t>
    </r>
    <r>
      <rPr>
        <sz val="5"/>
        <color theme="1"/>
        <rFont val="굴림"/>
        <family val="3"/>
        <charset val="129"/>
      </rPr>
      <t>(나이·소득 요건 X)</t>
    </r>
    <phoneticPr fontId="80" type="noConversion"/>
  </si>
  <si>
    <r>
      <t xml:space="preserve">교육비
</t>
    </r>
    <r>
      <rPr>
        <sz val="5"/>
        <color theme="1"/>
        <rFont val="굴림"/>
        <family val="3"/>
        <charset val="129"/>
      </rPr>
      <t>(나이X ,소득 요건 ○)</t>
    </r>
    <phoneticPr fontId="80" type="noConversion"/>
  </si>
  <si>
    <t>내.외
국인</t>
    <phoneticPr fontId="80" type="noConversion"/>
  </si>
  <si>
    <t>부
녀
자</t>
    <phoneticPr fontId="80" type="noConversion"/>
  </si>
  <si>
    <t>한
부
모</t>
    <phoneticPr fontId="80" type="noConversion"/>
  </si>
  <si>
    <t>장
애
인</t>
    <phoneticPr fontId="80" type="noConversion"/>
  </si>
  <si>
    <t>건강</t>
    <phoneticPr fontId="80" type="noConversion"/>
  </si>
  <si>
    <t>고용</t>
    <phoneticPr fontId="80" type="noConversion"/>
  </si>
  <si>
    <r>
      <t xml:space="preserve">보장성
</t>
    </r>
    <r>
      <rPr>
        <sz val="5"/>
        <color theme="1"/>
        <rFont val="굴림"/>
        <family val="3"/>
        <charset val="129"/>
      </rPr>
      <t>(나이·소득 요건 ○)</t>
    </r>
    <phoneticPr fontId="80" type="noConversion"/>
  </si>
  <si>
    <t>장애인
전용
보장성</t>
    <phoneticPr fontId="80" type="noConversion"/>
  </si>
  <si>
    <t>난임</t>
    <phoneticPr fontId="80" type="noConversion"/>
  </si>
  <si>
    <t>장애인
특수교육</t>
    <phoneticPr fontId="80" type="noConversion"/>
  </si>
  <si>
    <t>인적공제 항목에 해당
하는 인원수를 기재</t>
    <phoneticPr fontId="80" type="noConversion"/>
  </si>
  <si>
    <t>국세청</t>
    <phoneticPr fontId="80" type="noConversion"/>
  </si>
  <si>
    <t>(자녀</t>
    <phoneticPr fontId="80" type="noConversion"/>
  </si>
  <si>
    <t>명)</t>
    <phoneticPr fontId="80" type="noConversion"/>
  </si>
  <si>
    <t>기타</t>
    <phoneticPr fontId="80" type="noConversion"/>
  </si>
  <si>
    <t>길이</t>
    <phoneticPr fontId="80" type="noConversion"/>
  </si>
  <si>
    <t>주민번호끝</t>
    <phoneticPr fontId="10" type="noConversion"/>
  </si>
  <si>
    <t>주민check</t>
    <phoneticPr fontId="10" type="noConversion"/>
  </si>
  <si>
    <t>나이</t>
    <phoneticPr fontId="10" type="noConversion"/>
  </si>
  <si>
    <t>성   명</t>
    <phoneticPr fontId="80" type="noConversion"/>
  </si>
  <si>
    <r>
      <t xml:space="preserve">신용카드등 사용액공제 </t>
    </r>
    <r>
      <rPr>
        <sz val="5"/>
        <color theme="1"/>
        <rFont val="굴림"/>
        <family val="3"/>
        <charset val="129"/>
      </rPr>
      <t>(나이요건 X , 소득요건(100만원 이하) ○)</t>
    </r>
    <phoneticPr fontId="80" type="noConversion"/>
  </si>
  <si>
    <r>
      <t xml:space="preserve">기부금
</t>
    </r>
    <r>
      <rPr>
        <sz val="5"/>
        <color theme="1"/>
        <rFont val="굴림"/>
        <family val="3"/>
        <charset val="129"/>
      </rPr>
      <t>(나이요건 X , 소득요건(100만원 이하) ○)</t>
    </r>
    <phoneticPr fontId="80" type="noConversion"/>
  </si>
  <si>
    <t>비고</t>
    <phoneticPr fontId="80" type="noConversion"/>
  </si>
  <si>
    <t>직불카드등</t>
    <phoneticPr fontId="80" type="noConversion"/>
  </si>
  <si>
    <r>
      <t xml:space="preserve">도서공연사용분
</t>
    </r>
    <r>
      <rPr>
        <sz val="6"/>
        <color theme="1"/>
        <rFont val="굴림"/>
        <family val="3"/>
        <charset val="129"/>
      </rPr>
      <t>(총급여7천만원
이하자만 기재</t>
    </r>
    <phoneticPr fontId="80" type="noConversion"/>
  </si>
  <si>
    <t>전통시장사용분</t>
    <phoneticPr fontId="80" type="noConversion"/>
  </si>
  <si>
    <t>합    계</t>
    <phoneticPr fontId="80" type="noConversion"/>
  </si>
  <si>
    <t>※ 참고사항</t>
    <phoneticPr fontId="80" type="noConversion"/>
  </si>
  <si>
    <t>http://cafe.daum.net/transtax/Q2Ux/190</t>
    <phoneticPr fontId="80" type="noConversion"/>
  </si>
  <si>
    <t>1. 주민등록번호를 확인하여 정확하게 기재 (기본공제대상자(소득없는) - 만20세이하,만60세이상,장애인)</t>
    <phoneticPr fontId="80" type="noConversion"/>
  </si>
  <si>
    <t xml:space="preserve">    ▶ 주민등록등본및 가족관계증명세 반드시 제출  (단, 배우자와 장애인은 나이(연령) 상관없음. 배우자와 장애인은 소득여부확인)</t>
    <phoneticPr fontId="80" type="noConversion"/>
  </si>
  <si>
    <t>2. 장애인등록에 해당 되면 "○"으로 표기 (장애인등록증, 장애인증명서, 중증환자 병원확인서)</t>
    <phoneticPr fontId="80" type="noConversion"/>
  </si>
  <si>
    <t>3. 한부모에 해당 되면 "○"으로 표기(배우자가 없는자로서 기본공제대상자인 직계비속,입양자가 있는 경우)</t>
    <phoneticPr fontId="80" type="noConversion"/>
  </si>
  <si>
    <r>
      <t xml:space="preserve">4. 부녀자 공제 </t>
    </r>
    <r>
      <rPr>
        <b/>
        <sz val="7"/>
        <color rgb="FFC00000"/>
        <rFont val="굴림"/>
        <family val="3"/>
        <charset val="129"/>
      </rPr>
      <t>총급여 41,470,580원이하(종합소득금액 3천만원이하)</t>
    </r>
    <r>
      <rPr>
        <sz val="7"/>
        <color theme="1"/>
        <rFont val="굴림"/>
        <family val="3"/>
        <charset val="129"/>
      </rPr>
      <t>인 배우자가 있는 여성이거나    배우자가 없는 여성으로서 기본공제대상 부양가족이 있는 세대주인 경우</t>
    </r>
    <phoneticPr fontId="80" type="noConversion"/>
  </si>
  <si>
    <t xml:space="preserve">   ▶ 상기 3.번과 4.번 동시공제 불가. 동시에 해당되면 한부모공제(연100만원소득공제) 선택</t>
    <phoneticPr fontId="80" type="noConversion"/>
  </si>
  <si>
    <r>
      <t xml:space="preserve">5. 2018년도 중도 입사자는 </t>
    </r>
    <r>
      <rPr>
        <b/>
        <u/>
        <sz val="7"/>
        <color rgb="FFFF0000"/>
        <rFont val="굴림"/>
        <family val="3"/>
        <charset val="129"/>
      </rPr>
      <t>전근무지에서 원천징수영수증 수령후 반드시 첨부</t>
    </r>
    <phoneticPr fontId="80" type="noConversion"/>
  </si>
  <si>
    <t>6. 2012년 이후 전 근무지에서 중소기업취업감면 받은 경우 감면 받은 귀속연도부터 현재까지 근로소득원천징수영수증 반드시 첨부</t>
    <phoneticPr fontId="80" type="noConversion"/>
  </si>
  <si>
    <t>7. 회사는 당 서류를 소속 근로자가 직접 작성하게 하고,뒤에 공제서류 출력 첨부하고 ,반드시 동시에 PDF화일은 비번없이 저장하여 세무대리인에게 제출하시기 바랍니다.</t>
    <phoneticPr fontId="80" type="noConversion"/>
  </si>
  <si>
    <t>만 20세이하</t>
    <phoneticPr fontId="80" type="noConversion"/>
  </si>
  <si>
    <t>이후 출생</t>
    <phoneticPr fontId="80" type="noConversion"/>
  </si>
  <si>
    <t>1인당 150만원</t>
    <phoneticPr fontId="80" type="noConversion"/>
  </si>
  <si>
    <t>만 60세이상</t>
    <phoneticPr fontId="80" type="noConversion"/>
  </si>
  <si>
    <t>이전 출생</t>
    <phoneticPr fontId="80" type="noConversion"/>
  </si>
  <si>
    <t>만 70세이상</t>
    <phoneticPr fontId="80" type="noConversion"/>
  </si>
  <si>
    <t>1인당 150만원 / 추가공제 1인당 100만원</t>
    <phoneticPr fontId="80" type="noConversion"/>
  </si>
  <si>
    <t>(근로자본인)</t>
    <phoneticPr fontId="10" type="noConversion"/>
  </si>
  <si>
    <t>○</t>
    <phoneticPr fontId="80" type="noConversion"/>
  </si>
  <si>
    <t>기 타</t>
    <phoneticPr fontId="80" type="noConversion"/>
  </si>
  <si>
    <t>㈜선우회계법인</t>
    <phoneticPr fontId="10" type="noConversion"/>
  </si>
  <si>
    <t>여1    /   부2</t>
    <phoneticPr fontId="80" type="noConversion"/>
  </si>
  <si>
    <r>
      <t xml:space="preserve">■ 소득세법 시행규칙 [별지 제24호서식(1)] </t>
    </r>
    <r>
      <rPr>
        <sz val="8"/>
        <color rgb="FF0070C0"/>
        <rFont val="굴림"/>
        <family val="3"/>
        <charset val="129"/>
      </rPr>
      <t>&lt;개정 2020. 3. 13.&gt;</t>
    </r>
    <phoneticPr fontId="10" type="noConversion"/>
  </si>
  <si>
    <t>김수현</t>
    <phoneticPr fontId="10" type="noConversion"/>
  </si>
  <si>
    <t>주민(외국인)등록번호</t>
    <phoneticPr fontId="10" type="noConversion"/>
  </si>
  <si>
    <t>직무발명보상금</t>
    <phoneticPr fontId="10" type="noConversion"/>
  </si>
  <si>
    <t>210mm×297mm[백상지80g/㎡ 또는 중질지80g/㎡]</t>
    <phoneticPr fontId="10" type="noConversion"/>
  </si>
  <si>
    <t>대상금액</t>
    <phoneticPr fontId="10" type="noConversion"/>
  </si>
  <si>
    <t>공제금액</t>
    <phoneticPr fontId="10" type="noConversion"/>
  </si>
  <si>
    <t>고정금리 이거나
비거치상환대출</t>
  </si>
  <si>
    <t xml:space="preserve">71. 결 정 세 액(49. - 54. - 70.) </t>
    <phoneticPr fontId="10" type="noConversion"/>
  </si>
  <si>
    <t>81. 실효세율(%)   ( 71. / 21. )</t>
    <phoneticPr fontId="10" type="noConversion"/>
  </si>
  <si>
    <t>65세이상ㆍ장애인  
건강보험산정특례자</t>
    <phoneticPr fontId="10" type="noConversion"/>
  </si>
  <si>
    <t>T11</t>
    <phoneticPr fontId="80" type="noConversion"/>
  </si>
  <si>
    <t>T12</t>
    <phoneticPr fontId="80" type="noConversion"/>
  </si>
  <si>
    <t>T13</t>
    <phoneticPr fontId="80" type="noConversion"/>
  </si>
  <si>
    <t>조특법 §30</t>
    <phoneticPr fontId="80" type="noConversion"/>
  </si>
  <si>
    <t>18-26</t>
    <phoneticPr fontId="80" type="noConversion"/>
  </si>
  <si>
    <t>18-27</t>
    <phoneticPr fontId="80" type="noConversion"/>
  </si>
  <si>
    <t>18-32</t>
    <phoneticPr fontId="80" type="noConversion"/>
  </si>
  <si>
    <t>중소기업에 취업하는 청년에 대한 소득세 감면(50%)</t>
    <phoneticPr fontId="80" type="noConversion"/>
  </si>
  <si>
    <t>중소기업에 취업하는 청년에 대한 소득세 감면(70%)</t>
    <phoneticPr fontId="80" type="noConversion"/>
  </si>
  <si>
    <t>중소기업에 취업하는 청년에 대한 소득세 감면(90%)</t>
    <phoneticPr fontId="80" type="noConversion"/>
  </si>
  <si>
    <t>3-1.</t>
    <phoneticPr fontId="10" type="noConversion"/>
  </si>
  <si>
    <t>3-2.</t>
    <phoneticPr fontId="10" type="noConversion"/>
  </si>
  <si>
    <t>T13</t>
    <phoneticPr fontId="10" type="noConversion"/>
  </si>
  <si>
    <r>
      <rPr>
        <b/>
        <sz val="7"/>
        <color theme="6" tint="-0.249977111117893"/>
        <rFont val="굴림"/>
        <family val="3"/>
        <charset val="129"/>
      </rPr>
      <t>73.</t>
    </r>
    <r>
      <rPr>
        <b/>
        <sz val="7"/>
        <color theme="4" tint="-0.499984740745262"/>
        <rFont val="굴림"/>
        <family val="3"/>
        <charset val="129"/>
      </rPr>
      <t>종(전)근무지</t>
    </r>
    <phoneticPr fontId="10" type="noConversion"/>
  </si>
  <si>
    <t>41.</t>
    <phoneticPr fontId="10" type="noConversion"/>
  </si>
  <si>
    <t>42.</t>
    <phoneticPr fontId="10" type="noConversion"/>
  </si>
  <si>
    <t xml:space="preserve">     근로소득  세액공제</t>
    <phoneticPr fontId="10" type="noConversion"/>
  </si>
  <si>
    <r>
      <rPr>
        <sz val="7"/>
        <rFont val="굴림"/>
        <family val="3"/>
        <charset val="129"/>
      </rPr>
      <t>「 근로자퇴직급여보장법 」
    에 따른 퇴직연금(DC,IRP)</t>
    </r>
    <r>
      <rPr>
        <sz val="8"/>
        <rFont val="굴림"/>
        <family val="3"/>
        <charset val="129"/>
      </rPr>
      <t xml:space="preserve">
  </t>
    </r>
    <r>
      <rPr>
        <sz val="5"/>
        <rFont val="굴림"/>
        <family val="3"/>
        <charset val="129"/>
      </rPr>
      <t xml:space="preserve">   ※DC 사용자부담금은 제외</t>
    </r>
    <phoneticPr fontId="10" type="noConversion"/>
  </si>
  <si>
    <t>실손의료
보험금</t>
    <phoneticPr fontId="80" type="noConversion"/>
  </si>
  <si>
    <t>근로소득공제</t>
    <phoneticPr fontId="10" type="noConversion"/>
  </si>
  <si>
    <t>공제대상자녀(7세이상) (</t>
    <phoneticPr fontId="10" type="noConversion"/>
  </si>
  <si>
    <t>총급여</t>
    <phoneticPr fontId="10" type="noConversion"/>
  </si>
  <si>
    <t>한도2</t>
    <phoneticPr fontId="10" type="noConversion"/>
  </si>
  <si>
    <t>한도1</t>
    <phoneticPr fontId="10" type="noConversion"/>
  </si>
  <si>
    <t>소득세법 제59조 [ 근로소득세액공제 ]</t>
    <phoneticPr fontId="10" type="noConversion"/>
  </si>
  <si>
    <t>① 근로소득이 있는 거주자에 대해서는 그 근로소득에 대한 종합소득산출세액에서 다음의 금액을 공제한다.(2015.05.13 개정)</t>
    <phoneticPr fontId="10" type="noConversion"/>
  </si>
  <si>
    <t>근로소득에 대한
종합소득 산출세액</t>
    <phoneticPr fontId="10" type="noConversion"/>
  </si>
  <si>
    <t>공제액</t>
    <phoneticPr fontId="10" type="noConversion"/>
  </si>
  <si>
    <t>130만원 이하</t>
    <phoneticPr fontId="10" type="noConversion"/>
  </si>
  <si>
    <t>130만원 초과</t>
    <phoneticPr fontId="10" type="noConversion"/>
  </si>
  <si>
    <t xml:space="preserve">산출세액의 100분의 55  </t>
    <phoneticPr fontId="10" type="noConversion"/>
  </si>
  <si>
    <t>② 제1항에도 불구하고 공제세액이 다음 각 호의 구분에 따른 금액을 초과하는 경우에 그 초과하는 금액은 없는 것으로 한다.(2014.01.01 신설)</t>
    <phoneticPr fontId="10" type="noConversion"/>
  </si>
  <si>
    <t>1. 총급여액이 3천 300만원 이하인 경우: 74만원(2015.05.13 개정)</t>
    <phoneticPr fontId="10" type="noConversion"/>
  </si>
  <si>
    <t>2. 총급여액이 3천 300만원 초과 7천만원 이하인 경우: 74만원 - [(총급여액 - 3천 300만원) × 8/1000]. 다만, 위 금액이 66만원보다 적은 경우에는 66만원으로 한다.(2015.05.13 개정)</t>
    <phoneticPr fontId="10" type="noConversion"/>
  </si>
  <si>
    <t>3. 총급여액이 7천만원을 초과하는 경우: 66만원-[(총급여액-7천만원)×1/2]. 다만, 위 금액이 50만원보다 적은 경우에는 50만원으로 한다.(2015.05.13 개정)</t>
    <phoneticPr fontId="10" type="noConversion"/>
  </si>
  <si>
    <t>③ 일용근로자의 근로소득에 대해서 제134조 제3항에 따른 원천징수를 하는 경우에는 해당 근로소득에 대한 산출세액의 100분의 55에 해당하는 금액을 그 산출세액에서 공제한다.(2014.01.01 항번개정)</t>
    <phoneticPr fontId="10" type="noConversion"/>
  </si>
  <si>
    <t>소득세법 제47조 [ 근로소득공제 ]</t>
    <phoneticPr fontId="10" type="noConversion"/>
  </si>
  <si>
    <t xml:space="preserve">① 근로소득이 있는 거주자에 대해서는 해당 과세기간에 받는 총급여액에서 다음의 금액을 공제한다. </t>
    <phoneticPr fontId="10" type="noConversion"/>
  </si>
  <si>
    <t>다만, 공제액이 2천만원을 초과하는 경우에는 2천만원을 공제한다.(2019.12.31 단서신설)</t>
    <phoneticPr fontId="10" type="noConversion"/>
  </si>
  <si>
    <t>총급여액</t>
    <phoneticPr fontId="10" type="noConversion"/>
  </si>
  <si>
    <t>500만원 이하</t>
    <phoneticPr fontId="10" type="noConversion"/>
  </si>
  <si>
    <t>500만원 초과
1천 500만원 이하</t>
    <phoneticPr fontId="10" type="noConversion"/>
  </si>
  <si>
    <t>1천 500만원 초과
4천 500만원 이하</t>
    <phoneticPr fontId="10" type="noConversion"/>
  </si>
  <si>
    <t>4천 500만원 초과
1억원 이하</t>
    <phoneticPr fontId="10" type="noConversion"/>
  </si>
  <si>
    <t>1억원 초과</t>
    <phoneticPr fontId="10" type="noConversion"/>
  </si>
  <si>
    <t xml:space="preserve">총 급여액의 100분의 70     </t>
    <phoneticPr fontId="10" type="noConversion"/>
  </si>
  <si>
    <t xml:space="preserve">350만원＋(500만원을 초과하는 금액의 100분의 40) </t>
    <phoneticPr fontId="10" type="noConversion"/>
  </si>
  <si>
    <t xml:space="preserve">750만원＋(1천 500만원을 초과하는 금액의 100분의 15) </t>
    <phoneticPr fontId="10" type="noConversion"/>
  </si>
  <si>
    <t xml:space="preserve">1천 200만원＋(4천 500만원을 초과하는 금액의 100분의 5)  </t>
    <phoneticPr fontId="10" type="noConversion"/>
  </si>
  <si>
    <t xml:space="preserve">1천 475만원＋(1억원을 초과하는 금액의 100분의 2) </t>
    <phoneticPr fontId="10" type="noConversion"/>
  </si>
  <si>
    <t>② 일용근로자에 대한 공제액은 제1항에도 불구하고 1일 15만원으로 한다.(2018.12.31 개정)</t>
    <phoneticPr fontId="10" type="noConversion"/>
  </si>
  <si>
    <t>③ 근로소득이 있는 거주자의 해당 과세기간의 총급여액이 제1항 또는 제2항의 공제액에 미달하는 경우에는 그 총급여액을 공제액으로 한다.(2009.12.31 개정)</t>
    <phoneticPr fontId="10" type="noConversion"/>
  </si>
  <si>
    <t>④ 제1항부터 제3항까지의 규정에 따른 공제를 “근로소득공제”라 한다.(2009.12.31 개정)</t>
    <phoneticPr fontId="10" type="noConversion"/>
  </si>
  <si>
    <t>⑤ 제1항의 경우에 2인 이상으로부터 근로소득을 받는 사람(일용근로자는 제외한다)에 대하여는 그 근로소득의 합계액을 총급여액으로 하여 제1항에 따라 계산한 근로소득공제액을 총급여액에서 공제한다.(2010.12.27 개정)</t>
    <phoneticPr fontId="10" type="noConversion"/>
  </si>
  <si>
    <t>⑥ 삭제(2010.12.27)</t>
    <phoneticPr fontId="10" type="noConversion"/>
  </si>
  <si>
    <t>세율</t>
    <phoneticPr fontId="80" type="noConversion"/>
  </si>
  <si>
    <t>누진공제</t>
    <phoneticPr fontId="80" type="noConversion"/>
  </si>
  <si>
    <t>특별공제</t>
    <phoneticPr fontId="80" type="noConversion"/>
  </si>
  <si>
    <t>특별공제세액</t>
    <phoneticPr fontId="80" type="noConversion"/>
  </si>
  <si>
    <t>計</t>
    <phoneticPr fontId="80" type="noConversion"/>
  </si>
  <si>
    <t>46.</t>
    <phoneticPr fontId="80" type="noConversion"/>
  </si>
  <si>
    <t>47.</t>
    <phoneticPr fontId="80" type="noConversion"/>
  </si>
  <si>
    <t>표준세액공제 (공제한도 연13만원)</t>
    <phoneticPr fontId="10" type="noConversion"/>
  </si>
  <si>
    <t>특별소득공제 · 특별세액공제 · 월세액공제를 신청하지 아니한 사람</t>
    <phoneticPr fontId="80" type="noConversion"/>
  </si>
  <si>
    <t>http://cafe.daum.net/transtax/Q2Ux/190</t>
  </si>
  <si>
    <r>
      <rPr>
        <sz val="7.5"/>
        <rFont val="굴림"/>
        <family val="3"/>
        <charset val="129"/>
      </rPr>
      <t>소득공제 종합한도 초과액</t>
    </r>
    <r>
      <rPr>
        <sz val="6"/>
        <rFont val="굴림"/>
        <family val="3"/>
        <charset val="129"/>
      </rPr>
      <t>(조특법 제132조의 2)</t>
    </r>
    <phoneticPr fontId="80" type="noConversion"/>
  </si>
  <si>
    <t>조세특례제한법 제132조의 2 [ 소득세 소득공제 등의 종합한도(2013.01.01 신설) ]</t>
    <phoneticPr fontId="80" type="noConversion"/>
  </si>
  <si>
    <t xml:space="preserve">① 거주자의 종합소득에 대한 소득세를 계산할 때 다음 각 호의 어느 하나에 해당하는 필요경비 및 공제금액의 합계액이 2천500만원을 초과하는 경우에는 그 초과하는 금액은 없는 것으로 한다.(2013.01.01 신설) </t>
    <phoneticPr fontId="80" type="noConversion"/>
  </si>
  <si>
    <t xml:space="preserve">   2.「소득세법」 제52조에 따른 특별소득공제. 다만, 「소득세법」제52조 제1항에 따른 보험료 소득공제는 포함하지 아니한다.(2014.01.01 개정) </t>
    <phoneticPr fontId="80" type="noConversion"/>
  </si>
  <si>
    <t xml:space="preserve">   4. 제86조의3[ 소기업ㆍ소상공인 공제부금에 대한 소득공제 등(2007.06.01 신설) ]에 따른 공제부금에 대한 소득공제(2013.01.01 신설)</t>
    <phoneticPr fontId="80" type="noConversion"/>
  </si>
  <si>
    <t xml:space="preserve">   3. 제16조 [ 벤처투자조합 출자 등에 대한 소득공제(2020.02.11 제목개정) ] 제1항에 따른 벤처투자조합 출자 등에 대한 소득공제(같은 항 제3호, 제4호 또는 제6호에 따른 출자 또는 투자를 제외한다)(2020.02.11 개정)</t>
    <phoneticPr fontId="80" type="noConversion"/>
  </si>
  <si>
    <t xml:space="preserve">   5. 제87조 [ 주택청약종합저축 등에 대한 소득공제 등(2014.12.23 제목개정) ] 제2항에 따른 청약저축 등에 대한 소득공제(2013.01.01 신설)</t>
    <phoneticPr fontId="80" type="noConversion"/>
  </si>
  <si>
    <t xml:space="preserve">   6. 제88조의4 제1항에 따른 우리사주조합 출자에 대한 소득공제(2013.01.01 신설)</t>
    <phoneticPr fontId="80" type="noConversion"/>
  </si>
  <si>
    <t xml:space="preserve">   7. 제91조의16에 따른 장기집합투자증권저축 소득공제(2014.01.01 신설)</t>
    <phoneticPr fontId="80" type="noConversion"/>
  </si>
  <si>
    <t xml:space="preserve">   9. 제126조의2 [ 신용카드 등 사용금액에 대한 소득공제 ]에 따른 신용카드 등 사용금액에 대한 소득공제(2014.01.01 호번개정) </t>
    <phoneticPr fontId="80" type="noConversion"/>
  </si>
  <si>
    <t xml:space="preserve">소득세법 
제52조 [ 특별소득공제(2014.01.01 제목개정) ]
</t>
    <phoneticPr fontId="80" type="noConversion"/>
  </si>
  <si>
    <t>① 근로소득이 있는 거주자(일용근로자는 제외한다. 이하 이 조에서 같다)가 해당 과세기간에 「국민건강보험법」, 「고용보험법」 또는 「노인장기요양보험법」에 따라 근로자가 부담하는 보험료를 지급한 경우 그 금액을 해당 과세기간의 근로소득금액에서 공제한다.(2014.01.01 개정)</t>
    <phoneticPr fontId="80" type="noConversion"/>
  </si>
  <si>
    <t>원천징수이행상황신고서</t>
    <phoneticPr fontId="80" type="noConversion"/>
  </si>
  <si>
    <t>근로소득</t>
    <phoneticPr fontId="80" type="noConversion"/>
  </si>
  <si>
    <t>중도퇴사</t>
    <phoneticPr fontId="80" type="noConversion"/>
  </si>
  <si>
    <t>A02</t>
    <phoneticPr fontId="80" type="noConversion"/>
  </si>
  <si>
    <t>구분</t>
    <phoneticPr fontId="80" type="noConversion"/>
  </si>
  <si>
    <t>코드</t>
    <phoneticPr fontId="80" type="noConversion"/>
  </si>
  <si>
    <t>4.인원</t>
    <phoneticPr fontId="80" type="noConversion"/>
  </si>
  <si>
    <t>5.총지급액</t>
    <phoneticPr fontId="80" type="noConversion"/>
  </si>
  <si>
    <t>6.소득세 등</t>
    <phoneticPr fontId="80" type="noConversion"/>
  </si>
  <si>
    <t>지방세특별징수납부서</t>
    <phoneticPr fontId="80" type="noConversion"/>
  </si>
  <si>
    <t>조정구분</t>
    <phoneticPr fontId="80" type="noConversion"/>
  </si>
  <si>
    <t>중도</t>
    <phoneticPr fontId="80" type="noConversion"/>
  </si>
  <si>
    <t>연말정산(조정환급)</t>
    <phoneticPr fontId="80" type="noConversion"/>
  </si>
  <si>
    <t>과세표준</t>
    <phoneticPr fontId="80" type="noConversion"/>
  </si>
  <si>
    <t>세액</t>
    <phoneticPr fontId="80" type="noConversion"/>
  </si>
  <si>
    <t>(15)가감세액(조정액)</t>
    <phoneticPr fontId="80" type="noConversion"/>
  </si>
  <si>
    <t>1.추가납부액</t>
    <phoneticPr fontId="80" type="noConversion"/>
  </si>
  <si>
    <t>2.당(전)월환급액</t>
    <phoneticPr fontId="80" type="noConversion"/>
  </si>
  <si>
    <t>인원</t>
    <phoneticPr fontId="80" type="noConversion"/>
  </si>
  <si>
    <t>지방소득세액</t>
    <phoneticPr fontId="80" type="noConversion"/>
  </si>
  <si>
    <t>가산세</t>
    <phoneticPr fontId="80" type="noConversion"/>
  </si>
  <si>
    <t>비고</t>
    <phoneticPr fontId="80" type="noConversion"/>
  </si>
  <si>
    <t>연말정산 근로소득원천징수영수증 - 중도</t>
    <phoneticPr fontId="80" type="noConversion"/>
  </si>
  <si>
    <t>소득세</t>
    <phoneticPr fontId="80" type="noConversion"/>
  </si>
  <si>
    <t>지방소득세</t>
    <phoneticPr fontId="80" type="noConversion"/>
  </si>
  <si>
    <t>연말정산합계</t>
    <phoneticPr fontId="80" type="noConversion"/>
  </si>
  <si>
    <t>A04</t>
    <phoneticPr fontId="80" type="noConversion"/>
  </si>
  <si>
    <t>연말정산 근로소득원천징수영수증 - 연말 - 종전근무지 입력시는 결정세액으로</t>
    <phoneticPr fontId="80" type="noConversion"/>
  </si>
  <si>
    <t>당 회사</t>
    <phoneticPr fontId="80" type="noConversion"/>
  </si>
  <si>
    <t>당회사</t>
    <phoneticPr fontId="80" type="noConversion"/>
  </si>
  <si>
    <t>종전근무지</t>
    <phoneticPr fontId="80" type="noConversion"/>
  </si>
  <si>
    <t>http://cafe.daum.net/transtax/Q2Ux/92</t>
    <phoneticPr fontId="80" type="noConversion"/>
  </si>
  <si>
    <t>http://cafe.daum.net/transtax/Q2Ux/226</t>
    <phoneticPr fontId="80" type="noConversion"/>
  </si>
  <si>
    <t>실손의료보험금(차감)</t>
    <phoneticPr fontId="80" type="noConversion"/>
  </si>
  <si>
    <t>■ 소득세법 시행규칙 [별지 제21호서식] &lt;개정 2020. 3. 13.&gt;</t>
    <phoneticPr fontId="80" type="noConversion"/>
  </si>
  <si>
    <t xml:space="preserve"> (10쪽 중 제1쪽)</t>
    <phoneticPr fontId="80" type="noConversion"/>
  </si>
  <si>
    <t>① 신고구분</t>
    <phoneticPr fontId="80" type="noConversion"/>
  </si>
  <si>
    <t xml:space="preserve">  원천징수이행상황신고서</t>
    <phoneticPr fontId="80" type="noConversion"/>
  </si>
  <si>
    <t>② 귀속연월</t>
    <phoneticPr fontId="80" type="noConversion"/>
  </si>
  <si>
    <t>v</t>
    <phoneticPr fontId="80" type="noConversion"/>
  </si>
  <si>
    <t>매월</t>
    <phoneticPr fontId="80" type="noConversion"/>
  </si>
  <si>
    <t>반기</t>
    <phoneticPr fontId="80" type="noConversion"/>
  </si>
  <si>
    <t>수정</t>
    <phoneticPr fontId="80" type="noConversion"/>
  </si>
  <si>
    <t>연말</t>
    <phoneticPr fontId="80" type="noConversion"/>
  </si>
  <si>
    <t>소득
처분</t>
    <phoneticPr fontId="80" type="noConversion"/>
  </si>
  <si>
    <t>환급
신청</t>
    <phoneticPr fontId="80" type="noConversion"/>
  </si>
  <si>
    <t xml:space="preserve">  원천징수세액환급신청서</t>
    <phoneticPr fontId="80" type="noConversion"/>
  </si>
  <si>
    <t>③ 지급연월</t>
    <phoneticPr fontId="80" type="noConversion"/>
  </si>
  <si>
    <t>원   천
징   수
의무자</t>
    <phoneticPr fontId="80" type="noConversion"/>
  </si>
  <si>
    <t>법인명(상호)</t>
    <phoneticPr fontId="80" type="noConversion"/>
  </si>
  <si>
    <t>대표자
(성명)</t>
    <phoneticPr fontId="80" type="noConversion"/>
  </si>
  <si>
    <t>주황규</t>
    <phoneticPr fontId="80" type="noConversion"/>
  </si>
  <si>
    <t>일괄납부 여부</t>
    <phoneticPr fontId="80" type="noConversion"/>
  </si>
  <si>
    <t>여</t>
    <phoneticPr fontId="80" type="noConversion"/>
  </si>
  <si>
    <t>.</t>
    <phoneticPr fontId="80" type="noConversion"/>
  </si>
  <si>
    <t>부</t>
    <phoneticPr fontId="80" type="noConversion"/>
  </si>
  <si>
    <t>사업자단위과세여부</t>
    <phoneticPr fontId="80" type="noConversion"/>
  </si>
  <si>
    <t>사업자(주민)
등록번호</t>
    <phoneticPr fontId="80" type="noConversion"/>
  </si>
  <si>
    <t>사업장
소재지</t>
    <phoneticPr fontId="80" type="noConversion"/>
  </si>
  <si>
    <t>충남 천안시 서북구 두정동 1369 청풍프라자6층 신우회계법인(통계청사거리)</t>
    <phoneticPr fontId="80" type="noConversion"/>
  </si>
  <si>
    <t>전화번호</t>
    <phoneticPr fontId="80" type="noConversion"/>
  </si>
  <si>
    <t>041) 567-6764</t>
    <phoneticPr fontId="80" type="noConversion"/>
  </si>
  <si>
    <t>전자우편주소</t>
    <phoneticPr fontId="80" type="noConversion"/>
  </si>
  <si>
    <t>❶ 원천징수 명세 및 납부세액 (단위 : 원)</t>
    <phoneticPr fontId="80" type="noConversion"/>
  </si>
  <si>
    <t>소득자 소득구분</t>
    <phoneticPr fontId="80" type="noConversion"/>
  </si>
  <si>
    <t>원  천  징 수  명  세</t>
    <phoneticPr fontId="80" type="noConversion"/>
  </si>
  <si>
    <t>⑨
당월 조정
환급세액</t>
    <phoneticPr fontId="80" type="noConversion"/>
  </si>
  <si>
    <t>납부세액</t>
    <phoneticPr fontId="80" type="noConversion"/>
  </si>
  <si>
    <r>
      <t xml:space="preserve">소  득  지  급
</t>
    </r>
    <r>
      <rPr>
        <sz val="6"/>
        <color theme="1"/>
        <rFont val="굴림"/>
        <family val="3"/>
        <charset val="129"/>
      </rPr>
      <t>(과세 미달, 일부 비과세 포함)</t>
    </r>
    <phoneticPr fontId="80" type="noConversion"/>
  </si>
  <si>
    <t>징수세액</t>
    <phoneticPr fontId="80" type="noConversion"/>
  </si>
  <si>
    <r>
      <t xml:space="preserve">⑩
소득세 등
</t>
    </r>
    <r>
      <rPr>
        <sz val="6"/>
        <color theme="1"/>
        <rFont val="굴림"/>
        <family val="3"/>
        <charset val="129"/>
      </rPr>
      <t>(가산세 포함)</t>
    </r>
    <phoneticPr fontId="80" type="noConversion"/>
  </si>
  <si>
    <t>⑪ 
농어촌
특별세</t>
    <phoneticPr fontId="80" type="noConversion"/>
  </si>
  <si>
    <t>④ 인원</t>
    <phoneticPr fontId="80" type="noConversion"/>
  </si>
  <si>
    <t>⑤ 총지급액</t>
    <phoneticPr fontId="80" type="noConversion"/>
  </si>
  <si>
    <t>⑥ 소득세 등</t>
    <phoneticPr fontId="80" type="noConversion"/>
  </si>
  <si>
    <r>
      <t xml:space="preserve">⑦ </t>
    </r>
    <r>
      <rPr>
        <sz val="6"/>
        <color theme="1"/>
        <rFont val="굴림"/>
        <family val="3"/>
        <charset val="129"/>
      </rPr>
      <t>농어촌특별세</t>
    </r>
    <phoneticPr fontId="80" type="noConversion"/>
  </si>
  <si>
    <t>⑧ 가산세</t>
    <phoneticPr fontId="80" type="noConversion"/>
  </si>
  <si>
    <t>개
인
거
주
자
.
비
거
주
자</t>
    <phoneticPr fontId="80" type="noConversion"/>
  </si>
  <si>
    <t>근
로
소
득</t>
    <phoneticPr fontId="80" type="noConversion"/>
  </si>
  <si>
    <t>간이세액</t>
    <phoneticPr fontId="80" type="noConversion"/>
  </si>
  <si>
    <t>A01</t>
    <phoneticPr fontId="80" type="noConversion"/>
  </si>
  <si>
    <t>일용근로</t>
    <phoneticPr fontId="80" type="noConversion"/>
  </si>
  <si>
    <t>A03</t>
    <phoneticPr fontId="80" type="noConversion"/>
  </si>
  <si>
    <t>연말
정산</t>
    <phoneticPr fontId="80" type="noConversion"/>
  </si>
  <si>
    <t>합계</t>
    <phoneticPr fontId="80" type="noConversion"/>
  </si>
  <si>
    <t>분납신청</t>
    <phoneticPr fontId="80" type="noConversion"/>
  </si>
  <si>
    <t>A05</t>
    <phoneticPr fontId="80" type="noConversion"/>
  </si>
  <si>
    <t>납부금액</t>
    <phoneticPr fontId="80" type="noConversion"/>
  </si>
  <si>
    <t>A06</t>
    <phoneticPr fontId="80" type="noConversion"/>
  </si>
  <si>
    <t>가감계</t>
    <phoneticPr fontId="80" type="noConversion"/>
  </si>
  <si>
    <t>A10</t>
    <phoneticPr fontId="80" type="noConversion"/>
  </si>
  <si>
    <t>퇴직소득</t>
    <phoneticPr fontId="80" type="noConversion"/>
  </si>
  <si>
    <t>연금계좌</t>
    <phoneticPr fontId="80" type="noConversion"/>
  </si>
  <si>
    <t>A21</t>
    <phoneticPr fontId="80" type="noConversion"/>
  </si>
  <si>
    <t>그 외</t>
    <phoneticPr fontId="80" type="noConversion"/>
  </si>
  <si>
    <t>A22</t>
    <phoneticPr fontId="80" type="noConversion"/>
  </si>
  <si>
    <t>A20</t>
    <phoneticPr fontId="80" type="noConversion"/>
  </si>
  <si>
    <t>사
업
소
득</t>
    <phoneticPr fontId="80" type="noConversion"/>
  </si>
  <si>
    <t>매월징수</t>
    <phoneticPr fontId="80" type="noConversion"/>
  </si>
  <si>
    <t>A25</t>
    <phoneticPr fontId="80" type="noConversion"/>
  </si>
  <si>
    <t>연말정산</t>
    <phoneticPr fontId="80" type="noConversion"/>
  </si>
  <si>
    <t>A26</t>
    <phoneticPr fontId="80" type="noConversion"/>
  </si>
  <si>
    <t>A30</t>
    <phoneticPr fontId="80" type="noConversion"/>
  </si>
  <si>
    <t>기타소득</t>
    <phoneticPr fontId="80" type="noConversion"/>
  </si>
  <si>
    <t>A41</t>
    <phoneticPr fontId="80" type="noConversion"/>
  </si>
  <si>
    <t>종교인
소득</t>
    <phoneticPr fontId="80" type="noConversion"/>
  </si>
  <si>
    <t>A43</t>
    <phoneticPr fontId="80" type="noConversion"/>
  </si>
  <si>
    <t>A44</t>
    <phoneticPr fontId="80" type="noConversion"/>
  </si>
  <si>
    <t>A42</t>
    <phoneticPr fontId="80" type="noConversion"/>
  </si>
  <si>
    <t>A40</t>
    <phoneticPr fontId="80" type="noConversion"/>
  </si>
  <si>
    <t>연
금
소
득</t>
    <phoneticPr fontId="80" type="noConversion"/>
  </si>
  <si>
    <t>A48</t>
    <phoneticPr fontId="80" type="noConversion"/>
  </si>
  <si>
    <t>공적연금(매월)</t>
    <phoneticPr fontId="80" type="noConversion"/>
  </si>
  <si>
    <t>A45</t>
    <phoneticPr fontId="80" type="noConversion"/>
  </si>
  <si>
    <t>A46</t>
    <phoneticPr fontId="80" type="noConversion"/>
  </si>
  <si>
    <t>A47</t>
    <phoneticPr fontId="80" type="noConversion"/>
  </si>
  <si>
    <t>이자소득</t>
    <phoneticPr fontId="80" type="noConversion"/>
  </si>
  <si>
    <t>A50</t>
    <phoneticPr fontId="80" type="noConversion"/>
  </si>
  <si>
    <t>배당소득</t>
    <phoneticPr fontId="80" type="noConversion"/>
  </si>
  <si>
    <t>A60</t>
    <phoneticPr fontId="80" type="noConversion"/>
  </si>
  <si>
    <t>저축해지추징세액등</t>
    <phoneticPr fontId="80" type="noConversion"/>
  </si>
  <si>
    <t>A69</t>
    <phoneticPr fontId="80" type="noConversion"/>
  </si>
  <si>
    <t>비거주자 양도소득</t>
    <phoneticPr fontId="80" type="noConversion"/>
  </si>
  <si>
    <t>A70</t>
    <phoneticPr fontId="80" type="noConversion"/>
  </si>
  <si>
    <t>법인</t>
    <phoneticPr fontId="80" type="noConversion"/>
  </si>
  <si>
    <t>내·외국인법인원천</t>
    <phoneticPr fontId="80" type="noConversion"/>
  </si>
  <si>
    <t>A80</t>
    <phoneticPr fontId="80" type="noConversion"/>
  </si>
  <si>
    <t>수정신고(세액)</t>
    <phoneticPr fontId="80" type="noConversion"/>
  </si>
  <si>
    <t>A90</t>
    <phoneticPr fontId="80" type="noConversion"/>
  </si>
  <si>
    <t>총  합  계</t>
    <phoneticPr fontId="80" type="noConversion"/>
  </si>
  <si>
    <t>A99</t>
    <phoneticPr fontId="80" type="noConversion"/>
  </si>
  <si>
    <t>❷ 환급세액 조정</t>
    <phoneticPr fontId="80" type="noConversion"/>
  </si>
  <si>
    <t>(단위: 원)</t>
    <phoneticPr fontId="80" type="noConversion"/>
  </si>
  <si>
    <t>전월 미환급 세액의 계산</t>
    <phoneticPr fontId="80" type="noConversion"/>
  </si>
  <si>
    <t>당월 발생 환급세액</t>
    <phoneticPr fontId="80" type="noConversion"/>
  </si>
  <si>
    <r>
      <t xml:space="preserve">(18)
조정대상
환급세액
</t>
    </r>
    <r>
      <rPr>
        <sz val="6"/>
        <color theme="1"/>
        <rFont val="굴림"/>
        <family val="3"/>
        <charset val="129"/>
      </rPr>
      <t>(14+15+16+17)</t>
    </r>
    <phoneticPr fontId="80" type="noConversion"/>
  </si>
  <si>
    <t>(19)
당월 조정
환급세액계</t>
    <phoneticPr fontId="80" type="noConversion"/>
  </si>
  <si>
    <t>(20)
차월 이월
환급세액
(18-19)</t>
    <phoneticPr fontId="80" type="noConversion"/>
  </si>
  <si>
    <t>(21)환급
신청액</t>
    <phoneticPr fontId="80" type="noConversion"/>
  </si>
  <si>
    <t>⑫전월
미환급세액</t>
    <phoneticPr fontId="80" type="noConversion"/>
  </si>
  <si>
    <t>⑬기환급
신청세액</t>
    <phoneticPr fontId="80" type="noConversion"/>
  </si>
  <si>
    <t>⑭차감잔액
(⑫-⑬)</t>
    <phoneticPr fontId="80" type="noConversion"/>
  </si>
  <si>
    <t>⑮일반환급</t>
    <phoneticPr fontId="80" type="noConversion"/>
  </si>
  <si>
    <t>(16)신탁재산
(금융회사등)</t>
    <phoneticPr fontId="80" type="noConversion"/>
  </si>
  <si>
    <t>(17)그밖의 환급세액</t>
    <phoneticPr fontId="80" type="noConversion"/>
  </si>
  <si>
    <t>금융회사등</t>
    <phoneticPr fontId="80" type="noConversion"/>
  </si>
  <si>
    <t>합병 등</t>
    <phoneticPr fontId="80" type="noConversion"/>
  </si>
  <si>
    <t>신고서 부표 등 작성 여부
※ 해당란에 "○"표시를 합니다.</t>
    <phoneticPr fontId="80" type="noConversion"/>
  </si>
  <si>
    <t xml:space="preserve">원천징수의무자는 「소득세법 시행령」 제185조제1항에 따라 위의 내용을 제
</t>
    <phoneticPr fontId="80" type="noConversion"/>
  </si>
  <si>
    <r>
      <t xml:space="preserve">출하며, </t>
    </r>
    <r>
      <rPr>
        <b/>
        <sz val="8"/>
        <color theme="1"/>
        <rFont val="굴림"/>
        <family val="3"/>
        <charset val="129"/>
      </rPr>
      <t>위 내용을 충분히 검토하였고 원천징수의무자가 알고 있는 사실 그대</t>
    </r>
    <r>
      <rPr>
        <sz val="8"/>
        <color theme="1"/>
        <rFont val="굴림"/>
        <family val="3"/>
        <charset val="129"/>
      </rPr>
      <t xml:space="preserve">
</t>
    </r>
    <phoneticPr fontId="80" type="noConversion"/>
  </si>
  <si>
    <t>부표(4~5)쪽</t>
    <phoneticPr fontId="80" type="noConversion"/>
  </si>
  <si>
    <t>환급(7~9)쪽</t>
    <phoneticPr fontId="80" type="noConversion"/>
  </si>
  <si>
    <t>승계명세(10쪽)</t>
    <phoneticPr fontId="80" type="noConversion"/>
  </si>
  <si>
    <t xml:space="preserve">로를 정확하게 적었음을 확인합니다. 
</t>
    <phoneticPr fontId="80" type="noConversion"/>
  </si>
  <si>
    <t>세무대리인</t>
    <phoneticPr fontId="80" type="noConversion"/>
  </si>
  <si>
    <t>성명</t>
    <phoneticPr fontId="80" type="noConversion"/>
  </si>
  <si>
    <t>신우회계법인 주홍선회계사.세무사</t>
    <phoneticPr fontId="80" type="noConversion"/>
  </si>
  <si>
    <t>신고인(원천징수의무자)</t>
    <phoneticPr fontId="80" type="noConversion"/>
  </si>
  <si>
    <t>(서명 또는 인)</t>
    <phoneticPr fontId="80" type="noConversion"/>
  </si>
  <si>
    <t>사업자 등록번호</t>
    <phoneticPr fontId="80" type="noConversion"/>
  </si>
  <si>
    <t>세무대리인은 조세전문자격자로서 위 신고서를 성실하고 공정하게</t>
    <phoneticPr fontId="80" type="noConversion"/>
  </si>
  <si>
    <t>국세환급금 계좌신고
※ 환금금액 2천만원 미만인 경우에만 적습니다.</t>
    <phoneticPr fontId="80" type="noConversion"/>
  </si>
  <si>
    <t>작성하였음을 확인합니다.</t>
    <phoneticPr fontId="80" type="noConversion"/>
  </si>
  <si>
    <t>예 입 처</t>
    <phoneticPr fontId="80" type="noConversion"/>
  </si>
  <si>
    <t>예금종류</t>
    <phoneticPr fontId="80" type="noConversion"/>
  </si>
  <si>
    <t>천안</t>
    <phoneticPr fontId="80" type="noConversion"/>
  </si>
  <si>
    <t>세무서장 귀하</t>
    <phoneticPr fontId="80" type="noConversion"/>
  </si>
  <si>
    <t>계좌번호</t>
    <phoneticPr fontId="80" type="noConversion"/>
  </si>
  <si>
    <t>210mm×297mm[백상지80g/㎡ 또는 중질지80g/㎡]</t>
    <phoneticPr fontId="80" type="noConversion"/>
  </si>
  <si>
    <t>(4 쪽)</t>
    <phoneticPr fontId="80" type="noConversion"/>
  </si>
  <si>
    <r>
      <t xml:space="preserve">[ </t>
    </r>
    <r>
      <rPr>
        <b/>
        <sz val="22"/>
        <color theme="1"/>
        <rFont val="-다정"/>
        <family val="1"/>
        <charset val="129"/>
      </rPr>
      <t>v</t>
    </r>
    <r>
      <rPr>
        <b/>
        <sz val="14"/>
        <color theme="1"/>
        <rFont val="굴림"/>
        <family val="3"/>
        <charset val="129"/>
      </rPr>
      <t xml:space="preserve"> ] 원천징수이행상황신고서 부표</t>
    </r>
    <phoneticPr fontId="80" type="noConversion"/>
  </si>
  <si>
    <t>사업자등록번호</t>
    <phoneticPr fontId="80" type="noConversion"/>
  </si>
  <si>
    <t>-</t>
    <phoneticPr fontId="80" type="noConversion"/>
  </si>
  <si>
    <t>(단위 : 원)</t>
    <phoneticPr fontId="80" type="noConversion"/>
  </si>
  <si>
    <t>소득지급</t>
    <phoneticPr fontId="80" type="noConversion"/>
  </si>
  <si>
    <t>조정환급
세액</t>
    <phoneticPr fontId="80" type="noConversion"/>
  </si>
  <si>
    <t>총지급액</t>
    <phoneticPr fontId="80" type="noConversion"/>
  </si>
  <si>
    <t>소득세 등</t>
    <phoneticPr fontId="80" type="noConversion"/>
  </si>
  <si>
    <t>농어촌
특별세</t>
    <phoneticPr fontId="80" type="noConversion"/>
  </si>
  <si>
    <t>소득세 등
(가산세)</t>
    <phoneticPr fontId="80" type="noConversion"/>
  </si>
  <si>
    <t>거
주
자
개
인</t>
    <phoneticPr fontId="80" type="noConversion"/>
  </si>
  <si>
    <t>이자
.
배당
소득</t>
    <phoneticPr fontId="80" type="noConversion"/>
  </si>
  <si>
    <t>비과세
소득</t>
    <phoneticPr fontId="80" type="noConversion"/>
  </si>
  <si>
    <t>장기주택마련저축</t>
    <phoneticPr fontId="80" type="noConversion"/>
  </si>
  <si>
    <t>C01</t>
    <phoneticPr fontId="80" type="noConversion"/>
  </si>
  <si>
    <t>비과세종합저축</t>
    <phoneticPr fontId="80" type="noConversion"/>
  </si>
  <si>
    <t>C02</t>
  </si>
  <si>
    <t>개인연금저축</t>
    <phoneticPr fontId="80" type="noConversion"/>
  </si>
  <si>
    <t>C03</t>
  </si>
  <si>
    <t>장기저축성보험차익</t>
    <phoneticPr fontId="80" type="noConversion"/>
  </si>
  <si>
    <t>C05</t>
    <phoneticPr fontId="80" type="noConversion"/>
  </si>
  <si>
    <t>조합 등 예탁금</t>
    <phoneticPr fontId="80" type="noConversion"/>
  </si>
  <si>
    <t>C06</t>
    <phoneticPr fontId="80" type="noConversion"/>
  </si>
  <si>
    <t>조합 등 출자금</t>
    <phoneticPr fontId="80" type="noConversion"/>
  </si>
  <si>
    <t>C07</t>
    <phoneticPr fontId="80" type="noConversion"/>
  </si>
  <si>
    <t>농어가목돈마련저축</t>
    <phoneticPr fontId="80" type="noConversion"/>
  </si>
  <si>
    <t>C08</t>
    <phoneticPr fontId="80" type="noConversion"/>
  </si>
  <si>
    <t>우리사주 배당소득</t>
    <phoneticPr fontId="80" type="noConversion"/>
  </si>
  <si>
    <t>C10</t>
    <phoneticPr fontId="80" type="noConversion"/>
  </si>
  <si>
    <t>농업회사법인 배당소득</t>
    <phoneticPr fontId="80" type="noConversion"/>
  </si>
  <si>
    <t>C20</t>
    <phoneticPr fontId="80" type="noConversion"/>
  </si>
  <si>
    <t>영농ㆍ영어조합법인 배당소득</t>
    <phoneticPr fontId="80" type="noConversion"/>
  </si>
  <si>
    <t>C23</t>
    <phoneticPr fontId="80" type="noConversion"/>
  </si>
  <si>
    <t>재형저축 이자ㆍ배당소득</t>
    <phoneticPr fontId="80" type="noConversion"/>
  </si>
  <si>
    <t>C40</t>
    <phoneticPr fontId="80" type="noConversion"/>
  </si>
  <si>
    <t>개인종합자산관리계좌 
이자ㆍ배당소득</t>
    <phoneticPr fontId="80" type="noConversion"/>
  </si>
  <si>
    <t>C60</t>
    <phoneticPr fontId="80" type="noConversion"/>
  </si>
  <si>
    <t>청년우대형 주택청약종합저축</t>
    <phoneticPr fontId="80" type="noConversion"/>
  </si>
  <si>
    <t>C27</t>
    <phoneticPr fontId="80" type="noConversion"/>
  </si>
  <si>
    <t>장병내일준비적금</t>
    <phoneticPr fontId="80" type="noConversion"/>
  </si>
  <si>
    <t>C31</t>
    <phoneticPr fontId="80" type="noConversion"/>
  </si>
  <si>
    <t>기타 비과세이자소득</t>
    <phoneticPr fontId="80" type="noConversion"/>
  </si>
  <si>
    <t>C19</t>
    <phoneticPr fontId="80" type="noConversion"/>
  </si>
  <si>
    <t>기타 비과세배당소득</t>
    <phoneticPr fontId="80" type="noConversion"/>
  </si>
  <si>
    <t>C29</t>
    <phoneticPr fontId="80" type="noConversion"/>
  </si>
  <si>
    <t>세금
특례</t>
    <phoneticPr fontId="80" type="noConversion"/>
  </si>
  <si>
    <t>기타 이자ㆍ배당소득</t>
    <phoneticPr fontId="80" type="noConversion"/>
  </si>
  <si>
    <t>C11</t>
    <phoneticPr fontId="80" type="noConversion"/>
  </si>
  <si>
    <t>C54</t>
    <phoneticPr fontId="80" type="noConversion"/>
  </si>
  <si>
    <t>C55</t>
    <phoneticPr fontId="80" type="noConversion"/>
  </si>
  <si>
    <t>부동산집합투자기구등 집합투자증권의 배당소득</t>
    <phoneticPr fontId="80" type="noConversion"/>
  </si>
  <si>
    <t>C56</t>
    <phoneticPr fontId="80" type="noConversion"/>
  </si>
  <si>
    <t>고위험ㆍ고수익투자신탁 배당소득</t>
    <phoneticPr fontId="80" type="noConversion"/>
  </si>
  <si>
    <t>C57</t>
    <phoneticPr fontId="80" type="noConversion"/>
  </si>
  <si>
    <t>C93</t>
    <phoneticPr fontId="80" type="noConversion"/>
  </si>
  <si>
    <t>공모부동산집합투자기구의 집합투자증권 배당소득</t>
    <phoneticPr fontId="80" type="noConversion"/>
  </si>
  <si>
    <t>C94</t>
    <phoneticPr fontId="80" type="noConversion"/>
  </si>
  <si>
    <t>세금
우대</t>
    <phoneticPr fontId="80" type="noConversion"/>
  </si>
  <si>
    <t>이자소득 (9%)</t>
    <phoneticPr fontId="80" type="noConversion"/>
  </si>
  <si>
    <t>C12</t>
    <phoneticPr fontId="80" type="noConversion"/>
  </si>
  <si>
    <t>배당소득 (9%)</t>
    <phoneticPr fontId="80" type="noConversion"/>
  </si>
  <si>
    <t>C22</t>
    <phoneticPr fontId="80" type="noConversion"/>
  </si>
  <si>
    <t>일반
세율
(14%)
분리
과세</t>
    <phoneticPr fontId="80" type="noConversion"/>
  </si>
  <si>
    <t>기타 분리과세 이자소득</t>
    <phoneticPr fontId="80" type="noConversion"/>
  </si>
  <si>
    <t>C13</t>
    <phoneticPr fontId="80" type="noConversion"/>
  </si>
  <si>
    <t>직장공제회 초과반환금(기본세율)</t>
    <phoneticPr fontId="80" type="noConversion"/>
  </si>
  <si>
    <t>C18</t>
    <phoneticPr fontId="80" type="noConversion"/>
  </si>
  <si>
    <t>C58</t>
    <phoneticPr fontId="80" type="noConversion"/>
  </si>
  <si>
    <t>기타 분리과세 배당소득</t>
    <phoneticPr fontId="80" type="noConversion"/>
  </si>
  <si>
    <t>C39</t>
    <phoneticPr fontId="80" type="noConversion"/>
  </si>
  <si>
    <t>일반
과세</t>
    <phoneticPr fontId="80" type="noConversion"/>
  </si>
  <si>
    <t>C14</t>
    <phoneticPr fontId="80" type="noConversion"/>
  </si>
  <si>
    <t>C24</t>
    <phoneticPr fontId="80" type="noConversion"/>
  </si>
  <si>
    <t>고배당
기업</t>
    <phoneticPr fontId="80" type="noConversion"/>
  </si>
  <si>
    <t>배당소득(9%)</t>
    <phoneticPr fontId="80" type="noConversion"/>
  </si>
  <si>
    <t>C91</t>
    <phoneticPr fontId="80" type="noConversion"/>
  </si>
  <si>
    <t>배당소득(25%)</t>
    <phoneticPr fontId="80" type="noConversion"/>
  </si>
  <si>
    <t>C92</t>
    <phoneticPr fontId="80" type="noConversion"/>
  </si>
  <si>
    <t>비실명
소득</t>
    <phoneticPr fontId="80" type="noConversion"/>
  </si>
  <si>
    <t>비실명이자소득</t>
    <phoneticPr fontId="80" type="noConversion"/>
  </si>
  <si>
    <t>C15</t>
    <phoneticPr fontId="80" type="noConversion"/>
  </si>
  <si>
    <t>비실명배당소득</t>
    <phoneticPr fontId="80" type="noConversion"/>
  </si>
  <si>
    <t>C25</t>
    <phoneticPr fontId="80" type="noConversion"/>
  </si>
  <si>
    <t>비영업대금이익 (25%)</t>
    <phoneticPr fontId="80" type="noConversion"/>
  </si>
  <si>
    <t>C16</t>
    <phoneticPr fontId="80" type="noConversion"/>
  </si>
  <si>
    <t>출자공동사업자 (25%)</t>
    <phoneticPr fontId="80" type="noConversion"/>
  </si>
  <si>
    <t>C26</t>
    <phoneticPr fontId="80" type="noConversion"/>
  </si>
  <si>
    <t>이자.배당소득 계</t>
    <phoneticPr fontId="80" type="noConversion"/>
  </si>
  <si>
    <t>C30</t>
    <phoneticPr fontId="80" type="noConversion"/>
  </si>
  <si>
    <t>근로</t>
    <phoneticPr fontId="80" type="noConversion"/>
  </si>
  <si>
    <t>파견근로에 대한 대가</t>
    <phoneticPr fontId="80" type="noConversion"/>
  </si>
  <si>
    <t>C59</t>
    <phoneticPr fontId="80" type="noConversion"/>
  </si>
  <si>
    <t>해지
추징
세액
등</t>
    <phoneticPr fontId="80" type="noConversion"/>
  </si>
  <si>
    <t>벤처기업투자신탁</t>
    <phoneticPr fontId="80" type="noConversion"/>
  </si>
  <si>
    <t>C41</t>
    <phoneticPr fontId="80" type="noConversion"/>
  </si>
  <si>
    <t>4%, 8%</t>
    <phoneticPr fontId="80" type="noConversion"/>
  </si>
  <si>
    <t>C42</t>
    <phoneticPr fontId="80" type="noConversion"/>
  </si>
  <si>
    <t>연금저축</t>
    <phoneticPr fontId="80" type="noConversion"/>
  </si>
  <si>
    <t>C43</t>
    <phoneticPr fontId="80" type="noConversion"/>
  </si>
  <si>
    <t>소기업ㆍ소상공인공제부금</t>
    <phoneticPr fontId="80" type="noConversion"/>
  </si>
  <si>
    <t>C44</t>
    <phoneticPr fontId="80" type="noConversion"/>
  </si>
  <si>
    <t>주택청약종합저축</t>
    <phoneticPr fontId="80" type="noConversion"/>
  </si>
  <si>
    <t>C45</t>
    <phoneticPr fontId="80" type="noConversion"/>
  </si>
  <si>
    <t>장기집합투자증권저축</t>
    <phoneticPr fontId="80" type="noConversion"/>
  </si>
  <si>
    <t>C46</t>
    <phoneticPr fontId="80" type="noConversion"/>
  </si>
  <si>
    <t>해지추징 계</t>
    <phoneticPr fontId="80" type="noConversion"/>
  </si>
  <si>
    <t>C50</t>
    <phoneticPr fontId="80" type="noConversion"/>
  </si>
  <si>
    <t>(5 쪽)</t>
    <phoneticPr fontId="80" type="noConversion"/>
  </si>
  <si>
    <t>비
거
주
자
개
인</t>
    <phoneticPr fontId="80" type="noConversion"/>
  </si>
  <si>
    <t>이자</t>
    <phoneticPr fontId="80" type="noConversion"/>
  </si>
  <si>
    <t>제한, 20%</t>
    <phoneticPr fontId="80" type="noConversion"/>
  </si>
  <si>
    <t>C61</t>
    <phoneticPr fontId="80" type="noConversion"/>
  </si>
  <si>
    <t>배당</t>
    <phoneticPr fontId="80" type="noConversion"/>
  </si>
  <si>
    <t>C62</t>
    <phoneticPr fontId="80" type="noConversion"/>
  </si>
  <si>
    <t>사업</t>
    <phoneticPr fontId="80" type="noConversion"/>
  </si>
  <si>
    <t>선박 등 임대,사업</t>
    <phoneticPr fontId="80" type="noConversion"/>
  </si>
  <si>
    <t>C63</t>
  </si>
  <si>
    <t>인적용역</t>
    <phoneticPr fontId="80" type="noConversion"/>
  </si>
  <si>
    <t>C64</t>
  </si>
  <si>
    <t>사용료</t>
    <phoneticPr fontId="80" type="noConversion"/>
  </si>
  <si>
    <t>C65</t>
  </si>
  <si>
    <t>양도</t>
    <phoneticPr fontId="80" type="noConversion"/>
  </si>
  <si>
    <t>유가증권양도</t>
    <phoneticPr fontId="80" type="noConversion"/>
  </si>
  <si>
    <t>10% , 20%</t>
    <phoneticPr fontId="80" type="noConversion"/>
  </si>
  <si>
    <t>C66</t>
  </si>
  <si>
    <t>부동산 양도</t>
    <phoneticPr fontId="80" type="noConversion"/>
  </si>
  <si>
    <t>C67</t>
  </si>
  <si>
    <t>C68</t>
  </si>
  <si>
    <t>C69</t>
    <phoneticPr fontId="80" type="noConversion"/>
  </si>
  <si>
    <t>비거주자 계</t>
    <phoneticPr fontId="80" type="noConversion"/>
  </si>
  <si>
    <t>C70</t>
    <phoneticPr fontId="80" type="noConversion"/>
  </si>
  <si>
    <t>법
인
원
천</t>
    <phoneticPr fontId="80" type="noConversion"/>
  </si>
  <si>
    <t>내국
법인</t>
    <phoneticPr fontId="80" type="noConversion"/>
  </si>
  <si>
    <t>C71</t>
  </si>
  <si>
    <t>투자신탁의 이익</t>
    <phoneticPr fontId="80" type="noConversion"/>
  </si>
  <si>
    <t>C72</t>
  </si>
  <si>
    <t>신탁재산 분배</t>
    <phoneticPr fontId="80" type="noConversion"/>
  </si>
  <si>
    <t>C73</t>
  </si>
  <si>
    <t>신탁업자 징수분</t>
    <phoneticPr fontId="80" type="noConversion"/>
  </si>
  <si>
    <t>C74</t>
  </si>
  <si>
    <t>비영업대금의 이익 (25%)</t>
    <phoneticPr fontId="80" type="noConversion"/>
  </si>
  <si>
    <t>C75</t>
  </si>
  <si>
    <t>비과세 소득</t>
    <phoneticPr fontId="80" type="noConversion"/>
  </si>
  <si>
    <t>C76</t>
  </si>
  <si>
    <t>외국
법인
국내
원천
소득</t>
    <phoneticPr fontId="80" type="noConversion"/>
  </si>
  <si>
    <t>C81</t>
    <phoneticPr fontId="80" type="noConversion"/>
  </si>
  <si>
    <t>C82</t>
  </si>
  <si>
    <t>C83</t>
  </si>
  <si>
    <t>20%, 3%</t>
    <phoneticPr fontId="80" type="noConversion"/>
  </si>
  <si>
    <t>C84</t>
  </si>
  <si>
    <t>C85</t>
  </si>
  <si>
    <t>10%,20%</t>
    <phoneticPr fontId="80" type="noConversion"/>
  </si>
  <si>
    <t>C86</t>
  </si>
  <si>
    <t>C87</t>
  </si>
  <si>
    <t>C88</t>
  </si>
  <si>
    <t>법인세 계</t>
    <phoneticPr fontId="80" type="noConversion"/>
  </si>
  <si>
    <t>C90</t>
    <phoneticPr fontId="80" type="noConversion"/>
  </si>
  <si>
    <t>(7 쪽)</t>
    <phoneticPr fontId="80" type="noConversion"/>
  </si>
  <si>
    <t>[  ] 원천징수세액환급신청서 부표</t>
    <phoneticPr fontId="80" type="noConversion"/>
  </si>
  <si>
    <t>소득의
종류</t>
    <phoneticPr fontId="80" type="noConversion"/>
  </si>
  <si>
    <t>귀속
연월</t>
    <phoneticPr fontId="80" type="noConversion"/>
  </si>
  <si>
    <t>지급
연월</t>
    <phoneticPr fontId="80" type="noConversion"/>
  </si>
  <si>
    <t>소   득
지급액</t>
    <phoneticPr fontId="80" type="noConversion"/>
  </si>
  <si>
    <t>①결정
세액</t>
    <phoneticPr fontId="80" type="noConversion"/>
  </si>
  <si>
    <t>기납부 원천징수세액</t>
    <phoneticPr fontId="80" type="noConversion"/>
  </si>
  <si>
    <t>③차감
세액</t>
    <phoneticPr fontId="80" type="noConversion"/>
  </si>
  <si>
    <t>④분납
금액</t>
    <phoneticPr fontId="80" type="noConversion"/>
  </si>
  <si>
    <t>⑤ 조정
환급
세액</t>
    <phoneticPr fontId="80" type="noConversion"/>
  </si>
  <si>
    <t>⑥ 환급
신청액</t>
    <phoneticPr fontId="80" type="noConversion"/>
  </si>
  <si>
    <t>② 계</t>
    <phoneticPr fontId="80" type="noConversion"/>
  </si>
  <si>
    <t>기납부세액
[ 주(현) ]</t>
    <phoneticPr fontId="80" type="noConversion"/>
  </si>
  <si>
    <t>기납부세액
[ 종(전) ]</t>
    <phoneticPr fontId="80" type="noConversion"/>
  </si>
  <si>
    <t>작 성 방 법</t>
    <phoneticPr fontId="80" type="noConversion"/>
  </si>
  <si>
    <t xml:space="preserve"> 1. 「소득세법 시행규칙」 제93조 등에 따라 제출합니다.
</t>
    <phoneticPr fontId="80" type="noConversion"/>
  </si>
  <si>
    <t xml:space="preserve"> 2. 이 부표는 원천징수세액환급신청서(1쪽)의 21 의 환급신청란에 환급신청액을 적어 환급신청을 한 경우 작성합니다. 
</t>
    <phoneticPr fontId="80" type="noConversion"/>
  </si>
  <si>
    <t xml:space="preserve"> 3. 소득의 종류란은 환급대상 원천징수 세목의 소득을 적습니다.
</t>
    <phoneticPr fontId="80" type="noConversion"/>
  </si>
  <si>
    <t xml:space="preserve"> 4. 귀속연월은 신청한 환급세액이 발생한 "원천징수이행상황신고서(1쪽)"의 ②귀속연월을 적습니다. ③지급연월은 신청한 환급세액
</t>
    <phoneticPr fontId="80" type="noConversion"/>
  </si>
  <si>
    <t xml:space="preserve">이 발생한 "원천징수이행상황신고서(1쪽)"의 ③지급연월을 적습니다. 
</t>
    <phoneticPr fontId="80" type="noConversion"/>
  </si>
  <si>
    <t xml:space="preserve"> 5. 코드란은 환급 신청대상 원천징수 소득의 해당 코드(1쪽의 코드 참조)를 적으며, 인원란은 환급대상 소득에 해당하는 원천징수이
</t>
    <phoneticPr fontId="80" type="noConversion"/>
  </si>
  <si>
    <t xml:space="preserve">행상황신고서(1쪽)의 소득자 소득구분 및 코드에 해당하는 인원을 적습니다. 소득지급액란은 "원천징수이행상황신고서(1쪽)의 ⑤
</t>
    <phoneticPr fontId="80" type="noConversion"/>
  </si>
  <si>
    <t xml:space="preserve">총지급액의 작성방법을 준용하여 작성합니다.
</t>
    <phoneticPr fontId="80" type="noConversion"/>
  </si>
  <si>
    <t xml:space="preserve"> 6. ①결정세액, 기납부 원천징수세액(②계, 기납부세액[주(현)], 기납부세액[종(전)]란은 환급대상 소득에 해당하는 지급명세서의 
</t>
    <phoneticPr fontId="80" type="noConversion"/>
  </si>
  <si>
    <t xml:space="preserve">결정세액, 기납부원천징수세액의 합계액을 적어야 하며, 기납부세액[주(현), 종(전)]이 있는 경우 "기납부세액 명세서(8쪽)"를 
</t>
    <phoneticPr fontId="80" type="noConversion"/>
  </si>
  <si>
    <t xml:space="preserve">작성하여야 합니다. 
</t>
    <phoneticPr fontId="80" type="noConversion"/>
  </si>
  <si>
    <t xml:space="preserve"> 7. ③차감세액란은 환급대상 소득에 해당하는 지급명세서의 차감징수세액의 합계액과 일치하여야 합니다.
</t>
    <phoneticPr fontId="80" type="noConversion"/>
  </si>
  <si>
    <t xml:space="preserve"> 8. ④조정환급세액란은 환급할 세액에서 차감한 같은 세목의 납부할 세액을 포함하여 적습니다.
</t>
    <phoneticPr fontId="80" type="noConversion"/>
  </si>
  <si>
    <t xml:space="preserve"> 9. 합계의 ⑤환급신청액란은 "원천징수이행상황신고서(1쪽)"의 환급신청액란의 금액과 일치하여야 합니다. "환급신청 시 원천징수
</t>
    <phoneticPr fontId="80" type="noConversion"/>
  </si>
  <si>
    <t xml:space="preserve">이행상황신고서(1쪽)"의 2. 환급세액 조정의 전월미환급세액란에 금액이 있는 경우 "전월미환급세액 조정명세서(9쪽)"를 작성하여 
</t>
    <phoneticPr fontId="80" type="noConversion"/>
  </si>
  <si>
    <t xml:space="preserve">제출하여야 합니다. 
</t>
    <phoneticPr fontId="80" type="noConversion"/>
  </si>
  <si>
    <t xml:space="preserve">10. 환급신청서 부표에 포함되는 소득지급명세서는 별도로 제출합니다. 다만, 지급명세서 법정제출기한 내에 해당 지급명세서를 제출한 
</t>
    <phoneticPr fontId="80" type="noConversion"/>
  </si>
  <si>
    <t xml:space="preserve">경우에는 별도로 제출할 필요가 없습니다.
</t>
    <phoneticPr fontId="80" type="noConversion"/>
  </si>
  <si>
    <t xml:space="preserve">11. 환급신청자가 "기납부세액 명세서(8쪽)" 및 "전월미환급세액 조정명세서(9쪽)"를 제출하지 아니한 경우 원천징수 관할 세무서장
</t>
    <phoneticPr fontId="80" type="noConversion"/>
  </si>
  <si>
    <t xml:space="preserve">은 즉시 해당 명세서를 추가로 제출할 수 있도록 안내하고, 그 제출기간은 환급처리기간에 포함하지 아니합니다.
</t>
    <phoneticPr fontId="80" type="noConversion"/>
  </si>
  <si>
    <t>(8 쪽)</t>
    <phoneticPr fontId="80" type="noConversion"/>
  </si>
  <si>
    <t>기 납 부 세 액  명 세 서</t>
    <phoneticPr fontId="80" type="noConversion"/>
  </si>
  <si>
    <t>① 원천징수 신고 납부 현황</t>
    <phoneticPr fontId="80" type="noConversion"/>
  </si>
  <si>
    <t>소득의
구분</t>
    <phoneticPr fontId="80" type="noConversion"/>
  </si>
  <si>
    <t>귀속연월</t>
    <phoneticPr fontId="80" type="noConversion"/>
  </si>
  <si>
    <t>지급연월</t>
    <phoneticPr fontId="80" type="noConversion"/>
  </si>
  <si>
    <t>①소득세
등</t>
    <phoneticPr fontId="80" type="noConversion"/>
  </si>
  <si>
    <t>②농어촌
특별세</t>
    <phoneticPr fontId="80" type="noConversion"/>
  </si>
  <si>
    <t>합  계</t>
    <phoneticPr fontId="80" type="noConversion"/>
  </si>
  <si>
    <t>② 지급명세서 기납부세액 현황</t>
    <phoneticPr fontId="80" type="noConversion"/>
  </si>
  <si>
    <t>주(현)근무지</t>
    <phoneticPr fontId="80" type="noConversion"/>
  </si>
  <si>
    <t>종(전)근무지 결정세액</t>
    <phoneticPr fontId="80" type="noConversion"/>
  </si>
  <si>
    <t>계</t>
    <phoneticPr fontId="80" type="noConversion"/>
  </si>
  <si>
    <t>③소득세
등</t>
    <phoneticPr fontId="80" type="noConversion"/>
  </si>
  <si>
    <t>④농어촌
특별세</t>
    <phoneticPr fontId="80" type="noConversion"/>
  </si>
  <si>
    <t>종(전)
근무지</t>
    <phoneticPr fontId="80" type="noConversion"/>
  </si>
  <si>
    <t>소득세등</t>
    <phoneticPr fontId="80" type="noConversion"/>
  </si>
  <si>
    <t>③ 기납부세액 차이 조정 현황</t>
    <phoneticPr fontId="80" type="noConversion"/>
  </si>
  <si>
    <t>농어촌특별세</t>
    <phoneticPr fontId="80" type="noConversion"/>
  </si>
  <si>
    <t>사     유</t>
    <phoneticPr fontId="80" type="noConversion"/>
  </si>
  <si>
    <t>① 소득세 등
합계</t>
    <phoneticPr fontId="80" type="noConversion"/>
  </si>
  <si>
    <t>③ 소득세 등
합계</t>
    <phoneticPr fontId="80" type="noConversion"/>
  </si>
  <si>
    <t>차이금액
( ③ - ① )</t>
    <phoneticPr fontId="80" type="noConversion"/>
  </si>
  <si>
    <t>②농어촌특별세
합계</t>
    <phoneticPr fontId="80" type="noConversion"/>
  </si>
  <si>
    <t>④농어촌특별세
합계</t>
    <phoneticPr fontId="80" type="noConversion"/>
  </si>
  <si>
    <t>차이금액
( ④ - ②)</t>
    <phoneticPr fontId="80" type="noConversion"/>
  </si>
  <si>
    <t xml:space="preserve"> 2. [1. 원천징수 신고 납부 현황]은 환급신청 대상 세목에 대한 원천징수 신고 납부 현황을 적습니다. 작성대상이 많은 경우 [1. 원
</t>
    <phoneticPr fontId="80" type="noConversion"/>
  </si>
  <si>
    <t xml:space="preserve">천징수 신고 납부 현황]에 대해 합계를 적고 해당 내역에 대한 형식을 참고하여 별지 형식으로 제출할 수 있습니다. 
</t>
    <phoneticPr fontId="80" type="noConversion"/>
  </si>
  <si>
    <t xml:space="preserve"> 3. [2. 지급명세서 기납부세액 현황]은 환급신청 대상 세목에 대한 지급명세서 기납부세액을 적습니다. 작성대상이 많은 경우 [2. 
</t>
    <phoneticPr fontId="80" type="noConversion"/>
  </si>
  <si>
    <t xml:space="preserve">지급명세서 기납부세액 현황]에 대해 합계를 적고 해당 내역에 대한 형식을 참고하여 별지 형식으로 제출할 수 있습니다.
</t>
    <phoneticPr fontId="80" type="noConversion"/>
  </si>
  <si>
    <t xml:space="preserve"> 4. [1. 원천징수 신고납부 현황]의 ①소득세 등의 합계와 [2. 지급명세서 기납부세액 현황]의 주(현)근무지 ③소득세 등의 합계와 
</t>
    <phoneticPr fontId="80" type="noConversion"/>
  </si>
  <si>
    <t xml:space="preserve">일치하여야 합니다. 또한 [1. 원천징수 신고납부 현황]의 ②농어촌특별세의 합계와 [2. 지급명세서 기납부세액 현황]의 주(현)근
</t>
    <phoneticPr fontId="80" type="noConversion"/>
  </si>
  <si>
    <t xml:space="preserve">무지 ④농어촌특별세의 합계와 일치하여야 합니다. 
</t>
    <phoneticPr fontId="80" type="noConversion"/>
  </si>
  <si>
    <t xml:space="preserve"> 5. [1. 원천징수 신고납부 현황]의 ①소득세 등의 합계,  ②농어촌특별세의 합계와 [2. 지급명세서 기납부세액 현황]의 주(현)근무지 
</t>
    <phoneticPr fontId="80" type="noConversion"/>
  </si>
  <si>
    <t xml:space="preserve">③소득세 등의 합계, ④농어촌특별세의 합계가 일치하지 아니한 경우에는 [3. 기납부세액 차이 조정 현황]을 작성하여야 합니다.
</t>
    <phoneticPr fontId="80" type="noConversion"/>
  </si>
  <si>
    <t xml:space="preserve"> 6. [3. 기납부세액 차이 조정 현황]은 [1. 원천징수 신고 납부 현황] 과 [2. 지급명세서 기납부세액 현황]를 비교하여 작성하여 차
</t>
    <phoneticPr fontId="80" type="noConversion"/>
  </si>
  <si>
    <t xml:space="preserve">이금액이 발생하는 경우 해당 사유를 명확히 적고 적을 내용이 많은 경우 별지로 작성하여 제출할 수 있습니다.
</t>
    <phoneticPr fontId="80" type="noConversion"/>
  </si>
  <si>
    <t>(9 쪽)</t>
    <phoneticPr fontId="80" type="noConversion"/>
  </si>
  <si>
    <t>전월미환급세액 조정명세서</t>
    <phoneticPr fontId="80" type="noConversion"/>
  </si>
  <si>
    <t>① 환급 신청시 전월미환급세액 내역</t>
    <phoneticPr fontId="80" type="noConversion"/>
  </si>
  <si>
    <t>신고구분</t>
    <phoneticPr fontId="80" type="noConversion"/>
  </si>
  <si>
    <t>세목 및 코드</t>
    <phoneticPr fontId="80" type="noConversion"/>
  </si>
  <si>
    <t>①발생환급 세액</t>
    <phoneticPr fontId="80" type="noConversion"/>
  </si>
  <si>
    <t>② 같은세목의
납부할세액</t>
    <phoneticPr fontId="80" type="noConversion"/>
  </si>
  <si>
    <t>③당월발생
환급세액
(① - ②)</t>
    <phoneticPr fontId="80" type="noConversion"/>
  </si>
  <si>
    <t>② 환급세액 조정 현황</t>
    <phoneticPr fontId="80" type="noConversion"/>
  </si>
  <si>
    <t>④전월미환
급세액</t>
    <phoneticPr fontId="80" type="noConversion"/>
  </si>
  <si>
    <t>⑤기환급세액</t>
    <phoneticPr fontId="80" type="noConversion"/>
  </si>
  <si>
    <t>⑥차감잔액</t>
    <phoneticPr fontId="80" type="noConversion"/>
  </si>
  <si>
    <t>⑦당월발생
환급세액</t>
    <phoneticPr fontId="80" type="noConversion"/>
  </si>
  <si>
    <t>⑧조정대상
환급세액</t>
    <phoneticPr fontId="80" type="noConversion"/>
  </si>
  <si>
    <t>⑨당월조정
환급세액</t>
    <phoneticPr fontId="80" type="noConversion"/>
  </si>
  <si>
    <t>⑩차월이월
환급세액</t>
    <phoneticPr fontId="80" type="noConversion"/>
  </si>
  <si>
    <t xml:space="preserve"> 2. "전월미환급세액 조정명세서"는 환급신청시 전월미환급세액이 있는 경우 작성합니다.
</t>
    <phoneticPr fontId="80" type="noConversion"/>
  </si>
  <si>
    <t xml:space="preserve"> 3. [1. 환급 신청시 전월미환급세액 내역]은 환급신청 시 「원천징수이행상황신고서 2. 환급세액 조정」의 전월미환급세액란에 금
</t>
    <phoneticPr fontId="80" type="noConversion"/>
  </si>
  <si>
    <t xml:space="preserve">액이 있는 경우 해당 전월미환급세액의 최초 발생 시의 내역을 적습니다. 신고구분란에는 해당 전월미환급세액의 발생 사유
</t>
    <phoneticPr fontId="80" type="noConversion"/>
  </si>
  <si>
    <t xml:space="preserve">를 연말정산, 수정신고 등 해당되는 사유를 구분하여 적습니다. 
</t>
    <phoneticPr fontId="80" type="noConversion"/>
  </si>
  <si>
    <t xml:space="preserve">    세목 및 코드는 해당 전월미환급세액의 세목 및 해당 세목의 코드를 적습니다.
</t>
    <phoneticPr fontId="80" type="noConversion"/>
  </si>
  <si>
    <t xml:space="preserve"> 4. [환급세액 조정현황]은 「원천징수이행상황신고서 2. 환급세액 조정」란을 참고하여 작성합니다.
</t>
    <phoneticPr fontId="80" type="noConversion"/>
  </si>
  <si>
    <t xml:space="preserve">    ⑦당월발생환급세액란에는 [1. 환급 신청시 전월미환급세액 내역]의 ③당월발생급세액을 적습니다. ⑩차월이월환급세액란은 환급신청 
</t>
    <phoneticPr fontId="80" type="noConversion"/>
  </si>
  <si>
    <t xml:space="preserve">시 「원천징수이행상황신고서 2. 환급세액 조정」의 전월미환급세액과 일치해야 합니다. 
</t>
    <phoneticPr fontId="80" type="noConversion"/>
  </si>
  <si>
    <t>210mm x 297mm(백상지 80g/㎡)</t>
    <phoneticPr fontId="80" type="noConversion"/>
  </si>
  <si>
    <t>(10 쪽)</t>
    <phoneticPr fontId="80" type="noConversion"/>
  </si>
  <si>
    <t>합병 및 사업자단위과세 전환 등에 따른
차월이월환급세액 승계 명세</t>
    <phoneticPr fontId="80" type="noConversion"/>
  </si>
  <si>
    <t>승계대상 사업자</t>
    <phoneticPr fontId="80" type="noConversion"/>
  </si>
  <si>
    <t>차월이월환급세액
승계근거</t>
    <phoneticPr fontId="80" type="noConversion"/>
  </si>
  <si>
    <t>승계대상 차월이월 환급세액 내역</t>
    <phoneticPr fontId="80" type="noConversion"/>
  </si>
  <si>
    <t>상  호</t>
    <phoneticPr fontId="80" type="noConversion"/>
  </si>
  <si>
    <t>일 자</t>
    <phoneticPr fontId="80" type="noConversion"/>
  </si>
  <si>
    <t>귀 거</t>
    <phoneticPr fontId="80" type="noConversion"/>
  </si>
  <si>
    <t>귀속년연월</t>
    <phoneticPr fontId="80" type="noConversion"/>
  </si>
  <si>
    <t>차월이월환급세액</t>
    <phoneticPr fontId="80" type="noConversion"/>
  </si>
  <si>
    <t xml:space="preserve"> 1. 합병 또는 사업자단위과세 전환 등으로 인해 피합병법인 또는 지점 등의 차월이월환급세액을 합병법인 또는 사업자단위과세 본점(또는 
</t>
    <phoneticPr fontId="80" type="noConversion"/>
  </si>
  <si>
    <t xml:space="preserve">주사무소) 등이 승계하는 경우에 합병 및 사업자단위과세 전환 등에 따른 차월이월환급세액 승계명세를 작성하여야 합니다.
</t>
    <phoneticPr fontId="80" type="noConversion"/>
  </si>
  <si>
    <t xml:space="preserve"> 2. 승계대상 사업자등록번호 및 상호란은 피합병법인 및 지점 법인의 사업자등록번호를 적습니다.
</t>
    <phoneticPr fontId="80" type="noConversion"/>
  </si>
  <si>
    <t xml:space="preserve"> 3. 차월이월 환급세액 승계 근거란은 차월이월 환급세액 승계 근거가 발생한 일자와 근거(코드)를 적습니다.
</t>
    <phoneticPr fontId="80" type="noConversion"/>
  </si>
  <si>
    <t>승계근거</t>
    <phoneticPr fontId="80" type="noConversion"/>
  </si>
  <si>
    <t>합병</t>
    <phoneticPr fontId="80" type="noConversion"/>
  </si>
  <si>
    <t>사업자단위과세전환</t>
    <phoneticPr fontId="80" type="noConversion"/>
  </si>
  <si>
    <t>그 밖의 원인</t>
    <phoneticPr fontId="80" type="noConversion"/>
  </si>
  <si>
    <t xml:space="preserve"> 4. 승계대상 차월이월 환급세액 내역란은 승계할 차월이월 환급세액이 "원천징수이행상황신고서(1쪽)"의 ②귀속연월, 
</t>
    <phoneticPr fontId="80" type="noConversion"/>
  </si>
  <si>
    <t xml:space="preserve">     ③지급연월, 차월이월환급세액란의 금액을 적습니다.</t>
    <phoneticPr fontId="80" type="noConversion"/>
  </si>
  <si>
    <t xml:space="preserve"> 5. 합병 및 사업자단위과세전환 등에 따른 차월이월환급세액 승계명세를 착오 또는 허위로 적은 경우 과소납부 등으로 가산세를 부담할 
</t>
    <phoneticPr fontId="80" type="noConversion"/>
  </si>
  <si>
    <t xml:space="preserve">수 있으므로 정확히 작성하여야 합니다.
</t>
    <phoneticPr fontId="80" type="noConversion"/>
  </si>
  <si>
    <t>충남 천안시 서북구 오성로 103,6층(두정동,청풍프라자)</t>
    <phoneticPr fontId="80" type="noConversion"/>
  </si>
  <si>
    <t>서울시 성동구 성수이로 51, 서울숲한라시그마밸리 610호</t>
    <phoneticPr fontId="80" type="noConversion"/>
  </si>
  <si>
    <t>월급여</t>
    <phoneticPr fontId="80" type="noConversion"/>
  </si>
  <si>
    <t>x</t>
    <phoneticPr fontId="80" type="noConversion"/>
  </si>
  <si>
    <t>개월</t>
    <phoneticPr fontId="80" type="noConversion"/>
  </si>
  <si>
    <t>=</t>
    <phoneticPr fontId="80" type="noConversion"/>
  </si>
  <si>
    <t>2021년귀속</t>
    <phoneticPr fontId="10" type="noConversion"/>
  </si>
  <si>
    <t>국민연금</t>
    <phoneticPr fontId="80" type="noConversion"/>
  </si>
  <si>
    <t>건강보험</t>
    <phoneticPr fontId="80" type="noConversion"/>
  </si>
  <si>
    <t>전체</t>
    <phoneticPr fontId="80" type="noConversion"/>
  </si>
  <si>
    <t>1/2</t>
    <phoneticPr fontId="80" type="noConversion"/>
  </si>
  <si>
    <t>장기요양보험</t>
    <phoneticPr fontId="80" type="noConversion"/>
  </si>
  <si>
    <t>개월</t>
    <phoneticPr fontId="80" type="noConversion"/>
  </si>
  <si>
    <t>고용보험료</t>
    <phoneticPr fontId="80" type="noConversion"/>
  </si>
  <si>
    <t>손흥민</t>
  </si>
  <si>
    <r>
      <rPr>
        <b/>
        <sz val="8"/>
        <color theme="6" tint="-0.249977111117893"/>
        <rFont val="굴림"/>
        <family val="3"/>
        <charset val="129"/>
      </rPr>
      <t>21.</t>
    </r>
    <r>
      <rPr>
        <sz val="8"/>
        <rFont val="굴림"/>
        <family val="3"/>
        <charset val="129"/>
      </rPr>
      <t xml:space="preserve"> 총 급 여 
  </t>
    </r>
    <r>
      <rPr>
        <sz val="7"/>
        <rFont val="굴림"/>
        <family val="3"/>
        <charset val="129"/>
      </rPr>
      <t xml:space="preserve">  (</t>
    </r>
    <r>
      <rPr>
        <b/>
        <sz val="7"/>
        <color theme="6" tint="-0.249977111117893"/>
        <rFont val="굴림"/>
        <family val="3"/>
        <charset val="129"/>
      </rPr>
      <t>16.</t>
    </r>
    <r>
      <rPr>
        <sz val="7"/>
        <rFont val="굴림"/>
        <family val="3"/>
        <charset val="129"/>
      </rPr>
      <t xml:space="preserve"> 외국인단일세율 적용시 연간 근로소득)</t>
    </r>
    <phoneticPr fontId="10" type="noConversion"/>
  </si>
  <si>
    <t xml:space="preserve"> </t>
    <phoneticPr fontId="80" type="noConversion"/>
  </si>
  <si>
    <t>71만5천원＋(130만원을 초과하는 금액의 100분의 30)</t>
    <phoneticPr fontId="10"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</si>
</sst>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1" formatCode="_-* #,##0_-;\-* #,##0_-;_-* &quot;-&quot;_-;_-@_-"/>
    <numFmt numFmtId="176" formatCode="#\ #\ #\ \-\ #\ #\ \-\ #\ #\ #\ #\ #"/>
    <numFmt numFmtId="177" formatCode="###\-##\-#####"/>
    <numFmt numFmtId="178" formatCode="yyyy\.mm\.dd"/>
    <numFmt numFmtId="179" formatCode="yyyy\.\ mm\.\ dd"/>
    <numFmt numFmtId="180" formatCode="#,##0_ ;[Red]\-#,##0\ "/>
    <numFmt numFmtId="181" formatCode="_-* #,##0.00_-;\-* #,##0.00_-;_-* &quot;-&quot;_-;_-@_-"/>
    <numFmt numFmtId="182" formatCode="_-* #,##0.0_-;\-* #,##0.0_-;_-* &quot;-&quot;_-;_-@_-"/>
    <numFmt numFmtId="183" formatCode="yyyy&quot;년&quot;\ m&quot;월&quot;\ d&quot;일&quot;;@"/>
    <numFmt numFmtId="184" formatCode="000000\-0000000"/>
    <numFmt numFmtId="185" formatCode="_-[$€-2]* #,##0.00_-;\-[$€-2]* #,##0.00_-;_-[$€-2]* &quot;-&quot;??_-"/>
    <numFmt numFmtId="186" formatCode="#,##0_-"/>
    <numFmt numFmtId="187" formatCode="#,##0&quot;세&quot;"/>
    <numFmt numFmtId="188" formatCode="0_);[Red]\(0\)"/>
    <numFmt numFmtId="189" formatCode="_-* #,##0_-;[Red]\▲\ #,##0_-;_-* &quot;-&quot;_-;_-@_-"/>
    <numFmt numFmtId="190" formatCode="yyyy&quot;년&quot;\ m&quot;월&quot;;@"/>
    <numFmt numFmtId="191" formatCode="_▲* #,##0_-;[Blue]\▲* #,##0_-;_-* &quot;-&quot;_-;_-@_-"/>
    <numFmt numFmtId="192" formatCode="0.0%"/>
    <numFmt numFmtId="193" formatCode="0.000%"/>
    <numFmt numFmtId="194" formatCode="mm&quot;월&quot;\ dd&quot;일&quot;"/>
  </numFmts>
  <fonts count="118">
    <font>
      <sz val="11"/>
      <name val="돋움"/>
      <family val="3"/>
      <charset val="129"/>
    </font>
    <font>
      <sz val="11"/>
      <color theme="1"/>
      <name val="맑은 고딕"/>
      <family val="2"/>
      <charset val="129"/>
      <scheme val="minor"/>
    </font>
    <font>
      <sz val="11"/>
      <color theme="1"/>
      <name val="맑은 고딕"/>
      <family val="2"/>
      <charset val="129"/>
      <scheme val="minor"/>
    </font>
    <font>
      <sz val="11"/>
      <color theme="1"/>
      <name val="맑은 고딕"/>
      <family val="2"/>
      <charset val="129"/>
      <scheme val="minor"/>
    </font>
    <font>
      <sz val="11"/>
      <color theme="1"/>
      <name val="맑은 고딕"/>
      <family val="2"/>
      <charset val="129"/>
      <scheme val="minor"/>
    </font>
    <font>
      <sz val="11"/>
      <color theme="1"/>
      <name val="맑은 고딕"/>
      <family val="2"/>
      <charset val="129"/>
      <scheme val="minor"/>
    </font>
    <font>
      <sz val="11"/>
      <color theme="1"/>
      <name val="맑은 고딕"/>
      <family val="2"/>
      <charset val="129"/>
      <scheme val="minor"/>
    </font>
    <font>
      <sz val="11"/>
      <color theme="1"/>
      <name val="맑은 고딕"/>
      <family val="2"/>
      <charset val="129"/>
      <scheme val="minor"/>
    </font>
    <font>
      <sz val="11"/>
      <name val="돋움"/>
      <family val="3"/>
      <charset val="129"/>
    </font>
    <font>
      <sz val="8"/>
      <name val="굴림"/>
      <family val="3"/>
      <charset val="129"/>
    </font>
    <font>
      <sz val="8"/>
      <name val="돋움"/>
      <family val="3"/>
      <charset val="129"/>
    </font>
    <font>
      <sz val="7"/>
      <name val="굴림"/>
      <family val="3"/>
      <charset val="129"/>
    </font>
    <font>
      <sz val="15"/>
      <name val="굴림"/>
      <family val="3"/>
      <charset val="129"/>
    </font>
    <font>
      <b/>
      <sz val="16"/>
      <name val="굴림"/>
      <family val="3"/>
      <charset val="129"/>
    </font>
    <font>
      <b/>
      <sz val="7"/>
      <color rgb="FF7030A0"/>
      <name val="굴림"/>
      <family val="3"/>
      <charset val="129"/>
    </font>
    <font>
      <b/>
      <sz val="8"/>
      <color rgb="FF7030A0"/>
      <name val="굴림"/>
      <family val="3"/>
      <charset val="129"/>
    </font>
    <font>
      <sz val="7"/>
      <color theme="1"/>
      <name val="굴림"/>
      <family val="3"/>
      <charset val="129"/>
    </font>
    <font>
      <b/>
      <sz val="7"/>
      <color theme="7"/>
      <name val="굴림"/>
      <family val="3"/>
      <charset val="129"/>
    </font>
    <font>
      <b/>
      <sz val="15"/>
      <color rgb="FFFF0000"/>
      <name val="굴림"/>
      <family val="3"/>
      <charset val="129"/>
    </font>
    <font>
      <b/>
      <sz val="9"/>
      <name val="굴림"/>
      <family val="3"/>
      <charset val="129"/>
    </font>
    <font>
      <b/>
      <sz val="8"/>
      <name val="굴림"/>
      <family val="3"/>
      <charset val="129"/>
    </font>
    <font>
      <sz val="8"/>
      <color rgb="FF7030A0"/>
      <name val="굴림"/>
      <family val="3"/>
      <charset val="129"/>
    </font>
    <font>
      <b/>
      <sz val="8"/>
      <color rgb="FF002060"/>
      <name val="굴림"/>
      <family val="3"/>
      <charset val="129"/>
    </font>
    <font>
      <sz val="7.5"/>
      <name val="굴림"/>
      <family val="3"/>
      <charset val="129"/>
    </font>
    <font>
      <sz val="7"/>
      <color rgb="FF00B050"/>
      <name val="굴림"/>
      <family val="3"/>
      <charset val="129"/>
    </font>
    <font>
      <b/>
      <sz val="7"/>
      <color rgb="FF002060"/>
      <name val="굴림"/>
      <family val="3"/>
      <charset val="129"/>
    </font>
    <font>
      <b/>
      <sz val="7"/>
      <color rgb="FF00B050"/>
      <name val="굴림"/>
      <family val="3"/>
      <charset val="129"/>
    </font>
    <font>
      <sz val="7"/>
      <color rgb="FF002060"/>
      <name val="굴림"/>
      <family val="3"/>
      <charset val="129"/>
    </font>
    <font>
      <b/>
      <sz val="8"/>
      <color rgb="FF0070C0"/>
      <name val="굴림"/>
      <family val="3"/>
      <charset val="129"/>
    </font>
    <font>
      <sz val="6"/>
      <name val="굴림"/>
      <family val="3"/>
      <charset val="129"/>
    </font>
    <font>
      <sz val="8"/>
      <color rgb="FF00B050"/>
      <name val="굴림"/>
      <family val="3"/>
      <charset val="129"/>
    </font>
    <font>
      <b/>
      <sz val="8"/>
      <color rgb="FF00B050"/>
      <name val="굴림"/>
      <family val="3"/>
      <charset val="129"/>
    </font>
    <font>
      <sz val="8"/>
      <color rgb="FFFF0000"/>
      <name val="굴림"/>
      <family val="3"/>
      <charset val="129"/>
    </font>
    <font>
      <sz val="5"/>
      <name val="굴림"/>
      <family val="3"/>
      <charset val="129"/>
    </font>
    <font>
      <sz val="7"/>
      <color rgb="FF7030A0"/>
      <name val="굴림"/>
      <family val="3"/>
      <charset val="129"/>
    </font>
    <font>
      <b/>
      <sz val="8"/>
      <color rgb="FFC00000"/>
      <name val="굴림"/>
      <family val="3"/>
      <charset val="129"/>
    </font>
    <font>
      <b/>
      <sz val="9"/>
      <color indexed="81"/>
      <name val="Tahoma"/>
      <family val="2"/>
    </font>
    <font>
      <b/>
      <sz val="9"/>
      <color indexed="81"/>
      <name val="돋움"/>
      <family val="3"/>
      <charset val="129"/>
    </font>
    <font>
      <sz val="11"/>
      <name val="굴림체"/>
      <family val="3"/>
      <charset val="129"/>
    </font>
    <font>
      <sz val="11"/>
      <color theme="1"/>
      <name val="굴림"/>
      <family val="3"/>
      <charset val="129"/>
    </font>
    <font>
      <sz val="10"/>
      <name val="Arial"/>
      <family val="2"/>
    </font>
    <font>
      <u/>
      <sz val="11"/>
      <color theme="10"/>
      <name val="맑은 고딕"/>
      <family val="3"/>
      <charset val="129"/>
    </font>
    <font>
      <b/>
      <sz val="9"/>
      <color rgb="FFFF0000"/>
      <name val="굴림"/>
      <family val="3"/>
      <charset val="129"/>
    </font>
    <font>
      <b/>
      <sz val="8"/>
      <color rgb="FFFF0000"/>
      <name val="굴림"/>
      <family val="3"/>
      <charset val="129"/>
    </font>
    <font>
      <b/>
      <sz val="8"/>
      <color theme="6" tint="-0.249977111117893"/>
      <name val="굴림"/>
      <family val="3"/>
      <charset val="129"/>
    </font>
    <font>
      <b/>
      <sz val="7"/>
      <color theme="6" tint="-0.249977111117893"/>
      <name val="굴림"/>
      <family val="3"/>
      <charset val="129"/>
    </font>
    <font>
      <sz val="8"/>
      <color theme="1"/>
      <name val="굴림"/>
      <family val="3"/>
      <charset val="129"/>
    </font>
    <font>
      <b/>
      <sz val="8"/>
      <color theme="6" tint="-0.499984740745262"/>
      <name val="굴림"/>
      <family val="3"/>
      <charset val="129"/>
    </font>
    <font>
      <sz val="6"/>
      <color theme="6" tint="-0.499984740745262"/>
      <name val="굴림"/>
      <family val="3"/>
      <charset val="129"/>
    </font>
    <font>
      <sz val="7"/>
      <color theme="3"/>
      <name val="굴림"/>
      <family val="3"/>
      <charset val="129"/>
    </font>
    <font>
      <b/>
      <sz val="6"/>
      <color theme="6" tint="-0.249977111117893"/>
      <name val="굴림"/>
      <family val="3"/>
      <charset val="129"/>
    </font>
    <font>
      <b/>
      <sz val="6"/>
      <color theme="6" tint="-0.499984740745262"/>
      <name val="굴림"/>
      <family val="3"/>
      <charset val="129"/>
    </font>
    <font>
      <sz val="6"/>
      <color theme="8" tint="-0.499984740745262"/>
      <name val="굴림"/>
      <family val="3"/>
      <charset val="129"/>
    </font>
    <font>
      <b/>
      <sz val="6"/>
      <name val="굴림"/>
      <family val="3"/>
      <charset val="129"/>
    </font>
    <font>
      <b/>
      <sz val="8"/>
      <color theme="4" tint="-0.499984740745262"/>
      <name val="굴림"/>
      <family val="3"/>
      <charset val="129"/>
    </font>
    <font>
      <b/>
      <sz val="8"/>
      <color theme="8" tint="-0.499984740745262"/>
      <name val="굴림"/>
      <family val="3"/>
      <charset val="129"/>
    </font>
    <font>
      <b/>
      <sz val="8"/>
      <color theme="8" tint="-0.499984740745262"/>
      <name val="바탕"/>
      <family val="1"/>
      <charset val="129"/>
    </font>
    <font>
      <sz val="8"/>
      <color theme="4" tint="-0.499984740745262"/>
      <name val="굴림"/>
      <family val="3"/>
      <charset val="129"/>
    </font>
    <font>
      <sz val="8"/>
      <color theme="5"/>
      <name val="굴림"/>
      <family val="3"/>
      <charset val="129"/>
    </font>
    <font>
      <sz val="8"/>
      <color theme="7"/>
      <name val="굴림"/>
      <family val="3"/>
      <charset val="129"/>
    </font>
    <font>
      <b/>
      <sz val="8"/>
      <color theme="7"/>
      <name val="굴림"/>
      <family val="3"/>
      <charset val="129"/>
    </font>
    <font>
      <sz val="6"/>
      <color theme="7"/>
      <name val="굴림"/>
      <family val="3"/>
      <charset val="129"/>
    </font>
    <font>
      <sz val="5"/>
      <color theme="7"/>
      <name val="굴림"/>
      <family val="3"/>
      <charset val="129"/>
    </font>
    <font>
      <b/>
      <sz val="6"/>
      <color theme="7"/>
      <name val="굴림"/>
      <family val="3"/>
      <charset val="129"/>
    </font>
    <font>
      <b/>
      <sz val="5"/>
      <color theme="7"/>
      <name val="굴림"/>
      <family val="3"/>
      <charset val="129"/>
    </font>
    <font>
      <b/>
      <sz val="6"/>
      <color rgb="FFFF0000"/>
      <name val="굴림"/>
      <family val="3"/>
      <charset val="129"/>
    </font>
    <font>
      <sz val="9"/>
      <color indexed="81"/>
      <name val="Tahoma"/>
      <family val="2"/>
    </font>
    <font>
      <sz val="9"/>
      <color indexed="81"/>
      <name val="돋움"/>
      <family val="3"/>
      <charset val="129"/>
    </font>
    <font>
      <b/>
      <sz val="5"/>
      <color rgb="FFC00000"/>
      <name val="굴림"/>
      <family val="3"/>
      <charset val="129"/>
    </font>
    <font>
      <b/>
      <sz val="9"/>
      <color indexed="81"/>
      <name val="MingLiU"/>
      <family val="3"/>
      <charset val="136"/>
    </font>
    <font>
      <b/>
      <sz val="9"/>
      <color indexed="81"/>
      <name val="MS Gothic"/>
      <family val="3"/>
      <charset val="128"/>
    </font>
    <font>
      <sz val="6"/>
      <color theme="1"/>
      <name val="굴림"/>
      <family val="3"/>
      <charset val="129"/>
    </font>
    <font>
      <sz val="7"/>
      <color theme="7"/>
      <name val="굴림"/>
      <family val="3"/>
      <charset val="129"/>
    </font>
    <font>
      <b/>
      <sz val="7"/>
      <color theme="4" tint="-0.499984740745262"/>
      <name val="굴림"/>
      <family val="3"/>
      <charset val="129"/>
    </font>
    <font>
      <sz val="11"/>
      <color theme="1"/>
      <name val="기아 Medium"/>
      <family val="3"/>
      <charset val="129"/>
    </font>
    <font>
      <b/>
      <sz val="9"/>
      <color rgb="FF0070C0"/>
      <name val="굴림"/>
      <family val="3"/>
      <charset val="129"/>
    </font>
    <font>
      <sz val="4"/>
      <color theme="7"/>
      <name val="굴림"/>
      <family val="3"/>
      <charset val="129"/>
    </font>
    <font>
      <b/>
      <sz val="10"/>
      <color rgb="FFC00000"/>
      <name val="굴림"/>
      <family val="3"/>
      <charset val="129"/>
    </font>
    <font>
      <sz val="11"/>
      <color rgb="FFFF0000"/>
      <name val="돋움"/>
      <family val="3"/>
      <charset val="129"/>
    </font>
    <font>
      <sz val="6"/>
      <color rgb="FF7030A0"/>
      <name val="굴림"/>
      <family val="3"/>
      <charset val="129"/>
    </font>
    <font>
      <sz val="8"/>
      <name val="맑은 고딕"/>
      <family val="2"/>
      <charset val="129"/>
      <scheme val="minor"/>
    </font>
    <font>
      <sz val="9"/>
      <color theme="1"/>
      <name val="맑은 고딕"/>
      <family val="2"/>
      <charset val="129"/>
      <scheme val="minor"/>
    </font>
    <font>
      <sz val="10"/>
      <color theme="1"/>
      <name val="맑은 고딕"/>
      <family val="2"/>
      <charset val="129"/>
      <scheme val="minor"/>
    </font>
    <font>
      <b/>
      <sz val="9"/>
      <color rgb="FFC00000"/>
      <name val="굴림"/>
      <family val="3"/>
      <charset val="129"/>
    </font>
    <font>
      <u/>
      <sz val="11"/>
      <color theme="10"/>
      <name val="돋움"/>
      <family val="3"/>
      <charset val="129"/>
    </font>
    <font>
      <sz val="5"/>
      <color theme="1"/>
      <name val="굴림"/>
      <family val="3"/>
      <charset val="129"/>
    </font>
    <font>
      <u/>
      <sz val="10"/>
      <color theme="10"/>
      <name val="맑은 고딕"/>
      <family val="2"/>
      <charset val="129"/>
      <scheme val="minor"/>
    </font>
    <font>
      <b/>
      <sz val="7"/>
      <color rgb="FFC00000"/>
      <name val="굴림"/>
      <family val="3"/>
      <charset val="129"/>
    </font>
    <font>
      <b/>
      <u/>
      <sz val="7"/>
      <color rgb="FFFF0000"/>
      <name val="굴림"/>
      <family val="3"/>
      <charset val="129"/>
    </font>
    <font>
      <sz val="9"/>
      <color theme="1"/>
      <name val="굴림"/>
      <family val="3"/>
      <charset val="129"/>
    </font>
    <font>
      <sz val="9"/>
      <color rgb="FF000000"/>
      <name val="굴림"/>
      <family val="3"/>
      <charset val="129"/>
    </font>
    <font>
      <sz val="8"/>
      <color rgb="FF0070C0"/>
      <name val="굴림"/>
      <family val="3"/>
      <charset val="129"/>
    </font>
    <font>
      <b/>
      <sz val="7"/>
      <color theme="1"/>
      <name val="굴림"/>
      <family val="3"/>
      <charset val="129"/>
    </font>
    <font>
      <b/>
      <sz val="7.5"/>
      <name val="굴림"/>
      <family val="3"/>
      <charset val="129"/>
    </font>
    <font>
      <b/>
      <sz val="7"/>
      <name val="굴림"/>
      <family val="3"/>
      <charset val="129"/>
    </font>
    <font>
      <sz val="8"/>
      <color theme="0" tint="-0.499984740745262"/>
      <name val="굴림"/>
      <family val="3"/>
      <charset val="129"/>
    </font>
    <font>
      <b/>
      <sz val="11"/>
      <color rgb="FF002060"/>
      <name val="돋움"/>
      <family val="3"/>
      <charset val="129"/>
    </font>
    <font>
      <b/>
      <sz val="9"/>
      <color rgb="FF002060"/>
      <name val="굴림"/>
      <family val="3"/>
      <charset val="129"/>
    </font>
    <font>
      <b/>
      <sz val="11"/>
      <color theme="9" tint="-0.499984740745262"/>
      <name val="돋움"/>
      <family val="3"/>
      <charset val="129"/>
    </font>
    <font>
      <u/>
      <sz val="8"/>
      <color theme="10"/>
      <name val="돋움"/>
      <family val="3"/>
      <charset val="129"/>
    </font>
    <font>
      <sz val="8"/>
      <color rgb="FF002060"/>
      <name val="굴림"/>
      <family val="3"/>
      <charset val="129"/>
    </font>
    <font>
      <sz val="11"/>
      <color rgb="FF002060"/>
      <name val="돋움"/>
      <family val="3"/>
      <charset val="129"/>
    </font>
    <font>
      <b/>
      <sz val="12"/>
      <color theme="1"/>
      <name val="굴림"/>
      <family val="3"/>
      <charset val="129"/>
    </font>
    <font>
      <b/>
      <sz val="8"/>
      <color theme="1"/>
      <name val="굴림"/>
      <family val="3"/>
      <charset val="129"/>
    </font>
    <font>
      <b/>
      <sz val="5"/>
      <color rgb="FF7030A0"/>
      <name val="굴림"/>
      <family val="3"/>
      <charset val="129"/>
    </font>
    <font>
      <sz val="7"/>
      <color rgb="FFFF0000"/>
      <name val="굴림"/>
      <family val="3"/>
      <charset val="129"/>
    </font>
    <font>
      <b/>
      <sz val="7"/>
      <color rgb="FFFF0000"/>
      <name val="굴림"/>
      <family val="3"/>
      <charset val="129"/>
    </font>
    <font>
      <b/>
      <sz val="14"/>
      <color theme="1"/>
      <name val="굴림"/>
      <family val="3"/>
      <charset val="129"/>
    </font>
    <font>
      <b/>
      <sz val="22"/>
      <color theme="1"/>
      <name val="-다정"/>
      <family val="1"/>
      <charset val="129"/>
    </font>
    <font>
      <b/>
      <sz val="6"/>
      <color rgb="FF7030A0"/>
      <name val="굴림"/>
      <family val="3"/>
      <charset val="129"/>
    </font>
    <font>
      <b/>
      <sz val="9"/>
      <color theme="1"/>
      <name val="굴림"/>
      <family val="3"/>
      <charset val="129"/>
    </font>
    <font>
      <b/>
      <sz val="11"/>
      <color theme="1"/>
      <name val="굴림"/>
      <family val="3"/>
      <charset val="129"/>
    </font>
    <font>
      <b/>
      <sz val="7"/>
      <color indexed="81"/>
      <name val="굴림"/>
      <family val="3"/>
      <charset val="129"/>
    </font>
    <font>
      <sz val="6"/>
      <color rgb="FF002060"/>
      <name val="굴림"/>
      <family val="3"/>
      <charset val="129"/>
    </font>
    <font>
      <b/>
      <sz val="6"/>
      <color theme="8" tint="-0.499984740745262"/>
      <name val="굴림"/>
      <family val="3"/>
      <charset val="129"/>
    </font>
    <font>
      <sz val="11"/>
      <color theme="0"/>
      <name val="돋움"/>
      <family val="3"/>
      <charset val="129"/>
    </font>
    <font>
      <b/>
      <sz val="11"/>
      <color theme="4"/>
      <name val="돋움"/>
      <family val="3"/>
      <charset val="129"/>
    </font>
    <font>
      <sz val="8"/>
      <color rgb="FF002060"/>
      <name val="돋움"/>
      <family val="3"/>
      <charset val="129"/>
    </font>
  </fonts>
  <fills count="22">
    <fill>
      <patternFill patternType="none"/>
    </fill>
    <fill>
      <patternFill patternType="gray125"/>
    </fill>
    <fill>
      <patternFill patternType="solid">
        <fgColor theme="2"/>
        <bgColor indexed="64"/>
      </patternFill>
    </fill>
    <fill>
      <patternFill patternType="solid">
        <fgColor theme="9" tint="0.79998168889431442"/>
        <bgColor indexed="64"/>
      </patternFill>
    </fill>
    <fill>
      <patternFill patternType="solid">
        <fgColor indexed="43"/>
        <bgColor indexed="64"/>
      </patternFill>
    </fill>
    <fill>
      <patternFill patternType="solid">
        <fgColor theme="3"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0" tint="-0.14999847407452621"/>
        <bgColor indexed="64"/>
      </patternFill>
    </fill>
    <fill>
      <patternFill patternType="solid">
        <fgColor theme="6" tint="0.59999389629810485"/>
        <bgColor indexed="64"/>
      </patternFill>
    </fill>
    <fill>
      <patternFill patternType="solid">
        <fgColor theme="5" tint="0.79998168889431442"/>
        <bgColor indexed="64"/>
      </patternFill>
    </fill>
    <fill>
      <patternFill patternType="solid">
        <fgColor theme="0" tint="-4.9989318521683403E-2"/>
        <bgColor indexed="64"/>
      </patternFill>
    </fill>
    <fill>
      <patternFill patternType="solid">
        <fgColor theme="2" tint="-9.9978637043366805E-2"/>
        <bgColor indexed="64"/>
      </patternFill>
    </fill>
    <fill>
      <patternFill patternType="solid">
        <fgColor rgb="FFFFFF00"/>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rgb="FFD1F8FD"/>
        <bgColor indexed="64"/>
      </patternFill>
    </fill>
    <fill>
      <patternFill patternType="solid">
        <fgColor rgb="FFCCFF99"/>
        <bgColor indexed="64"/>
      </patternFill>
    </fill>
    <fill>
      <patternFill patternType="solid">
        <fgColor rgb="FFFFC000"/>
        <bgColor indexed="64"/>
      </patternFill>
    </fill>
    <fill>
      <patternFill patternType="solid">
        <fgColor rgb="FF92D050"/>
        <bgColor indexed="64"/>
      </patternFill>
    </fill>
    <fill>
      <patternFill patternType="solid">
        <fgColor theme="3"/>
        <bgColor indexed="64"/>
      </patternFill>
    </fill>
  </fills>
  <borders count="289">
    <border>
      <left/>
      <right/>
      <top/>
      <bottom/>
      <diagonal/>
    </border>
    <border>
      <left/>
      <right/>
      <top style="thin">
        <color indexed="64"/>
      </top>
      <bottom/>
      <diagonal/>
    </border>
    <border>
      <left/>
      <right/>
      <top style="medium">
        <color rgb="FFFF0000"/>
      </top>
      <bottom style="thin">
        <color indexed="64"/>
      </bottom>
      <diagonal/>
    </border>
    <border>
      <left/>
      <right style="thin">
        <color indexed="64"/>
      </right>
      <top style="medium">
        <color rgb="FFFF0000"/>
      </top>
      <bottom style="thin">
        <color indexed="64"/>
      </bottom>
      <diagonal/>
    </border>
    <border>
      <left style="thin">
        <color indexed="64"/>
      </left>
      <right/>
      <top style="medium">
        <color rgb="FFFF0000"/>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hair">
        <color indexed="64"/>
      </left>
      <right/>
      <top style="hair">
        <color indexed="64"/>
      </top>
      <bottom/>
      <diagonal/>
    </border>
    <border>
      <left/>
      <right style="hair">
        <color indexed="64"/>
      </right>
      <top style="hair">
        <color indexed="64"/>
      </top>
      <bottom/>
      <diagonal/>
    </border>
    <border>
      <left/>
      <right/>
      <top style="hair">
        <color indexed="64"/>
      </top>
      <bottom/>
      <diagonal/>
    </border>
    <border>
      <left style="hair">
        <color indexed="64"/>
      </left>
      <right/>
      <top/>
      <bottom/>
      <diagonal/>
    </border>
    <border>
      <left/>
      <right style="hair">
        <color indexed="64"/>
      </right>
      <top/>
      <bottom/>
      <diagonal/>
    </border>
    <border>
      <left/>
      <right style="thin">
        <color indexed="64"/>
      </right>
      <top style="thin">
        <color indexed="64"/>
      </top>
      <bottom/>
      <diagonal/>
    </border>
    <border>
      <left style="hair">
        <color indexed="64"/>
      </left>
      <right/>
      <top/>
      <bottom style="hair">
        <color indexed="64"/>
      </bottom>
      <diagonal/>
    </border>
    <border>
      <left/>
      <right style="hair">
        <color indexed="64"/>
      </right>
      <top/>
      <bottom style="hair">
        <color indexed="64"/>
      </bottom>
      <diagonal/>
    </border>
    <border>
      <left/>
      <right/>
      <top/>
      <bottom style="hair">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thin">
        <color indexed="64"/>
      </right>
      <top/>
      <bottom style="hair">
        <color indexed="64"/>
      </bottom>
      <diagonal/>
    </border>
    <border>
      <left style="thin">
        <color indexed="64"/>
      </left>
      <right/>
      <top/>
      <bottom style="hair">
        <color indexed="64"/>
      </bottom>
      <diagonal/>
    </border>
    <border>
      <left style="thin">
        <color indexed="64"/>
      </left>
      <right style="thin">
        <color indexed="64"/>
      </right>
      <top/>
      <bottom style="hair">
        <color indexed="64"/>
      </bottom>
      <diagonal/>
    </border>
    <border>
      <left style="thin">
        <color indexed="64"/>
      </left>
      <right/>
      <top style="hair">
        <color indexed="64"/>
      </top>
      <bottom/>
      <diagonal/>
    </border>
    <border>
      <left/>
      <right style="thin">
        <color indexed="64"/>
      </right>
      <top style="hair">
        <color indexed="64"/>
      </top>
      <bottom/>
      <diagonal/>
    </border>
    <border>
      <left style="thin">
        <color indexed="64"/>
      </left>
      <right style="thin">
        <color indexed="64"/>
      </right>
      <top style="hair">
        <color indexed="64"/>
      </top>
      <bottom/>
      <diagonal/>
    </border>
    <border>
      <left style="thin">
        <color indexed="64"/>
      </left>
      <right style="thin">
        <color indexed="64"/>
      </right>
      <top style="hair">
        <color indexed="64"/>
      </top>
      <bottom style="hair">
        <color indexed="64"/>
      </bottom>
      <diagonal/>
    </border>
    <border>
      <left style="thin">
        <color indexed="64"/>
      </left>
      <right/>
      <top/>
      <bottom/>
      <diagonal/>
    </border>
    <border>
      <left style="thin">
        <color indexed="64"/>
      </left>
      <right style="thin">
        <color indexed="64"/>
      </right>
      <top/>
      <bottom/>
      <diagonal/>
    </border>
    <border>
      <left style="thin">
        <color indexed="64"/>
      </left>
      <right style="thin">
        <color indexed="64"/>
      </right>
      <top style="hair">
        <color indexed="64"/>
      </top>
      <bottom style="thin">
        <color indexed="64"/>
      </bottom>
      <diagonal/>
    </border>
    <border>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bottom/>
      <diagonal/>
    </border>
    <border>
      <left/>
      <right/>
      <top/>
      <bottom style="medium">
        <color indexed="64"/>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left/>
      <right style="medium">
        <color indexed="64"/>
      </right>
      <top style="thin">
        <color indexed="64"/>
      </top>
      <bottom/>
      <diagonal/>
    </border>
    <border>
      <left/>
      <right style="medium">
        <color indexed="64"/>
      </right>
      <top style="hair">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style="thin">
        <color indexed="64"/>
      </bottom>
      <diagonal/>
    </border>
    <border>
      <left style="hair">
        <color indexed="64"/>
      </left>
      <right style="hair">
        <color indexed="64"/>
      </right>
      <top style="medium">
        <color indexed="64"/>
      </top>
      <bottom style="hair">
        <color indexed="64"/>
      </bottom>
      <diagonal/>
    </border>
    <border>
      <left style="medium">
        <color indexed="64"/>
      </left>
      <right/>
      <top/>
      <bottom/>
      <diagonal/>
    </border>
    <border>
      <left style="medium">
        <color indexed="64"/>
      </left>
      <right/>
      <top/>
      <bottom style="thin">
        <color indexed="64"/>
      </bottom>
      <diagonal/>
    </border>
    <border>
      <left style="thin">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bottom/>
      <diagonal/>
    </border>
    <border>
      <left/>
      <right style="hair">
        <color indexed="64"/>
      </right>
      <top style="hair">
        <color indexed="64"/>
      </top>
      <bottom style="thin">
        <color indexed="64"/>
      </bottom>
      <diagonal/>
    </border>
    <border>
      <left style="hair">
        <color indexed="64"/>
      </left>
      <right style="thin">
        <color indexed="64"/>
      </right>
      <top/>
      <bottom/>
      <diagonal/>
    </border>
    <border>
      <left style="thin">
        <color indexed="64"/>
      </left>
      <right style="thin">
        <color indexed="64"/>
      </right>
      <top style="medium">
        <color indexed="64"/>
      </top>
      <bottom style="thin">
        <color indexed="64"/>
      </bottom>
      <diagonal/>
    </border>
    <border>
      <left/>
      <right style="hair">
        <color indexed="64"/>
      </right>
      <top style="medium">
        <color indexed="64"/>
      </top>
      <bottom style="hair">
        <color indexed="64"/>
      </bottom>
      <diagonal/>
    </border>
    <border>
      <left style="thin">
        <color indexed="64"/>
      </left>
      <right style="hair">
        <color indexed="64"/>
      </right>
      <top style="medium">
        <color indexed="64"/>
      </top>
      <bottom style="hair">
        <color indexed="64"/>
      </bottom>
      <diagonal/>
    </border>
    <border>
      <left style="hair">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thin">
        <color indexed="64"/>
      </right>
      <top/>
      <bottom style="medium">
        <color indexed="64"/>
      </bottom>
      <diagonal/>
    </border>
    <border>
      <left/>
      <right/>
      <top style="medium">
        <color theme="5"/>
      </top>
      <bottom/>
      <diagonal/>
    </border>
    <border>
      <left/>
      <right style="thin">
        <color indexed="64"/>
      </right>
      <top style="medium">
        <color theme="5"/>
      </top>
      <bottom/>
      <diagonal/>
    </border>
    <border>
      <left style="thin">
        <color indexed="64"/>
      </left>
      <right/>
      <top style="medium">
        <color rgb="FFC00000"/>
      </top>
      <bottom/>
      <diagonal/>
    </border>
    <border>
      <left/>
      <right style="thin">
        <color indexed="64"/>
      </right>
      <top style="medium">
        <color rgb="FFC00000"/>
      </top>
      <bottom/>
      <diagonal/>
    </border>
    <border>
      <left/>
      <right/>
      <top style="medium">
        <color theme="5"/>
      </top>
      <bottom style="thin">
        <color indexed="64"/>
      </bottom>
      <diagonal/>
    </border>
    <border>
      <left/>
      <right style="thin">
        <color indexed="64"/>
      </right>
      <top style="medium">
        <color theme="5"/>
      </top>
      <bottom style="thin">
        <color indexed="64"/>
      </bottom>
      <diagonal/>
    </border>
    <border>
      <left/>
      <right style="hair">
        <color theme="5"/>
      </right>
      <top style="medium">
        <color theme="5"/>
      </top>
      <bottom style="thin">
        <color indexed="64"/>
      </bottom>
      <diagonal/>
    </border>
    <border>
      <left style="hair">
        <color theme="5"/>
      </left>
      <right/>
      <top style="medium">
        <color theme="5"/>
      </top>
      <bottom style="thin">
        <color indexed="64"/>
      </bottom>
      <diagonal/>
    </border>
    <border>
      <left style="thin">
        <color indexed="64"/>
      </left>
      <right/>
      <top/>
      <bottom style="medium">
        <color theme="5"/>
      </bottom>
      <diagonal/>
    </border>
    <border>
      <left/>
      <right/>
      <top/>
      <bottom style="medium">
        <color theme="5"/>
      </bottom>
      <diagonal/>
    </border>
    <border>
      <left/>
      <right style="thin">
        <color indexed="64"/>
      </right>
      <top/>
      <bottom style="medium">
        <color theme="5"/>
      </bottom>
      <diagonal/>
    </border>
    <border>
      <left style="medium">
        <color indexed="64"/>
      </left>
      <right/>
      <top style="medium">
        <color theme="5"/>
      </top>
      <bottom/>
      <diagonal/>
    </border>
    <border>
      <left style="medium">
        <color indexed="64"/>
      </left>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right/>
      <top style="thin">
        <color indexed="64"/>
      </top>
      <bottom style="thin">
        <color theme="9" tint="-0.24994659260841701"/>
      </bottom>
      <diagonal/>
    </border>
    <border>
      <left style="medium">
        <color rgb="FFC00000"/>
      </left>
      <right/>
      <top style="thin">
        <color indexed="64"/>
      </top>
      <bottom style="thin">
        <color indexed="64"/>
      </bottom>
      <diagonal/>
    </border>
    <border>
      <left/>
      <right style="medium">
        <color rgb="FFC00000"/>
      </right>
      <top style="thin">
        <color indexed="64"/>
      </top>
      <bottom style="thin">
        <color indexed="64"/>
      </bottom>
      <diagonal/>
    </border>
    <border>
      <left style="medium">
        <color rgb="FFC00000"/>
      </left>
      <right/>
      <top style="thin">
        <color indexed="64"/>
      </top>
      <bottom style="thin">
        <color theme="9" tint="-0.24994659260841701"/>
      </bottom>
      <diagonal/>
    </border>
    <border>
      <left/>
      <right style="thin">
        <color indexed="64"/>
      </right>
      <top/>
      <bottom style="medium">
        <color rgb="FFFF0000"/>
      </bottom>
      <diagonal/>
    </border>
    <border>
      <left style="thin">
        <color theme="1"/>
      </left>
      <right/>
      <top style="hair">
        <color auto="1"/>
      </top>
      <bottom style="hair">
        <color auto="1"/>
      </bottom>
      <diagonal/>
    </border>
    <border>
      <left/>
      <right style="thin">
        <color theme="1"/>
      </right>
      <top style="hair">
        <color auto="1"/>
      </top>
      <bottom style="hair">
        <color auto="1"/>
      </bottom>
      <diagonal/>
    </border>
    <border>
      <left style="thin">
        <color indexed="64"/>
      </left>
      <right style="thin">
        <color indexed="64"/>
      </right>
      <top/>
      <bottom style="medium">
        <color rgb="FFFF0000"/>
      </bottom>
      <diagonal/>
    </border>
    <border>
      <left style="medium">
        <color rgb="FFC00000"/>
      </left>
      <right/>
      <top style="thin">
        <color indexed="64"/>
      </top>
      <bottom/>
      <diagonal/>
    </border>
    <border>
      <left style="medium">
        <color indexed="64"/>
      </left>
      <right style="thin">
        <color indexed="64"/>
      </right>
      <top/>
      <bottom style="thin">
        <color indexed="64"/>
      </bottom>
      <diagonal/>
    </border>
    <border>
      <left/>
      <right/>
      <top style="medium">
        <color rgb="FFFF6600"/>
      </top>
      <bottom/>
      <diagonal/>
    </border>
    <border>
      <left/>
      <right style="thin">
        <color indexed="64"/>
      </right>
      <top style="medium">
        <color rgb="FFFF6600"/>
      </top>
      <bottom/>
      <diagonal/>
    </border>
    <border>
      <left style="thin">
        <color indexed="64"/>
      </left>
      <right/>
      <top style="medium">
        <color rgb="FFFF6600"/>
      </top>
      <bottom/>
      <diagonal/>
    </border>
    <border>
      <left style="thin">
        <color indexed="64"/>
      </left>
      <right/>
      <top/>
      <bottom style="medium">
        <color rgb="FFFF6600"/>
      </bottom>
      <diagonal/>
    </border>
    <border>
      <left/>
      <right/>
      <top/>
      <bottom style="medium">
        <color rgb="FFFF6600"/>
      </bottom>
      <diagonal/>
    </border>
    <border>
      <left/>
      <right style="medium">
        <color indexed="64"/>
      </right>
      <top/>
      <bottom style="medium">
        <color theme="5"/>
      </bottom>
      <diagonal/>
    </border>
    <border>
      <left style="medium">
        <color indexed="64"/>
      </left>
      <right style="thin">
        <color indexed="64"/>
      </right>
      <top style="medium">
        <color indexed="64"/>
      </top>
      <bottom/>
      <diagonal/>
    </border>
    <border>
      <left/>
      <right style="medium">
        <color indexed="64"/>
      </right>
      <top style="thin">
        <color indexed="64"/>
      </top>
      <bottom style="thin">
        <color theme="9" tint="-0.24994659260841701"/>
      </bottom>
      <diagonal/>
    </border>
    <border>
      <left style="medium">
        <color indexed="64"/>
      </left>
      <right style="thin">
        <color indexed="64"/>
      </right>
      <top/>
      <bottom style="medium">
        <color indexed="64"/>
      </bottom>
      <diagonal/>
    </border>
    <border>
      <left style="thin">
        <color indexed="64"/>
      </left>
      <right/>
      <top style="medium">
        <color theme="5"/>
      </top>
      <bottom/>
      <diagonal/>
    </border>
    <border>
      <left style="thin">
        <color indexed="64"/>
      </left>
      <right style="medium">
        <color indexed="64"/>
      </right>
      <top/>
      <bottom style="thin">
        <color indexed="64"/>
      </bottom>
      <diagonal/>
    </border>
    <border>
      <left/>
      <right style="medium">
        <color indexed="64"/>
      </right>
      <top/>
      <bottom style="hair">
        <color indexed="64"/>
      </bottom>
      <diagonal/>
    </border>
    <border>
      <left style="thin">
        <color indexed="64"/>
      </left>
      <right style="medium">
        <color indexed="64"/>
      </right>
      <top style="hair">
        <color indexed="64"/>
      </top>
      <bottom style="thin">
        <color indexed="64"/>
      </bottom>
      <diagonal/>
    </border>
    <border>
      <left/>
      <right style="medium">
        <color indexed="64"/>
      </right>
      <top style="medium">
        <color rgb="FFFF6600"/>
      </top>
      <bottom/>
      <diagonal/>
    </border>
    <border>
      <left/>
      <right/>
      <top style="medium">
        <color rgb="FFC00000"/>
      </top>
      <bottom/>
      <diagonal/>
    </border>
    <border>
      <left/>
      <right style="medium">
        <color indexed="64"/>
      </right>
      <top style="hair">
        <color indexed="64"/>
      </top>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bottom/>
      <diagonal/>
    </border>
    <border>
      <left style="medium">
        <color indexed="64"/>
      </left>
      <right/>
      <top/>
      <bottom style="hair">
        <color indexed="64"/>
      </bottom>
      <diagonal/>
    </border>
    <border>
      <left style="medium">
        <color indexed="64"/>
      </left>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hair">
        <color indexed="64"/>
      </bottom>
      <diagonal/>
    </border>
    <border>
      <left style="thin">
        <color indexed="64"/>
      </left>
      <right style="medium">
        <color indexed="64"/>
      </right>
      <top style="hair">
        <color indexed="64"/>
      </top>
      <bottom/>
      <diagonal/>
    </border>
    <border>
      <left style="thin">
        <color indexed="64"/>
      </left>
      <right style="medium">
        <color indexed="64"/>
      </right>
      <top/>
      <bottom style="hair">
        <color indexed="64"/>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hair">
        <color indexed="64"/>
      </bottom>
      <diagonal/>
    </border>
    <border>
      <left style="hair">
        <color indexed="64"/>
      </left>
      <right style="medium">
        <color indexed="64"/>
      </right>
      <top/>
      <bottom style="medium">
        <color indexed="64"/>
      </bottom>
      <diagonal/>
    </border>
    <border>
      <left style="thin">
        <color indexed="64"/>
      </left>
      <right style="thin">
        <color indexed="64"/>
      </right>
      <top/>
      <bottom style="medium">
        <color rgb="FFC00000"/>
      </bottom>
      <diagonal/>
    </border>
    <border>
      <left style="thin">
        <color indexed="64"/>
      </left>
      <right/>
      <top/>
      <bottom style="medium">
        <color rgb="FFC00000"/>
      </bottom>
      <diagonal/>
    </border>
    <border>
      <left/>
      <right style="thin">
        <color indexed="64"/>
      </right>
      <top/>
      <bottom style="medium">
        <color rgb="FFC00000"/>
      </bottom>
      <diagonal/>
    </border>
    <border>
      <left style="medium">
        <color rgb="FFC00000"/>
      </left>
      <right/>
      <top/>
      <bottom style="thin">
        <color indexed="64"/>
      </bottom>
      <diagonal/>
    </border>
    <border>
      <left style="thin">
        <color indexed="64"/>
      </left>
      <right/>
      <top style="thin">
        <color theme="9" tint="-0.24994659260841701"/>
      </top>
      <bottom/>
      <diagonal/>
    </border>
    <border>
      <left/>
      <right/>
      <top style="thin">
        <color theme="9" tint="-0.24994659260841701"/>
      </top>
      <bottom/>
      <diagonal/>
    </border>
    <border>
      <left/>
      <right style="thin">
        <color indexed="64"/>
      </right>
      <top style="thin">
        <color theme="9" tint="-0.24994659260841701"/>
      </top>
      <bottom/>
      <diagonal/>
    </border>
    <border>
      <left/>
      <right style="medium">
        <color indexed="64"/>
      </right>
      <top style="thin">
        <color theme="9" tint="-0.24994659260841701"/>
      </top>
      <bottom/>
      <diagonal/>
    </border>
    <border>
      <left style="thin">
        <color indexed="64"/>
      </left>
      <right style="thin">
        <color indexed="64"/>
      </right>
      <top style="medium">
        <color rgb="FFC00000"/>
      </top>
      <bottom/>
      <diagonal/>
    </border>
    <border>
      <left/>
      <right style="medium">
        <color rgb="FFFF0000"/>
      </right>
      <top style="thin">
        <color theme="9" tint="-0.24994659260841701"/>
      </top>
      <bottom/>
      <diagonal/>
    </border>
    <border>
      <left style="thin">
        <color indexed="64"/>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right style="medium">
        <color indexed="64"/>
      </right>
      <top/>
      <bottom style="medium">
        <color rgb="FFFF0000"/>
      </bottom>
      <diagonal/>
    </border>
    <border>
      <left style="medium">
        <color rgb="FFFF0000"/>
      </left>
      <right/>
      <top style="thin">
        <color theme="9" tint="-0.24994659260841701"/>
      </top>
      <bottom/>
      <diagonal/>
    </border>
    <border>
      <left style="medium">
        <color rgb="FFFF0000"/>
      </left>
      <right/>
      <top/>
      <bottom style="medium">
        <color rgb="FFFF0000"/>
      </bottom>
      <diagonal/>
    </border>
    <border>
      <left style="thin">
        <color indexed="64"/>
      </left>
      <right style="thin">
        <color indexed="64"/>
      </right>
      <top/>
      <bottom style="medium">
        <color theme="5"/>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right style="thin">
        <color indexed="64"/>
      </right>
      <top/>
      <bottom style="medium">
        <color rgb="FFFF6600"/>
      </bottom>
      <diagonal/>
    </border>
    <border>
      <left/>
      <right style="medium">
        <color indexed="64"/>
      </right>
      <top style="medium">
        <color theme="5"/>
      </top>
      <bottom/>
      <diagonal/>
    </border>
    <border>
      <left/>
      <right/>
      <top/>
      <bottom style="medium">
        <color theme="9" tint="-0.499984740745262"/>
      </bottom>
      <diagonal/>
    </border>
    <border>
      <left/>
      <right style="thin">
        <color indexed="64"/>
      </right>
      <top/>
      <bottom style="medium">
        <color theme="9" tint="-0.499984740745262"/>
      </bottom>
      <diagonal/>
    </border>
    <border>
      <left style="medium">
        <color indexed="64"/>
      </left>
      <right style="thin">
        <color indexed="64"/>
      </right>
      <top/>
      <bottom style="medium">
        <color theme="9" tint="-0.499984740745262"/>
      </bottom>
      <diagonal/>
    </border>
    <border>
      <left style="thin">
        <color indexed="64"/>
      </left>
      <right/>
      <top/>
      <bottom style="medium">
        <color theme="9" tint="-0.499984740745262"/>
      </bottom>
      <diagonal/>
    </border>
    <border>
      <left/>
      <right style="thin">
        <color indexed="64"/>
      </right>
      <top style="hair">
        <color auto="1"/>
      </top>
      <bottom style="double">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style="medium">
        <color indexed="64"/>
      </left>
      <right/>
      <top style="thin">
        <color indexed="64"/>
      </top>
      <bottom style="thin">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medium">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thin">
        <color indexed="64"/>
      </top>
      <bottom style="hair">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bottom style="double">
        <color indexed="64"/>
      </bottom>
      <diagonal/>
    </border>
    <border>
      <left style="medium">
        <color indexed="64"/>
      </left>
      <right/>
      <top style="hair">
        <color indexed="64"/>
      </top>
      <bottom style="double">
        <color indexed="64"/>
      </bottom>
      <diagonal/>
    </border>
    <border>
      <left/>
      <right/>
      <top style="hair">
        <color indexed="64"/>
      </top>
      <bottom style="double">
        <color indexed="64"/>
      </bottom>
      <diagonal/>
    </border>
    <border>
      <left/>
      <right style="medium">
        <color indexed="64"/>
      </right>
      <top style="hair">
        <color indexed="64"/>
      </top>
      <bottom style="double">
        <color indexed="64"/>
      </bottom>
      <diagonal/>
    </border>
    <border>
      <left style="medium">
        <color indexed="64"/>
      </left>
      <right style="thin">
        <color indexed="64"/>
      </right>
      <top/>
      <bottom style="hair">
        <color indexed="64"/>
      </bottom>
      <diagonal/>
    </border>
    <border>
      <left style="medium">
        <color indexed="64"/>
      </left>
      <right/>
      <top style="double">
        <color indexed="64"/>
      </top>
      <bottom style="hair">
        <color indexed="64"/>
      </bottom>
      <diagonal/>
    </border>
    <border>
      <left/>
      <right style="thin">
        <color indexed="64"/>
      </right>
      <top style="double">
        <color indexed="64"/>
      </top>
      <bottom style="hair">
        <color indexed="64"/>
      </bottom>
      <diagonal/>
    </border>
    <border>
      <left style="medium">
        <color indexed="64"/>
      </left>
      <right/>
      <top style="medium">
        <color indexed="64"/>
      </top>
      <bottom style="thin">
        <color indexed="64"/>
      </bottom>
      <diagonal/>
    </border>
    <border>
      <left/>
      <right style="medium">
        <color indexed="64"/>
      </right>
      <top style="double">
        <color indexed="64"/>
      </top>
      <bottom style="hair">
        <color indexed="64"/>
      </bottom>
      <diagonal/>
    </border>
    <border>
      <left style="thin">
        <color indexed="64"/>
      </left>
      <right/>
      <top style="hair">
        <color indexed="64"/>
      </top>
      <bottom style="double">
        <color indexed="64"/>
      </bottom>
      <diagonal/>
    </border>
    <border>
      <left style="medium">
        <color indexed="64"/>
      </left>
      <right style="thin">
        <color indexed="64"/>
      </right>
      <top style="medium">
        <color indexed="64"/>
      </top>
      <bottom style="thin">
        <color indexed="64"/>
      </bottom>
      <diagonal/>
    </border>
    <border>
      <left style="medium">
        <color indexed="64"/>
      </left>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hair">
        <color indexed="64"/>
      </top>
      <bottom style="thin">
        <color indexed="64"/>
      </bottom>
      <diagonal/>
    </border>
    <border>
      <left style="medium">
        <color indexed="64"/>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style="medium">
        <color indexed="64"/>
      </right>
      <top style="hair">
        <color indexed="64"/>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medium">
        <color indexed="64"/>
      </left>
      <right style="thin">
        <color indexed="64"/>
      </right>
      <top style="thin">
        <color indexed="64"/>
      </top>
      <bottom style="double">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double">
        <color indexed="64"/>
      </bottom>
      <diagonal/>
    </border>
    <border>
      <left style="thin">
        <color indexed="64"/>
      </left>
      <right style="medium">
        <color indexed="64"/>
      </right>
      <top style="double">
        <color indexed="64"/>
      </top>
      <bottom style="hair">
        <color indexed="64"/>
      </bottom>
      <diagonal/>
    </border>
    <border>
      <left style="thin">
        <color indexed="64"/>
      </left>
      <right style="medium">
        <color indexed="64"/>
      </right>
      <top style="hair">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medium">
        <color rgb="FFFF0000"/>
      </top>
      <bottom style="thin">
        <color indexed="64"/>
      </bottom>
      <diagonal/>
    </border>
    <border>
      <left/>
      <right style="thin">
        <color indexed="64"/>
      </right>
      <top style="medium">
        <color indexed="64"/>
      </top>
      <bottom style="hair">
        <color indexed="64"/>
      </bottom>
      <diagonal/>
    </border>
    <border>
      <left/>
      <right style="medium">
        <color indexed="64"/>
      </right>
      <top style="medium">
        <color indexed="64"/>
      </top>
      <bottom style="hair">
        <color indexed="64"/>
      </bottom>
      <diagonal/>
    </border>
    <border>
      <left style="hair">
        <color indexed="64"/>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theme="3"/>
      </left>
      <right style="thin">
        <color indexed="64"/>
      </right>
      <top style="medium">
        <color theme="3"/>
      </top>
      <bottom style="medium">
        <color theme="3"/>
      </bottom>
      <diagonal/>
    </border>
    <border>
      <left style="thin">
        <color indexed="64"/>
      </left>
      <right style="thin">
        <color indexed="64"/>
      </right>
      <top style="medium">
        <color theme="3"/>
      </top>
      <bottom style="medium">
        <color theme="3"/>
      </bottom>
      <diagonal/>
    </border>
    <border>
      <left/>
      <right style="thin">
        <color indexed="64"/>
      </right>
      <top style="medium">
        <color theme="3"/>
      </top>
      <bottom style="medium">
        <color theme="3"/>
      </bottom>
      <diagonal/>
    </border>
    <border>
      <left style="thin">
        <color indexed="64"/>
      </left>
      <right style="medium">
        <color theme="3"/>
      </right>
      <top style="medium">
        <color theme="3"/>
      </top>
      <bottom style="medium">
        <color theme="3"/>
      </bottom>
      <diagonal/>
    </border>
    <border>
      <left style="thin">
        <color indexed="64"/>
      </left>
      <right/>
      <top style="thin">
        <color indexed="64"/>
      </top>
      <bottom style="medium">
        <color rgb="FFC00000"/>
      </bottom>
      <diagonal/>
    </border>
    <border>
      <left/>
      <right/>
      <top style="thin">
        <color indexed="64"/>
      </top>
      <bottom style="medium">
        <color rgb="FFC00000"/>
      </bottom>
      <diagonal/>
    </border>
    <border>
      <left/>
      <right style="thin">
        <color indexed="64"/>
      </right>
      <top style="thin">
        <color indexed="64"/>
      </top>
      <bottom style="medium">
        <color rgb="FFC00000"/>
      </bottom>
      <diagonal/>
    </border>
    <border>
      <left/>
      <right style="medium">
        <color indexed="64"/>
      </right>
      <top style="thin">
        <color indexed="64"/>
      </top>
      <bottom style="medium">
        <color rgb="FFC00000"/>
      </bottom>
      <diagonal/>
    </border>
    <border>
      <left/>
      <right style="medium">
        <color indexed="64"/>
      </right>
      <top/>
      <bottom style="medium">
        <color theme="9" tint="-0.499984740745262"/>
      </bottom>
      <diagonal/>
    </border>
    <border>
      <left style="thin">
        <color indexed="64"/>
      </left>
      <right/>
      <top style="medium">
        <color indexed="64"/>
      </top>
      <bottom style="medium">
        <color indexed="64"/>
      </bottom>
      <diagonal/>
    </border>
    <border>
      <left style="thin">
        <color indexed="64"/>
      </left>
      <right style="thin">
        <color indexed="64"/>
      </right>
      <top style="hair">
        <color indexed="64"/>
      </top>
      <bottom style="medium">
        <color rgb="FFC00000"/>
      </bottom>
      <diagonal/>
    </border>
    <border>
      <left style="thin">
        <color indexed="64"/>
      </left>
      <right style="thin">
        <color indexed="64"/>
      </right>
      <top style="medium">
        <color indexed="64"/>
      </top>
      <bottom/>
      <diagonal/>
    </border>
    <border>
      <left style="thin">
        <color indexed="64"/>
      </left>
      <right/>
      <top style="thin">
        <color theme="9" tint="-0.24994659260841701"/>
      </top>
      <bottom style="medium">
        <color indexed="64"/>
      </bottom>
      <diagonal/>
    </border>
    <border>
      <left/>
      <right/>
      <top style="thin">
        <color theme="9" tint="-0.24994659260841701"/>
      </top>
      <bottom style="medium">
        <color indexed="64"/>
      </bottom>
      <diagonal/>
    </border>
    <border>
      <left/>
      <right style="medium">
        <color indexed="64"/>
      </right>
      <top style="thin">
        <color theme="9" tint="-0.24994659260841701"/>
      </top>
      <bottom style="medium">
        <color indexed="64"/>
      </bottom>
      <diagonal/>
    </border>
    <border>
      <left/>
      <right style="thin">
        <color indexed="64"/>
      </right>
      <top style="medium">
        <color indexed="64"/>
      </top>
      <bottom style="medium">
        <color indexed="64"/>
      </bottom>
      <diagonal/>
    </border>
    <border>
      <left style="medium">
        <color indexed="64"/>
      </left>
      <right style="hair">
        <color auto="1"/>
      </right>
      <top style="medium">
        <color indexed="64"/>
      </top>
      <bottom style="hair">
        <color auto="1"/>
      </bottom>
      <diagonal/>
    </border>
    <border>
      <left style="hair">
        <color auto="1"/>
      </left>
      <right/>
      <top style="medium">
        <color indexed="64"/>
      </top>
      <bottom/>
      <diagonal/>
    </border>
    <border>
      <left/>
      <right style="hair">
        <color auto="1"/>
      </right>
      <top style="medium">
        <color indexed="64"/>
      </top>
      <bottom/>
      <diagonal/>
    </border>
    <border>
      <left style="hair">
        <color auto="1"/>
      </left>
      <right/>
      <top style="medium">
        <color indexed="64"/>
      </top>
      <bottom style="hair">
        <color auto="1"/>
      </bottom>
      <diagonal/>
    </border>
    <border>
      <left style="medium">
        <color indexed="64"/>
      </left>
      <right style="hair">
        <color auto="1"/>
      </right>
      <top style="hair">
        <color auto="1"/>
      </top>
      <bottom style="hair">
        <color auto="1"/>
      </bottom>
      <diagonal/>
    </border>
    <border>
      <left style="hair">
        <color auto="1"/>
      </left>
      <right/>
      <top style="hair">
        <color auto="1"/>
      </top>
      <bottom style="hair">
        <color auto="1"/>
      </bottom>
      <diagonal/>
    </border>
    <border>
      <left style="medium">
        <color indexed="64"/>
      </left>
      <right/>
      <top style="hair">
        <color auto="1"/>
      </top>
      <bottom/>
      <diagonal/>
    </border>
    <border>
      <left style="hair">
        <color auto="1"/>
      </left>
      <right style="medium">
        <color indexed="64"/>
      </right>
      <top style="hair">
        <color auto="1"/>
      </top>
      <bottom style="hair">
        <color auto="1"/>
      </bottom>
      <diagonal/>
    </border>
    <border>
      <left style="hair">
        <color auto="1"/>
      </left>
      <right style="hair">
        <color auto="1"/>
      </right>
      <top style="hair">
        <color auto="1"/>
      </top>
      <bottom/>
      <diagonal/>
    </border>
    <border>
      <left style="hair">
        <color auto="1"/>
      </left>
      <right style="medium">
        <color indexed="64"/>
      </right>
      <top style="hair">
        <color auto="1"/>
      </top>
      <bottom/>
      <diagonal/>
    </border>
    <border>
      <left style="medium">
        <color indexed="64"/>
      </left>
      <right style="hair">
        <color auto="1"/>
      </right>
      <top style="hair">
        <color auto="1"/>
      </top>
      <bottom/>
      <diagonal/>
    </border>
    <border>
      <left style="hair">
        <color auto="1"/>
      </left>
      <right style="hair">
        <color auto="1"/>
      </right>
      <top style="thin">
        <color indexed="64"/>
      </top>
      <bottom style="hair">
        <color auto="1"/>
      </bottom>
      <diagonal/>
    </border>
    <border>
      <left style="hair">
        <color auto="1"/>
      </left>
      <right/>
      <top style="thin">
        <color indexed="64"/>
      </top>
      <bottom style="hair">
        <color auto="1"/>
      </bottom>
      <diagonal/>
    </border>
    <border>
      <left/>
      <right style="hair">
        <color auto="1"/>
      </right>
      <top style="thin">
        <color indexed="64"/>
      </top>
      <bottom style="hair">
        <color auto="1"/>
      </bottom>
      <diagonal/>
    </border>
    <border>
      <left style="hair">
        <color auto="1"/>
      </left>
      <right style="hair">
        <color auto="1"/>
      </right>
      <top style="thin">
        <color indexed="64"/>
      </top>
      <bottom/>
      <diagonal/>
    </border>
    <border>
      <left style="hair">
        <color auto="1"/>
      </left>
      <right/>
      <top style="thin">
        <color indexed="64"/>
      </top>
      <bottom/>
      <diagonal/>
    </border>
    <border>
      <left/>
      <right style="hair">
        <color auto="1"/>
      </right>
      <top style="thin">
        <color indexed="64"/>
      </top>
      <bottom/>
      <diagonal/>
    </border>
    <border>
      <left style="hair">
        <color auto="1"/>
      </left>
      <right style="medium">
        <color indexed="64"/>
      </right>
      <top style="thin">
        <color indexed="64"/>
      </top>
      <bottom/>
      <diagonal/>
    </border>
    <border>
      <left style="medium">
        <color indexed="64"/>
      </left>
      <right style="hair">
        <color auto="1"/>
      </right>
      <top/>
      <bottom/>
      <diagonal/>
    </border>
    <border>
      <left style="hair">
        <color auto="1"/>
      </left>
      <right style="medium">
        <color indexed="64"/>
      </right>
      <top/>
      <bottom style="hair">
        <color auto="1"/>
      </bottom>
      <diagonal/>
    </border>
    <border>
      <left style="hair">
        <color auto="1"/>
      </left>
      <right/>
      <top style="hair">
        <color auto="1"/>
      </top>
      <bottom style="thin">
        <color indexed="64"/>
      </bottom>
      <diagonal/>
    </border>
    <border>
      <left style="hair">
        <color auto="1"/>
      </left>
      <right/>
      <top/>
      <bottom style="thin">
        <color indexed="64"/>
      </bottom>
      <diagonal/>
    </border>
    <border>
      <left/>
      <right style="hair">
        <color auto="1"/>
      </right>
      <top/>
      <bottom style="thin">
        <color indexed="64"/>
      </bottom>
      <diagonal/>
    </border>
    <border>
      <left style="hair">
        <color auto="1"/>
      </left>
      <right style="medium">
        <color indexed="64"/>
      </right>
      <top/>
      <bottom/>
      <diagonal/>
    </border>
    <border>
      <left style="medium">
        <color indexed="64"/>
      </left>
      <right style="hair">
        <color auto="1"/>
      </right>
      <top/>
      <bottom style="hair">
        <color auto="1"/>
      </bottom>
      <diagonal/>
    </border>
    <border>
      <left style="medium">
        <color indexed="64"/>
      </left>
      <right style="hair">
        <color auto="1"/>
      </right>
      <top style="hair">
        <color auto="1"/>
      </top>
      <bottom style="medium">
        <color indexed="64"/>
      </bottom>
      <diagonal/>
    </border>
    <border>
      <left style="hair">
        <color auto="1"/>
      </left>
      <right style="hair">
        <color auto="1"/>
      </right>
      <top style="hair">
        <color auto="1"/>
      </top>
      <bottom style="medium">
        <color indexed="64"/>
      </bottom>
      <diagonal/>
    </border>
    <border>
      <left style="hair">
        <color auto="1"/>
      </left>
      <right/>
      <top style="hair">
        <color auto="1"/>
      </top>
      <bottom style="medium">
        <color indexed="64"/>
      </bottom>
      <diagonal/>
    </border>
    <border>
      <left/>
      <right style="hair">
        <color auto="1"/>
      </right>
      <top style="hair">
        <color auto="1"/>
      </top>
      <bottom style="medium">
        <color indexed="64"/>
      </bottom>
      <diagonal/>
    </border>
    <border>
      <left style="hair">
        <color auto="1"/>
      </left>
      <right/>
      <top/>
      <bottom style="medium">
        <color indexed="64"/>
      </bottom>
      <diagonal/>
    </border>
    <border>
      <left/>
      <right style="hair">
        <color auto="1"/>
      </right>
      <top/>
      <bottom style="medium">
        <color indexed="64"/>
      </bottom>
      <diagonal/>
    </border>
    <border>
      <left style="medium">
        <color indexed="64"/>
      </left>
      <right style="hair">
        <color auto="1"/>
      </right>
      <top style="medium">
        <color indexed="64"/>
      </top>
      <bottom/>
      <diagonal/>
    </border>
    <border>
      <left style="hair">
        <color auto="1"/>
      </left>
      <right style="hair">
        <color auto="1"/>
      </right>
      <top style="medium">
        <color indexed="64"/>
      </top>
      <bottom/>
      <diagonal/>
    </border>
    <border>
      <left style="hair">
        <color auto="1"/>
      </left>
      <right style="medium">
        <color indexed="64"/>
      </right>
      <top style="medium">
        <color indexed="64"/>
      </top>
      <bottom/>
      <diagonal/>
    </border>
    <border>
      <left style="medium">
        <color indexed="64"/>
      </left>
      <right style="hair">
        <color auto="1"/>
      </right>
      <top/>
      <bottom style="medium">
        <color indexed="64"/>
      </bottom>
      <diagonal/>
    </border>
    <border>
      <left style="medium">
        <color indexed="64"/>
      </left>
      <right/>
      <top style="hair">
        <color auto="1"/>
      </top>
      <bottom style="hair">
        <color auto="1"/>
      </bottom>
      <diagonal/>
    </border>
    <border>
      <left style="hair">
        <color auto="1"/>
      </left>
      <right style="medium">
        <color indexed="64"/>
      </right>
      <top style="hair">
        <color auto="1"/>
      </top>
      <bottom style="medium">
        <color indexed="64"/>
      </bottom>
      <diagonal/>
    </border>
    <border>
      <left style="thin">
        <color indexed="64"/>
      </left>
      <right style="hair">
        <color auto="1"/>
      </right>
      <top style="hair">
        <color auto="1"/>
      </top>
      <bottom/>
      <diagonal/>
    </border>
    <border>
      <left style="hair">
        <color auto="1"/>
      </left>
      <right/>
      <top style="thin">
        <color indexed="64"/>
      </top>
      <bottom style="thin">
        <color indexed="64"/>
      </bottom>
      <diagonal/>
    </border>
    <border>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style="hair">
        <color auto="1"/>
      </left>
      <right style="thin">
        <color indexed="64"/>
      </right>
      <top style="hair">
        <color auto="1"/>
      </top>
      <bottom/>
      <diagonal/>
    </border>
    <border>
      <left style="thin">
        <color indexed="64"/>
      </left>
      <right style="hair">
        <color auto="1"/>
      </right>
      <top/>
      <bottom style="hair">
        <color auto="1"/>
      </bottom>
      <diagonal/>
    </border>
  </borders>
  <cellStyleXfs count="50">
    <xf numFmtId="0" fontId="0" fillId="0" borderId="0">
      <alignment vertical="center"/>
    </xf>
    <xf numFmtId="41" fontId="8" fillId="0" borderId="0" applyFont="0" applyFill="0" applyBorder="0" applyAlignment="0" applyProtection="0">
      <alignment vertical="center"/>
    </xf>
    <xf numFmtId="185" fontId="8" fillId="0" borderId="0" applyFont="0" applyFill="0" applyBorder="0" applyAlignment="0" applyProtection="0">
      <alignment vertical="center"/>
    </xf>
    <xf numFmtId="9" fontId="38" fillId="0" borderId="0" applyFont="0" applyFill="0" applyBorder="0" applyAlignment="0" applyProtection="0">
      <alignment vertical="center"/>
    </xf>
    <xf numFmtId="9" fontId="8" fillId="0" borderId="0" applyFont="0" applyFill="0" applyBorder="0" applyAlignment="0" applyProtection="0">
      <alignment vertical="center"/>
    </xf>
    <xf numFmtId="41" fontId="38" fillId="0" borderId="0" applyFont="0" applyFill="0" applyBorder="0" applyAlignment="0" applyProtection="0">
      <alignment vertical="center"/>
    </xf>
    <xf numFmtId="41" fontId="39" fillId="0" borderId="0" applyFont="0" applyFill="0" applyBorder="0" applyAlignment="0" applyProtection="0">
      <alignment vertical="center"/>
    </xf>
    <xf numFmtId="41" fontId="8"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0" fontId="38" fillId="0" borderId="0">
      <alignment vertical="center"/>
    </xf>
    <xf numFmtId="0" fontId="39" fillId="0" borderId="0">
      <alignment vertical="center"/>
    </xf>
    <xf numFmtId="0" fontId="8" fillId="0" borderId="0">
      <alignment vertical="center"/>
    </xf>
    <xf numFmtId="0" fontId="40" fillId="0" borderId="0"/>
    <xf numFmtId="0" fontId="7" fillId="0" borderId="0">
      <alignment vertical="center"/>
    </xf>
    <xf numFmtId="0" fontId="7" fillId="0" borderId="0">
      <alignment vertical="center"/>
    </xf>
    <xf numFmtId="0" fontId="7" fillId="0" borderId="0">
      <alignment vertical="center"/>
    </xf>
    <xf numFmtId="0" fontId="40" fillId="0" borderId="0"/>
    <xf numFmtId="0" fontId="7" fillId="0" borderId="0">
      <alignment vertical="center"/>
    </xf>
    <xf numFmtId="0" fontId="41" fillId="0" borderId="0" applyNumberFormat="0" applyFill="0" applyBorder="0" applyAlignment="0" applyProtection="0">
      <alignment vertical="top"/>
      <protection locked="0"/>
    </xf>
    <xf numFmtId="0" fontId="6" fillId="0" borderId="0">
      <alignment vertical="center"/>
    </xf>
    <xf numFmtId="0" fontId="5" fillId="0" borderId="0">
      <alignment vertical="center"/>
    </xf>
    <xf numFmtId="41" fontId="5" fillId="0" borderId="0" applyFont="0" applyFill="0" applyBorder="0" applyAlignment="0" applyProtection="0">
      <alignment vertical="center"/>
    </xf>
    <xf numFmtId="0" fontId="4" fillId="0" borderId="0">
      <alignment vertical="center"/>
    </xf>
    <xf numFmtId="41" fontId="4" fillId="0" borderId="0" applyFont="0" applyFill="0" applyBorder="0" applyAlignment="0" applyProtection="0">
      <alignment vertical="center"/>
    </xf>
    <xf numFmtId="0" fontId="8" fillId="0" borderId="0">
      <alignment vertical="center"/>
    </xf>
    <xf numFmtId="41" fontId="8" fillId="0" borderId="0" applyFont="0" applyFill="0" applyBorder="0" applyAlignment="0" applyProtection="0">
      <alignment vertical="center"/>
    </xf>
    <xf numFmtId="41" fontId="4" fillId="0" borderId="0" applyFont="0" applyFill="0" applyBorder="0" applyAlignment="0" applyProtection="0">
      <alignment vertical="center"/>
    </xf>
    <xf numFmtId="41" fontId="4" fillId="0" borderId="0" applyFont="0" applyFill="0" applyBorder="0" applyAlignment="0" applyProtection="0">
      <alignment vertical="center"/>
    </xf>
    <xf numFmtId="41" fontId="4" fillId="0" borderId="0" applyFont="0" applyFill="0" applyBorder="0" applyAlignment="0" applyProtection="0">
      <alignment vertical="center"/>
    </xf>
    <xf numFmtId="41" fontId="74" fillId="0" borderId="0" applyFont="0" applyFill="0" applyBorder="0" applyAlignment="0" applyProtection="0">
      <alignment vertical="center"/>
    </xf>
    <xf numFmtId="0" fontId="4" fillId="0" borderId="0">
      <alignment vertical="center"/>
    </xf>
    <xf numFmtId="0" fontId="4" fillId="0" borderId="0">
      <alignment vertical="center"/>
    </xf>
    <xf numFmtId="0" fontId="7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0" fontId="4" fillId="0" borderId="0">
      <alignment vertical="center"/>
    </xf>
    <xf numFmtId="0" fontId="3" fillId="0" borderId="0">
      <alignment vertical="center"/>
    </xf>
    <xf numFmtId="41" fontId="3" fillId="0" borderId="0" applyFont="0" applyFill="0" applyBorder="0" applyAlignment="0" applyProtection="0">
      <alignment vertical="center"/>
    </xf>
    <xf numFmtId="9" fontId="3" fillId="0" borderId="0" applyFont="0" applyFill="0" applyBorder="0" applyAlignment="0" applyProtection="0">
      <alignment vertical="center"/>
    </xf>
    <xf numFmtId="0" fontId="2" fillId="0" borderId="0">
      <alignment vertical="center"/>
    </xf>
    <xf numFmtId="41" fontId="2" fillId="0" borderId="0" applyFont="0" applyFill="0" applyBorder="0" applyAlignment="0" applyProtection="0">
      <alignment vertical="center"/>
    </xf>
    <xf numFmtId="0" fontId="84" fillId="0" borderId="0" applyNumberFormat="0" applyFill="0" applyBorder="0" applyAlignment="0" applyProtection="0">
      <alignment vertical="center"/>
    </xf>
    <xf numFmtId="9" fontId="8" fillId="0" borderId="0" applyFont="0" applyFill="0" applyBorder="0" applyAlignment="0" applyProtection="0">
      <alignment vertical="center"/>
    </xf>
    <xf numFmtId="0" fontId="1" fillId="0" borderId="0">
      <alignment vertical="center"/>
    </xf>
    <xf numFmtId="41" fontId="1" fillId="0" borderId="0" applyFont="0" applyFill="0" applyBorder="0" applyAlignment="0" applyProtection="0">
      <alignment vertical="center"/>
    </xf>
  </cellStyleXfs>
  <cellXfs count="1739">
    <xf numFmtId="0" fontId="0" fillId="0" borderId="0" xfId="0">
      <alignment vertical="center"/>
    </xf>
    <xf numFmtId="41" fontId="20" fillId="5" borderId="25" xfId="1" quotePrefix="1" applyFont="1" applyFill="1" applyBorder="1" applyAlignment="1">
      <alignment horizontal="center" vertical="center" shrinkToFit="1"/>
    </xf>
    <xf numFmtId="0" fontId="11" fillId="0" borderId="31" xfId="0" quotePrefix="1" applyFont="1" applyBorder="1" applyAlignment="1">
      <alignment horizontal="center" vertical="center"/>
    </xf>
    <xf numFmtId="49" fontId="11" fillId="0" borderId="25" xfId="1" applyNumberFormat="1" applyFont="1" applyBorder="1" applyAlignment="1">
      <alignment horizontal="center" vertical="center" shrinkToFit="1"/>
    </xf>
    <xf numFmtId="0" fontId="11" fillId="0" borderId="24" xfId="0" quotePrefix="1" applyFont="1" applyBorder="1" applyAlignment="1">
      <alignment horizontal="center" vertical="center" shrinkToFit="1"/>
    </xf>
    <xf numFmtId="0" fontId="11" fillId="7" borderId="24" xfId="0" quotePrefix="1" applyFont="1" applyFill="1" applyBorder="1" applyAlignment="1">
      <alignment horizontal="center" vertical="center" shrinkToFit="1"/>
    </xf>
    <xf numFmtId="49" fontId="11" fillId="7" borderId="25" xfId="1" applyNumberFormat="1" applyFont="1" applyFill="1" applyBorder="1" applyAlignment="1">
      <alignment horizontal="center" vertical="center" shrinkToFit="1"/>
    </xf>
    <xf numFmtId="41" fontId="9" fillId="0" borderId="0" xfId="1" applyFont="1" applyAlignment="1">
      <alignment horizontal="right" vertical="center"/>
    </xf>
    <xf numFmtId="3" fontId="9" fillId="0" borderId="0" xfId="1" applyNumberFormat="1" applyFont="1" applyAlignment="1">
      <alignment horizontal="center" vertical="center"/>
    </xf>
    <xf numFmtId="3" fontId="29" fillId="0" borderId="0" xfId="1" applyNumberFormat="1" applyFont="1" applyAlignment="1">
      <alignment horizontal="right" vertical="center"/>
    </xf>
    <xf numFmtId="0" fontId="9" fillId="0" borderId="5" xfId="0" applyFont="1" applyBorder="1">
      <alignment vertical="center"/>
    </xf>
    <xf numFmtId="3" fontId="9" fillId="0" borderId="17" xfId="1" applyNumberFormat="1" applyFont="1" applyBorder="1" applyAlignment="1">
      <alignment horizontal="left" vertical="center"/>
    </xf>
    <xf numFmtId="0" fontId="9" fillId="0" borderId="18" xfId="0" applyFont="1" applyBorder="1">
      <alignment vertical="center"/>
    </xf>
    <xf numFmtId="180" fontId="19" fillId="0" borderId="54" xfId="1" applyNumberFormat="1" applyFont="1" applyBorder="1" applyAlignment="1">
      <alignment horizontal="center" vertical="center"/>
    </xf>
    <xf numFmtId="0" fontId="9" fillId="4" borderId="57" xfId="0" applyFont="1" applyFill="1" applyBorder="1">
      <alignment vertical="center"/>
    </xf>
    <xf numFmtId="0" fontId="45" fillId="0" borderId="31" xfId="0" quotePrefix="1" applyFont="1" applyBorder="1" applyAlignment="1">
      <alignment horizontal="center" vertical="center"/>
    </xf>
    <xf numFmtId="49" fontId="44" fillId="0" borderId="16" xfId="0" applyNumberFormat="1" applyFont="1" applyBorder="1" applyAlignment="1">
      <alignment horizontal="right" vertical="center"/>
    </xf>
    <xf numFmtId="49" fontId="44" fillId="0" borderId="25" xfId="0" applyNumberFormat="1" applyFont="1" applyBorder="1" applyAlignment="1">
      <alignment horizontal="right" vertical="center"/>
    </xf>
    <xf numFmtId="0" fontId="44" fillId="3" borderId="24" xfId="0" quotePrefix="1" applyFont="1" applyFill="1" applyBorder="1">
      <alignment vertical="center"/>
    </xf>
    <xf numFmtId="0" fontId="44" fillId="3" borderId="27" xfId="0" quotePrefix="1" applyFont="1" applyFill="1" applyBorder="1">
      <alignment vertical="center"/>
    </xf>
    <xf numFmtId="0" fontId="44" fillId="3" borderId="31" xfId="0" quotePrefix="1" applyFont="1" applyFill="1" applyBorder="1">
      <alignment vertical="center"/>
    </xf>
    <xf numFmtId="0" fontId="44" fillId="3" borderId="25" xfId="0" quotePrefix="1" applyFont="1" applyFill="1" applyBorder="1">
      <alignment vertical="center"/>
    </xf>
    <xf numFmtId="0" fontId="44" fillId="0" borderId="7" xfId="0" quotePrefix="1" applyFont="1" applyBorder="1">
      <alignment vertical="center"/>
    </xf>
    <xf numFmtId="0" fontId="47" fillId="0" borderId="7" xfId="0" quotePrefix="1" applyFont="1" applyBorder="1" applyAlignment="1">
      <alignment vertical="center" shrinkToFit="1"/>
    </xf>
    <xf numFmtId="0" fontId="47" fillId="0" borderId="60" xfId="0" quotePrefix="1" applyFont="1" applyBorder="1" applyAlignment="1">
      <alignment vertical="center" shrinkToFit="1"/>
    </xf>
    <xf numFmtId="0" fontId="29" fillId="0" borderId="0" xfId="0" applyFont="1" applyAlignment="1">
      <alignment horizontal="left" vertical="center"/>
    </xf>
    <xf numFmtId="0" fontId="11" fillId="0" borderId="82" xfId="0" quotePrefix="1" applyFont="1" applyBorder="1" applyAlignment="1">
      <alignment horizontal="center" vertical="center"/>
    </xf>
    <xf numFmtId="49" fontId="11" fillId="0" borderId="83" xfId="1" applyNumberFormat="1" applyFont="1" applyBorder="1" applyAlignment="1">
      <alignment horizontal="center" vertical="center" shrinkToFit="1"/>
    </xf>
    <xf numFmtId="0" fontId="47" fillId="9" borderId="112" xfId="0" quotePrefix="1" applyFont="1" applyFill="1" applyBorder="1" applyAlignment="1">
      <alignment vertical="center" shrinkToFit="1"/>
    </xf>
    <xf numFmtId="0" fontId="9" fillId="0" borderId="54" xfId="0" applyFont="1" applyBorder="1" applyAlignment="1">
      <alignment horizontal="center" vertical="center"/>
    </xf>
    <xf numFmtId="0" fontId="9" fillId="0" borderId="74" xfId="0" applyFont="1" applyBorder="1" applyAlignment="1">
      <alignment horizontal="center" vertical="center"/>
    </xf>
    <xf numFmtId="0" fontId="9" fillId="0" borderId="75" xfId="0" applyFont="1" applyBorder="1" applyAlignment="1">
      <alignment horizontal="center" vertical="center"/>
    </xf>
    <xf numFmtId="0" fontId="9" fillId="0" borderId="67" xfId="0" applyFont="1" applyBorder="1" applyAlignment="1">
      <alignment horizontal="center" vertical="center"/>
    </xf>
    <xf numFmtId="0" fontId="20" fillId="0" borderId="137" xfId="0" applyFont="1" applyBorder="1" applyAlignment="1">
      <alignment horizontal="center" vertical="center"/>
    </xf>
    <xf numFmtId="3" fontId="9" fillId="0" borderId="67" xfId="1" applyNumberFormat="1" applyFont="1" applyBorder="1" applyAlignment="1">
      <alignment horizontal="center" vertical="center"/>
    </xf>
    <xf numFmtId="41" fontId="9" fillId="0" borderId="54" xfId="1" applyFont="1" applyBorder="1" applyAlignment="1">
      <alignment horizontal="right" vertical="center"/>
    </xf>
    <xf numFmtId="41" fontId="9" fillId="14" borderId="0" xfId="0" applyNumberFormat="1" applyFont="1" applyFill="1" applyAlignment="1">
      <alignment horizontal="center" vertical="center"/>
    </xf>
    <xf numFmtId="0" fontId="76" fillId="3" borderId="22" xfId="0" applyFont="1" applyFill="1" applyBorder="1" applyAlignment="1">
      <alignment horizontal="center" vertical="center" wrapText="1"/>
    </xf>
    <xf numFmtId="0" fontId="47" fillId="0" borderId="17" xfId="0" quotePrefix="1" applyFont="1" applyBorder="1" applyAlignment="1">
      <alignment horizontal="right" vertical="center" shrinkToFit="1"/>
    </xf>
    <xf numFmtId="0" fontId="47" fillId="0" borderId="5" xfId="0" quotePrefix="1" applyFont="1" applyBorder="1" applyAlignment="1">
      <alignment horizontal="right" vertical="center" shrinkToFit="1"/>
    </xf>
    <xf numFmtId="0" fontId="9" fillId="13" borderId="22" xfId="0" applyFont="1" applyFill="1" applyBorder="1" applyAlignment="1">
      <alignment horizontal="center" vertical="center"/>
    </xf>
    <xf numFmtId="0" fontId="9" fillId="3" borderId="60" xfId="0" applyFont="1" applyFill="1" applyBorder="1" applyAlignment="1">
      <alignment horizontal="left" vertical="center"/>
    </xf>
    <xf numFmtId="0" fontId="9" fillId="3" borderId="1" xfId="0" applyFont="1" applyFill="1" applyBorder="1" applyAlignment="1">
      <alignment horizontal="left" vertical="center"/>
    </xf>
    <xf numFmtId="0" fontId="9" fillId="3" borderId="13" xfId="0" applyFont="1" applyFill="1" applyBorder="1" applyAlignment="1">
      <alignment horizontal="left" vertical="center"/>
    </xf>
    <xf numFmtId="0" fontId="9" fillId="0" borderId="49" xfId="0" applyFont="1" applyBorder="1" applyAlignment="1">
      <alignment horizontal="left" vertical="center"/>
    </xf>
    <xf numFmtId="0" fontId="9" fillId="0" borderId="7" xfId="0" applyFont="1" applyBorder="1" applyAlignment="1">
      <alignment horizontal="left" vertical="center"/>
    </xf>
    <xf numFmtId="0" fontId="9" fillId="3" borderId="7" xfId="0" applyFont="1" applyFill="1" applyBorder="1" applyAlignment="1">
      <alignment horizontal="left" vertical="center"/>
    </xf>
    <xf numFmtId="0" fontId="9" fillId="3" borderId="5" xfId="0" applyFont="1" applyFill="1" applyBorder="1" applyAlignment="1">
      <alignment horizontal="left" vertical="center"/>
    </xf>
    <xf numFmtId="0" fontId="9" fillId="3" borderId="6" xfId="0" applyFont="1" applyFill="1" applyBorder="1" applyAlignment="1">
      <alignment horizontal="left" vertical="center"/>
    </xf>
    <xf numFmtId="41" fontId="9" fillId="0" borderId="0" xfId="0" applyNumberFormat="1" applyFont="1" applyAlignment="1">
      <alignment horizontal="center" vertical="center"/>
    </xf>
    <xf numFmtId="0" fontId="20" fillId="0" borderId="74" xfId="0" applyFont="1" applyBorder="1" applyAlignment="1">
      <alignment horizontal="left" vertical="center"/>
    </xf>
    <xf numFmtId="0" fontId="55" fillId="0" borderId="74" xfId="0" applyFont="1" applyBorder="1" applyAlignment="1">
      <alignment vertical="center" wrapText="1"/>
    </xf>
    <xf numFmtId="0" fontId="55" fillId="0" borderId="73" xfId="0" applyFont="1" applyBorder="1" applyAlignment="1">
      <alignment vertical="center" wrapText="1"/>
    </xf>
    <xf numFmtId="0" fontId="20" fillId="0" borderId="75" xfId="0" applyFont="1" applyBorder="1" applyAlignment="1">
      <alignment horizontal="left" vertical="center"/>
    </xf>
    <xf numFmtId="0" fontId="55" fillId="0" borderId="78" xfId="0" applyFont="1" applyBorder="1" applyAlignment="1">
      <alignment vertical="center" wrapText="1"/>
    </xf>
    <xf numFmtId="0" fontId="47" fillId="0" borderId="132" xfId="0" quotePrefix="1" applyFont="1" applyBorder="1" applyAlignment="1">
      <alignment vertical="center" shrinkToFit="1"/>
    </xf>
    <xf numFmtId="3" fontId="0" fillId="0" borderId="0" xfId="0" applyNumberFormat="1">
      <alignment vertical="center"/>
    </xf>
    <xf numFmtId="0" fontId="0" fillId="0" borderId="0" xfId="0" applyAlignment="1">
      <alignment horizontal="center" vertical="center"/>
    </xf>
    <xf numFmtId="0" fontId="0" fillId="0" borderId="22" xfId="0" applyBorder="1" applyAlignment="1">
      <alignment horizontal="center" vertical="center"/>
    </xf>
    <xf numFmtId="3" fontId="0" fillId="0" borderId="22" xfId="0" applyNumberFormat="1" applyBorder="1">
      <alignment vertical="center"/>
    </xf>
    <xf numFmtId="41" fontId="0" fillId="0" borderId="22" xfId="1" applyFont="1" applyBorder="1">
      <alignment vertical="center"/>
    </xf>
    <xf numFmtId="9" fontId="0" fillId="0" borderId="22" xfId="0" applyNumberFormat="1" applyBorder="1" applyAlignment="1">
      <alignment horizontal="center" vertical="center"/>
    </xf>
    <xf numFmtId="0" fontId="57" fillId="3" borderId="25" xfId="0" applyFont="1" applyFill="1" applyBorder="1">
      <alignment vertical="center"/>
    </xf>
    <xf numFmtId="0" fontId="16" fillId="0" borderId="0" xfId="0" applyFont="1">
      <alignment vertical="center"/>
    </xf>
    <xf numFmtId="0" fontId="85" fillId="0" borderId="22" xfId="0" applyFont="1" applyBorder="1" applyAlignment="1">
      <alignment horizontal="center" vertical="center" wrapText="1"/>
    </xf>
    <xf numFmtId="0" fontId="71" fillId="0" borderId="22" xfId="0" applyFont="1" applyBorder="1" applyAlignment="1">
      <alignment horizontal="center" vertical="center" wrapText="1"/>
    </xf>
    <xf numFmtId="0" fontId="71" fillId="0" borderId="22" xfId="0" applyFont="1" applyBorder="1" applyAlignment="1">
      <alignment horizontal="center" vertical="center"/>
    </xf>
    <xf numFmtId="0" fontId="16" fillId="0" borderId="188" xfId="0" applyFont="1" applyBorder="1">
      <alignment vertical="center"/>
    </xf>
    <xf numFmtId="0" fontId="14" fillId="0" borderId="175" xfId="0" applyFont="1" applyBorder="1" applyAlignment="1">
      <alignment horizontal="center" vertical="center"/>
    </xf>
    <xf numFmtId="0" fontId="16" fillId="0" borderId="32" xfId="0" applyFont="1" applyBorder="1">
      <alignment vertical="center"/>
    </xf>
    <xf numFmtId="0" fontId="16" fillId="0" borderId="22" xfId="0" applyFont="1" applyBorder="1">
      <alignment vertical="center"/>
    </xf>
    <xf numFmtId="0" fontId="16" fillId="0" borderId="39" xfId="0" applyFont="1" applyBorder="1">
      <alignment vertical="center"/>
    </xf>
    <xf numFmtId="0" fontId="16" fillId="15" borderId="39" xfId="0" applyFont="1" applyFill="1" applyBorder="1">
      <alignment vertical="center"/>
    </xf>
    <xf numFmtId="0" fontId="39" fillId="12" borderId="22" xfId="0" applyFont="1" applyFill="1" applyBorder="1" applyAlignment="1">
      <alignment horizontal="center" vertical="center"/>
    </xf>
    <xf numFmtId="0" fontId="39" fillId="12" borderId="22" xfId="0" applyFont="1" applyFill="1" applyBorder="1">
      <alignment vertical="center"/>
    </xf>
    <xf numFmtId="0" fontId="16" fillId="0" borderId="72" xfId="0" applyFont="1" applyBorder="1">
      <alignment vertical="center"/>
    </xf>
    <xf numFmtId="0" fontId="86" fillId="0" borderId="0" xfId="46" applyFont="1">
      <alignment vertical="center"/>
    </xf>
    <xf numFmtId="0" fontId="81" fillId="0" borderId="0" xfId="0" applyFont="1">
      <alignment vertical="center"/>
    </xf>
    <xf numFmtId="0" fontId="89" fillId="0" borderId="0" xfId="0" applyFont="1">
      <alignment vertical="center"/>
    </xf>
    <xf numFmtId="0" fontId="82" fillId="0" borderId="0" xfId="0" applyFont="1">
      <alignment vertical="center"/>
    </xf>
    <xf numFmtId="41" fontId="34" fillId="0" borderId="0" xfId="45" applyFont="1" applyAlignment="1">
      <alignment horizontal="center" vertical="center" shrinkToFit="1"/>
    </xf>
    <xf numFmtId="187" fontId="34" fillId="0" borderId="0" xfId="45" applyNumberFormat="1" applyFont="1" applyAlignment="1">
      <alignment horizontal="center" vertical="center" shrinkToFit="1"/>
    </xf>
    <xf numFmtId="41" fontId="34" fillId="0" borderId="148" xfId="45" applyFont="1" applyBorder="1" applyAlignment="1">
      <alignment vertical="center" shrinkToFit="1"/>
    </xf>
    <xf numFmtId="41" fontId="34" fillId="0" borderId="28" xfId="45" applyFont="1" applyBorder="1" applyAlignment="1">
      <alignment vertical="center" shrinkToFit="1"/>
    </xf>
    <xf numFmtId="41" fontId="34" fillId="0" borderId="192" xfId="45" applyFont="1" applyBorder="1" applyAlignment="1">
      <alignment vertical="center" shrinkToFit="1"/>
    </xf>
    <xf numFmtId="41" fontId="34" fillId="0" borderId="20" xfId="45" applyFont="1" applyBorder="1" applyAlignment="1">
      <alignment vertical="center" shrinkToFit="1"/>
    </xf>
    <xf numFmtId="41" fontId="34" fillId="0" borderId="189" xfId="45" applyFont="1" applyBorder="1" applyAlignment="1">
      <alignment vertical="center" shrinkToFit="1"/>
    </xf>
    <xf numFmtId="41" fontId="34" fillId="0" borderId="173" xfId="45" applyFont="1" applyBorder="1" applyAlignment="1">
      <alignment vertical="center" shrinkToFit="1"/>
    </xf>
    <xf numFmtId="41" fontId="34" fillId="0" borderId="185" xfId="45" applyFont="1" applyBorder="1" applyAlignment="1">
      <alignment vertical="center" shrinkToFit="1"/>
    </xf>
    <xf numFmtId="41" fontId="34" fillId="0" borderId="5" xfId="45" applyFont="1" applyBorder="1" applyAlignment="1">
      <alignment vertical="center" shrinkToFit="1"/>
    </xf>
    <xf numFmtId="0" fontId="16" fillId="0" borderId="187" xfId="0" applyFont="1" applyBorder="1">
      <alignment vertical="center"/>
    </xf>
    <xf numFmtId="0" fontId="16" fillId="0" borderId="186" xfId="0" applyFont="1" applyBorder="1">
      <alignment vertical="center"/>
    </xf>
    <xf numFmtId="0" fontId="34" fillId="0" borderId="0" xfId="0" applyFont="1" applyAlignment="1">
      <alignment horizontal="center" vertical="center"/>
    </xf>
    <xf numFmtId="0" fontId="16" fillId="0" borderId="0" xfId="0" applyFont="1" applyAlignment="1">
      <alignment horizontal="center" vertical="center"/>
    </xf>
    <xf numFmtId="0" fontId="16" fillId="0" borderId="22" xfId="0" applyFont="1" applyBorder="1" applyAlignment="1">
      <alignment horizontal="center" vertical="center"/>
    </xf>
    <xf numFmtId="41" fontId="22" fillId="0" borderId="0" xfId="1" applyFont="1" applyAlignment="1">
      <alignment horizontal="center" vertical="center"/>
    </xf>
    <xf numFmtId="0" fontId="9" fillId="0" borderId="0" xfId="0" applyFont="1" applyAlignment="1">
      <alignment horizontal="left" vertical="center"/>
    </xf>
    <xf numFmtId="0" fontId="20" fillId="0" borderId="54" xfId="0" applyFont="1" applyBorder="1" applyAlignment="1">
      <alignment horizontal="left" vertical="center"/>
    </xf>
    <xf numFmtId="0" fontId="9" fillId="0" borderId="0" xfId="0" applyFont="1" applyAlignment="1">
      <alignment horizontal="center" vertical="center"/>
    </xf>
    <xf numFmtId="49" fontId="44" fillId="0" borderId="24" xfId="0" applyNumberFormat="1" applyFont="1" applyBorder="1" applyAlignment="1">
      <alignment horizontal="center" vertical="center"/>
    </xf>
    <xf numFmtId="0" fontId="47" fillId="0" borderId="0" xfId="0" quotePrefix="1" applyFont="1" applyBorder="1" applyAlignment="1">
      <alignment horizontal="center" vertical="center" shrinkToFit="1"/>
    </xf>
    <xf numFmtId="0" fontId="9" fillId="0" borderId="0" xfId="0" applyFont="1" applyBorder="1" applyAlignment="1">
      <alignment horizontal="center" vertical="center" wrapText="1"/>
    </xf>
    <xf numFmtId="41" fontId="19" fillId="0" borderId="0" xfId="1" applyFont="1" applyBorder="1" applyAlignment="1">
      <alignment horizontal="center" vertical="top" shrinkToFit="1"/>
    </xf>
    <xf numFmtId="0" fontId="9" fillId="7" borderId="161" xfId="0" applyFont="1" applyFill="1" applyBorder="1" applyAlignment="1">
      <alignment vertical="center"/>
    </xf>
    <xf numFmtId="0" fontId="9" fillId="7" borderId="162" xfId="0" applyFont="1" applyFill="1" applyBorder="1" applyAlignment="1">
      <alignment vertical="center"/>
    </xf>
    <xf numFmtId="41" fontId="22" fillId="0" borderId="0" xfId="1" applyFont="1" applyAlignment="1">
      <alignment horizontal="left" vertical="center"/>
    </xf>
    <xf numFmtId="41" fontId="34" fillId="0" borderId="184" xfId="45" applyFont="1" applyBorder="1" applyAlignment="1">
      <alignment vertical="center" shrinkToFit="1"/>
    </xf>
    <xf numFmtId="41" fontId="34" fillId="0" borderId="200" xfId="45" applyFont="1" applyBorder="1" applyAlignment="1">
      <alignment vertical="center" shrinkToFit="1"/>
    </xf>
    <xf numFmtId="0" fontId="14" fillId="0" borderId="187" xfId="0" applyFont="1" applyBorder="1" applyAlignment="1">
      <alignment horizontal="center" vertical="center"/>
    </xf>
    <xf numFmtId="0" fontId="9" fillId="7" borderId="22" xfId="0" applyFont="1" applyFill="1" applyBorder="1" applyAlignment="1">
      <alignment horizontal="center" vertical="center"/>
    </xf>
    <xf numFmtId="0" fontId="14" fillId="0" borderId="22" xfId="0" applyFont="1" applyBorder="1" applyAlignment="1">
      <alignment horizontal="center" vertical="center"/>
    </xf>
    <xf numFmtId="0" fontId="9" fillId="0" borderId="1" xfId="0" applyFont="1" applyBorder="1" applyAlignment="1">
      <alignment horizontal="center" vertical="center"/>
    </xf>
    <xf numFmtId="0" fontId="9" fillId="0" borderId="17" xfId="0" applyFont="1" applyBorder="1" applyAlignment="1">
      <alignment horizontal="center" vertical="center"/>
    </xf>
    <xf numFmtId="0" fontId="9" fillId="0" borderId="0" xfId="0" applyFont="1" applyAlignment="1">
      <alignment horizontal="left" vertical="center"/>
    </xf>
    <xf numFmtId="0" fontId="9" fillId="0" borderId="17" xfId="0" applyFont="1" applyBorder="1" applyAlignment="1">
      <alignment horizontal="left" vertical="center"/>
    </xf>
    <xf numFmtId="0" fontId="9" fillId="0" borderId="18" xfId="0" applyFont="1" applyBorder="1" applyAlignment="1">
      <alignment horizontal="left" vertical="center"/>
    </xf>
    <xf numFmtId="0" fontId="9" fillId="0" borderId="5" xfId="0" applyFont="1" applyBorder="1" applyAlignment="1">
      <alignment horizontal="left" vertical="center"/>
    </xf>
    <xf numFmtId="0" fontId="47" fillId="0" borderId="73" xfId="0" quotePrefix="1" applyFont="1" applyBorder="1" applyAlignment="1">
      <alignment horizontal="right" vertical="center" shrinkToFit="1"/>
    </xf>
    <xf numFmtId="0" fontId="9" fillId="0" borderId="6" xfId="0" applyFont="1" applyBorder="1" applyAlignment="1">
      <alignment horizontal="left" vertical="center"/>
    </xf>
    <xf numFmtId="49" fontId="44" fillId="0" borderId="60" xfId="0" applyNumberFormat="1" applyFont="1" applyBorder="1" applyAlignment="1">
      <alignment horizontal="center" vertical="center"/>
    </xf>
    <xf numFmtId="49" fontId="44" fillId="0" borderId="33" xfId="0" applyNumberFormat="1" applyFont="1" applyBorder="1" applyAlignment="1">
      <alignment horizontal="center" vertical="center"/>
    </xf>
    <xf numFmtId="0" fontId="9" fillId="0" borderId="0" xfId="0" applyFont="1" applyAlignment="1">
      <alignment horizontal="center" vertical="center"/>
    </xf>
    <xf numFmtId="0" fontId="9" fillId="0" borderId="78" xfId="0" applyFont="1" applyBorder="1" applyAlignment="1">
      <alignment horizontal="center" vertical="center"/>
    </xf>
    <xf numFmtId="49" fontId="14" fillId="7" borderId="25" xfId="1" applyNumberFormat="1" applyFont="1" applyFill="1" applyBorder="1" applyAlignment="1">
      <alignment horizontal="center" vertical="center" shrinkToFit="1"/>
    </xf>
    <xf numFmtId="0" fontId="44" fillId="3" borderId="82" xfId="0" quotePrefix="1" applyFont="1" applyFill="1" applyBorder="1">
      <alignment vertical="center"/>
    </xf>
    <xf numFmtId="0" fontId="44" fillId="3" borderId="83" xfId="0" quotePrefix="1" applyFont="1" applyFill="1" applyBorder="1">
      <alignment vertical="center"/>
    </xf>
    <xf numFmtId="0" fontId="44" fillId="3" borderId="89" xfId="0" quotePrefix="1" applyFont="1" applyFill="1" applyBorder="1">
      <alignment vertical="center"/>
    </xf>
    <xf numFmtId="41" fontId="95" fillId="0" borderId="0" xfId="1" applyFont="1" applyBorder="1" applyAlignment="1">
      <alignment horizontal="left" vertical="center"/>
    </xf>
    <xf numFmtId="41" fontId="9" fillId="0" borderId="0" xfId="1" applyFont="1" applyBorder="1" applyAlignment="1">
      <alignment horizontal="right" vertical="center"/>
    </xf>
    <xf numFmtId="3" fontId="9" fillId="0" borderId="0" xfId="1" applyNumberFormat="1" applyFont="1" applyBorder="1" applyAlignment="1">
      <alignment horizontal="center" vertical="center"/>
    </xf>
    <xf numFmtId="0" fontId="9" fillId="0" borderId="0" xfId="0" applyFont="1" applyBorder="1" applyAlignment="1">
      <alignment horizontal="center" vertical="center"/>
    </xf>
    <xf numFmtId="0" fontId="55" fillId="0" borderId="0" xfId="0" applyFont="1" applyBorder="1" applyAlignment="1">
      <alignment vertical="center" wrapText="1"/>
    </xf>
    <xf numFmtId="41" fontId="9" fillId="0" borderId="0" xfId="1" applyFont="1" applyBorder="1" applyAlignment="1">
      <alignment horizontal="left" vertical="center"/>
    </xf>
    <xf numFmtId="183" fontId="9" fillId="0" borderId="0" xfId="1" applyNumberFormat="1" applyFont="1" applyBorder="1">
      <alignment vertical="center"/>
    </xf>
    <xf numFmtId="41" fontId="21" fillId="0" borderId="0" xfId="1" applyFont="1" applyBorder="1" applyAlignment="1">
      <alignment horizontal="right" vertical="center"/>
    </xf>
    <xf numFmtId="183" fontId="28" fillId="0" borderId="0" xfId="1" applyNumberFormat="1" applyFont="1" applyBorder="1" applyAlignment="1">
      <alignment horizontal="distributed" vertical="center"/>
    </xf>
    <xf numFmtId="0" fontId="9" fillId="0" borderId="88" xfId="0" applyFont="1" applyBorder="1" applyAlignment="1">
      <alignment horizontal="center" vertical="center"/>
    </xf>
    <xf numFmtId="3" fontId="15" fillId="0" borderId="17" xfId="1" applyNumberFormat="1" applyFont="1" applyBorder="1" applyAlignment="1">
      <alignment horizontal="left" vertical="center" shrinkToFit="1"/>
    </xf>
    <xf numFmtId="0" fontId="9" fillId="3" borderId="1" xfId="0" applyFont="1" applyFill="1" applyBorder="1" applyAlignment="1">
      <alignment vertical="center"/>
    </xf>
    <xf numFmtId="0" fontId="9" fillId="3" borderId="13" xfId="0" applyFont="1" applyFill="1" applyBorder="1" applyAlignment="1">
      <alignment vertical="center"/>
    </xf>
    <xf numFmtId="0" fontId="20" fillId="0" borderId="0" xfId="0" applyFont="1" applyBorder="1" applyAlignment="1">
      <alignment horizontal="center" vertical="center" wrapText="1"/>
    </xf>
    <xf numFmtId="41" fontId="19" fillId="0" borderId="0" xfId="1" applyFont="1" applyBorder="1" applyAlignment="1">
      <alignment horizontal="right" vertical="center"/>
    </xf>
    <xf numFmtId="0" fontId="47" fillId="0" borderId="56" xfId="0" quotePrefix="1" applyFont="1" applyBorder="1" applyAlignment="1">
      <alignment vertical="center" shrinkToFit="1"/>
    </xf>
    <xf numFmtId="0" fontId="47" fillId="10" borderId="202" xfId="0" quotePrefix="1" applyFont="1" applyFill="1" applyBorder="1" applyAlignment="1">
      <alignment vertical="center" shrinkToFit="1"/>
    </xf>
    <xf numFmtId="0" fontId="9" fillId="0" borderId="0" xfId="0" applyFont="1" applyBorder="1">
      <alignment vertical="center"/>
    </xf>
    <xf numFmtId="0" fontId="9" fillId="0" borderId="0" xfId="0" applyFont="1" applyBorder="1" applyAlignment="1">
      <alignment horizontal="right"/>
    </xf>
    <xf numFmtId="0" fontId="13" fillId="0" borderId="0" xfId="0" applyFont="1" applyBorder="1">
      <alignment vertical="center"/>
    </xf>
    <xf numFmtId="0" fontId="9" fillId="0" borderId="0" xfId="0" applyFont="1" applyBorder="1" applyAlignment="1"/>
    <xf numFmtId="0" fontId="9" fillId="0" borderId="0" xfId="0" applyFont="1" applyBorder="1" applyAlignment="1">
      <alignment horizontal="left" vertical="center"/>
    </xf>
    <xf numFmtId="0" fontId="48" fillId="4" borderId="202" xfId="0" applyFont="1" applyFill="1" applyBorder="1">
      <alignment vertical="center"/>
    </xf>
    <xf numFmtId="0" fontId="29" fillId="13" borderId="22" xfId="0" applyFont="1" applyFill="1" applyBorder="1" applyAlignment="1">
      <alignment horizontal="center" vertical="center"/>
    </xf>
    <xf numFmtId="41" fontId="15" fillId="0" borderId="25" xfId="1" quotePrefix="1" applyFont="1" applyBorder="1" applyAlignment="1">
      <alignment horizontal="center" vertical="center" shrinkToFit="1"/>
    </xf>
    <xf numFmtId="41" fontId="96" fillId="3" borderId="0" xfId="0" applyNumberFormat="1" applyFont="1" applyFill="1">
      <alignment vertical="center"/>
    </xf>
    <xf numFmtId="41" fontId="96" fillId="7" borderId="22" xfId="0" applyNumberFormat="1" applyFont="1" applyFill="1" applyBorder="1">
      <alignment vertical="center"/>
    </xf>
    <xf numFmtId="41" fontId="98" fillId="3" borderId="22" xfId="0" applyNumberFormat="1" applyFont="1" applyFill="1" applyBorder="1">
      <alignment vertical="center"/>
    </xf>
    <xf numFmtId="10" fontId="0" fillId="0" borderId="0" xfId="47" applyNumberFormat="1" applyFont="1">
      <alignment vertical="center"/>
    </xf>
    <xf numFmtId="3" fontId="0" fillId="0" borderId="0" xfId="0" applyNumberFormat="1" applyAlignment="1">
      <alignment horizontal="center" vertical="center"/>
    </xf>
    <xf numFmtId="3" fontId="96" fillId="3" borderId="0" xfId="0" applyNumberFormat="1" applyFont="1" applyFill="1">
      <alignment vertical="center"/>
    </xf>
    <xf numFmtId="3" fontId="0" fillId="0" borderId="0" xfId="0" applyNumberFormat="1" applyAlignment="1">
      <alignment vertical="center" wrapText="1"/>
    </xf>
    <xf numFmtId="0" fontId="44" fillId="0" borderId="56" xfId="0" quotePrefix="1" applyFont="1" applyBorder="1">
      <alignment vertical="center"/>
    </xf>
    <xf numFmtId="0" fontId="9" fillId="0" borderId="57" xfId="0" applyFont="1" applyBorder="1">
      <alignment vertical="center"/>
    </xf>
    <xf numFmtId="0" fontId="9" fillId="0" borderId="58" xfId="0" applyFont="1" applyBorder="1">
      <alignment vertical="center"/>
    </xf>
    <xf numFmtId="0" fontId="44" fillId="0" borderId="69" xfId="0" quotePrefix="1" applyFont="1" applyBorder="1" applyAlignment="1">
      <alignment vertical="center" shrinkToFit="1"/>
    </xf>
    <xf numFmtId="0" fontId="9" fillId="0" borderId="70" xfId="0" applyFont="1" applyBorder="1">
      <alignment vertical="center"/>
    </xf>
    <xf numFmtId="0" fontId="9" fillId="3" borderId="22" xfId="0" applyFont="1" applyFill="1" applyBorder="1" applyAlignment="1">
      <alignment horizontal="center" vertical="center"/>
    </xf>
    <xf numFmtId="9" fontId="20" fillId="3" borderId="22" xfId="47" applyFont="1" applyFill="1" applyBorder="1" applyAlignment="1">
      <alignment horizontal="center" vertical="center"/>
    </xf>
    <xf numFmtId="41" fontId="20" fillId="3" borderId="22" xfId="1" applyFont="1" applyFill="1" applyBorder="1" applyAlignment="1">
      <alignment horizontal="center" vertical="center"/>
    </xf>
    <xf numFmtId="41" fontId="22" fillId="3" borderId="22" xfId="1" applyFont="1" applyFill="1" applyBorder="1" applyAlignment="1">
      <alignment horizontal="center" vertical="center"/>
    </xf>
    <xf numFmtId="41" fontId="9" fillId="16" borderId="22" xfId="1" applyFont="1" applyFill="1" applyBorder="1" applyAlignment="1">
      <alignment horizontal="center" vertical="center"/>
    </xf>
    <xf numFmtId="41" fontId="9" fillId="16" borderId="22" xfId="0" applyNumberFormat="1" applyFont="1" applyFill="1" applyBorder="1" applyAlignment="1">
      <alignment horizontal="center" vertical="center"/>
    </xf>
    <xf numFmtId="41" fontId="9" fillId="13" borderId="22" xfId="0" applyNumberFormat="1" applyFont="1" applyFill="1" applyBorder="1" applyAlignment="1">
      <alignment horizontal="center" vertical="center"/>
    </xf>
    <xf numFmtId="189" fontId="9" fillId="13" borderId="22" xfId="0" applyNumberFormat="1" applyFont="1" applyFill="1" applyBorder="1" applyAlignment="1">
      <alignment horizontal="center" vertical="center"/>
    </xf>
    <xf numFmtId="0" fontId="9" fillId="7" borderId="160" xfId="0" quotePrefix="1" applyFont="1" applyFill="1" applyBorder="1" applyAlignment="1">
      <alignment horizontal="left" vertical="center"/>
    </xf>
    <xf numFmtId="0" fontId="9" fillId="7" borderId="85" xfId="0" quotePrefix="1" applyFont="1" applyFill="1" applyBorder="1" applyAlignment="1">
      <alignment horizontal="right" vertical="center"/>
    </xf>
    <xf numFmtId="0" fontId="20" fillId="0" borderId="0" xfId="0" applyFont="1" applyAlignment="1">
      <alignment horizontal="left" vertical="center"/>
    </xf>
    <xf numFmtId="0" fontId="84" fillId="0" borderId="0" xfId="46">
      <alignment vertical="center"/>
    </xf>
    <xf numFmtId="0" fontId="16" fillId="0" borderId="22" xfId="0" applyFont="1" applyBorder="1" applyAlignment="1">
      <alignment horizontal="center" vertical="center"/>
    </xf>
    <xf numFmtId="0" fontId="9" fillId="7" borderId="22" xfId="0" applyFont="1" applyFill="1" applyBorder="1" applyAlignment="1">
      <alignment horizontal="center" vertical="center"/>
    </xf>
    <xf numFmtId="0" fontId="9" fillId="0" borderId="22" xfId="0" applyFont="1" applyBorder="1" applyAlignment="1">
      <alignment horizontal="center" vertical="center"/>
    </xf>
    <xf numFmtId="0" fontId="14" fillId="0" borderId="22" xfId="0" applyFont="1" applyBorder="1" applyAlignment="1">
      <alignment horizontal="center" vertical="center"/>
    </xf>
    <xf numFmtId="0" fontId="9" fillId="0" borderId="1" xfId="0" applyFont="1" applyBorder="1" applyAlignment="1">
      <alignment horizontal="center" vertical="center"/>
    </xf>
    <xf numFmtId="0" fontId="9" fillId="0" borderId="17" xfId="0" applyFont="1" applyBorder="1" applyAlignment="1">
      <alignment horizontal="left" vertical="center"/>
    </xf>
    <xf numFmtId="0" fontId="9" fillId="0" borderId="18" xfId="0" applyFont="1" applyBorder="1" applyAlignment="1">
      <alignment horizontal="left" vertical="center"/>
    </xf>
    <xf numFmtId="0" fontId="9" fillId="0" borderId="0" xfId="0" applyFont="1" applyBorder="1" applyAlignment="1">
      <alignment horizontal="left" vertical="center"/>
    </xf>
    <xf numFmtId="0" fontId="9" fillId="0" borderId="17" xfId="0" applyFont="1" applyBorder="1" applyAlignment="1">
      <alignment horizontal="center" vertical="center"/>
    </xf>
    <xf numFmtId="0" fontId="9" fillId="0" borderId="5" xfId="0" applyFont="1" applyBorder="1" applyAlignment="1">
      <alignment horizontal="left" vertical="center"/>
    </xf>
    <xf numFmtId="0" fontId="9" fillId="0" borderId="0" xfId="0" applyFont="1" applyBorder="1" applyAlignment="1">
      <alignment horizontal="center" vertical="center" wrapText="1"/>
    </xf>
    <xf numFmtId="41" fontId="22" fillId="0" borderId="0" xfId="1" applyFont="1" applyAlignment="1">
      <alignment horizontal="center" vertical="center"/>
    </xf>
    <xf numFmtId="41" fontId="9" fillId="0" borderId="0" xfId="1" applyFont="1" applyBorder="1" applyAlignment="1">
      <alignment horizontal="left" vertical="center"/>
    </xf>
    <xf numFmtId="0" fontId="9" fillId="0" borderId="0" xfId="0" applyFont="1" applyAlignment="1">
      <alignment horizontal="center" vertical="center"/>
    </xf>
    <xf numFmtId="0" fontId="9" fillId="0" borderId="0" xfId="0" applyFont="1" applyBorder="1" applyAlignment="1">
      <alignment horizontal="center" vertical="center"/>
    </xf>
    <xf numFmtId="0" fontId="9" fillId="0" borderId="78" xfId="0" applyFont="1" applyBorder="1" applyAlignment="1">
      <alignment horizontal="center" vertical="center"/>
    </xf>
    <xf numFmtId="0" fontId="99" fillId="0" borderId="0" xfId="46" applyFont="1" applyBorder="1" applyAlignment="1">
      <alignment horizontal="left" vertical="center"/>
    </xf>
    <xf numFmtId="0" fontId="16" fillId="0" borderId="0" xfId="0" applyFont="1" applyAlignment="1">
      <alignment horizontal="left" vertical="center"/>
    </xf>
    <xf numFmtId="41" fontId="22" fillId="0" borderId="25" xfId="1" quotePrefix="1" applyFont="1" applyBorder="1" applyAlignment="1">
      <alignment horizontal="center" vertical="center" shrinkToFit="1"/>
    </xf>
    <xf numFmtId="41" fontId="9" fillId="0" borderId="22" xfId="0" applyNumberFormat="1" applyFont="1" applyBorder="1" applyAlignment="1">
      <alignment horizontal="center" vertical="center"/>
    </xf>
    <xf numFmtId="180" fontId="9" fillId="0" borderId="22" xfId="0" applyNumberFormat="1" applyFont="1" applyBorder="1" applyAlignment="1">
      <alignment horizontal="center" vertical="center"/>
    </xf>
    <xf numFmtId="41" fontId="9" fillId="13" borderId="22" xfId="1" applyFont="1" applyFill="1" applyBorder="1" applyAlignment="1">
      <alignment horizontal="center" vertical="center"/>
    </xf>
    <xf numFmtId="0" fontId="21" fillId="0" borderId="22" xfId="0" applyFont="1" applyBorder="1" applyAlignment="1">
      <alignment horizontal="center" vertical="center"/>
    </xf>
    <xf numFmtId="0" fontId="20" fillId="0" borderId="22" xfId="0" applyFont="1" applyBorder="1" applyAlignment="1">
      <alignment horizontal="center" vertical="center"/>
    </xf>
    <xf numFmtId="180" fontId="20" fillId="13" borderId="22" xfId="0" applyNumberFormat="1" applyFont="1" applyFill="1" applyBorder="1" applyAlignment="1">
      <alignment horizontal="center" vertical="center"/>
    </xf>
    <xf numFmtId="0" fontId="84" fillId="0" borderId="0" xfId="46" applyAlignment="1">
      <alignment horizontal="left" vertical="center"/>
    </xf>
    <xf numFmtId="0" fontId="46" fillId="0" borderId="0" xfId="48" applyFont="1">
      <alignment vertical="center"/>
    </xf>
    <xf numFmtId="0" fontId="46" fillId="0" borderId="0" xfId="48" applyFont="1" applyAlignment="1">
      <alignment horizontal="right" vertical="center"/>
    </xf>
    <xf numFmtId="0" fontId="46" fillId="0" borderId="246" xfId="48" applyFont="1" applyBorder="1">
      <alignment vertical="center"/>
    </xf>
    <xf numFmtId="0" fontId="46" fillId="0" borderId="74" xfId="48" applyFont="1" applyBorder="1">
      <alignment vertical="center"/>
    </xf>
    <xf numFmtId="0" fontId="46" fillId="0" borderId="11" xfId="48" applyFont="1" applyBorder="1">
      <alignment vertical="center"/>
    </xf>
    <xf numFmtId="0" fontId="103" fillId="0" borderId="22" xfId="48" applyFont="1" applyBorder="1" applyAlignment="1">
      <alignment horizontal="center" vertical="center"/>
    </xf>
    <xf numFmtId="0" fontId="46" fillId="0" borderId="14" xfId="48" applyFont="1" applyBorder="1">
      <alignment vertical="center"/>
    </xf>
    <xf numFmtId="0" fontId="46" fillId="0" borderId="16" xfId="48" applyFont="1" applyBorder="1">
      <alignment vertical="center"/>
    </xf>
    <xf numFmtId="0" fontId="46" fillId="0" borderId="250" xfId="48" applyFont="1" applyBorder="1">
      <alignment vertical="center"/>
    </xf>
    <xf numFmtId="0" fontId="46" fillId="0" borderId="25" xfId="48" applyFont="1" applyBorder="1">
      <alignment vertical="center"/>
    </xf>
    <xf numFmtId="0" fontId="46" fillId="0" borderId="66" xfId="48" applyFont="1" applyBorder="1">
      <alignment vertical="center"/>
    </xf>
    <xf numFmtId="0" fontId="46" fillId="0" borderId="78" xfId="48" applyFont="1" applyBorder="1">
      <alignment vertical="center"/>
    </xf>
    <xf numFmtId="0" fontId="46" fillId="0" borderId="67" xfId="48" applyFont="1" applyBorder="1">
      <alignment vertical="center"/>
    </xf>
    <xf numFmtId="0" fontId="46" fillId="0" borderId="73" xfId="48" applyFont="1" applyBorder="1">
      <alignment vertical="center"/>
    </xf>
    <xf numFmtId="0" fontId="71" fillId="0" borderId="74" xfId="48" applyFont="1" applyBorder="1">
      <alignment vertical="center"/>
    </xf>
    <xf numFmtId="0" fontId="46" fillId="0" borderId="75" xfId="48" applyFont="1" applyBorder="1">
      <alignment vertical="center"/>
    </xf>
    <xf numFmtId="0" fontId="103" fillId="0" borderId="0" xfId="48" applyFont="1">
      <alignment vertical="center"/>
    </xf>
    <xf numFmtId="0" fontId="46" fillId="0" borderId="87" xfId="48" applyFont="1" applyBorder="1">
      <alignment vertical="center"/>
    </xf>
    <xf numFmtId="0" fontId="46" fillId="0" borderId="54" xfId="48" applyFont="1" applyBorder="1">
      <alignment vertical="center"/>
    </xf>
    <xf numFmtId="0" fontId="35" fillId="0" borderId="54" xfId="48" applyFont="1" applyBorder="1">
      <alignment vertical="center"/>
    </xf>
    <xf numFmtId="0" fontId="46" fillId="0" borderId="88" xfId="48" applyFont="1" applyBorder="1">
      <alignment vertical="center"/>
    </xf>
    <xf numFmtId="0" fontId="103" fillId="0" borderId="54" xfId="48" applyFont="1" applyBorder="1">
      <alignment vertical="center"/>
    </xf>
    <xf numFmtId="0" fontId="71" fillId="0" borderId="0" xfId="48" applyFont="1" applyAlignment="1">
      <alignment horizontal="right" vertical="center"/>
    </xf>
    <xf numFmtId="0" fontId="71" fillId="0" borderId="60" xfId="48" applyFont="1" applyBorder="1">
      <alignment vertical="center"/>
    </xf>
    <xf numFmtId="0" fontId="71" fillId="0" borderId="1" xfId="48" applyFont="1" applyBorder="1">
      <alignment vertical="center"/>
    </xf>
    <xf numFmtId="0" fontId="71" fillId="0" borderId="13" xfId="48" applyFont="1" applyBorder="1">
      <alignment vertical="center"/>
    </xf>
    <xf numFmtId="0" fontId="71" fillId="0" borderId="0" xfId="48" applyFont="1">
      <alignment vertical="center"/>
    </xf>
    <xf numFmtId="0" fontId="71" fillId="0" borderId="37" xfId="48" applyFont="1" applyBorder="1">
      <alignment vertical="center"/>
    </xf>
    <xf numFmtId="0" fontId="109" fillId="0" borderId="22" xfId="48" applyFont="1" applyBorder="1" applyAlignment="1">
      <alignment horizontal="center" vertical="center"/>
    </xf>
    <xf numFmtId="0" fontId="71" fillId="0" borderId="0" xfId="48" quotePrefix="1" applyFont="1" applyAlignment="1">
      <alignment horizontal="center" vertical="center"/>
    </xf>
    <xf numFmtId="0" fontId="71" fillId="0" borderId="23" xfId="48" applyFont="1" applyBorder="1">
      <alignment vertical="center"/>
    </xf>
    <xf numFmtId="0" fontId="71" fillId="0" borderId="31" xfId="48" applyFont="1" applyBorder="1">
      <alignment vertical="center"/>
    </xf>
    <xf numFmtId="0" fontId="71" fillId="0" borderId="16" xfId="48" applyFont="1" applyBorder="1">
      <alignment vertical="center"/>
    </xf>
    <xf numFmtId="0" fontId="46" fillId="0" borderId="0" xfId="48" applyFont="1" applyAlignment="1">
      <alignment vertical="center" wrapText="1"/>
    </xf>
    <xf numFmtId="0" fontId="46" fillId="0" borderId="17" xfId="48" applyFont="1" applyBorder="1">
      <alignment vertical="center"/>
    </xf>
    <xf numFmtId="0" fontId="110" fillId="0" borderId="37" xfId="48" applyFont="1" applyBorder="1">
      <alignment vertical="center"/>
    </xf>
    <xf numFmtId="0" fontId="46" fillId="0" borderId="23" xfId="48" applyFont="1" applyBorder="1">
      <alignment vertical="center"/>
    </xf>
    <xf numFmtId="0" fontId="46" fillId="0" borderId="37" xfId="48" applyFont="1" applyBorder="1">
      <alignment vertical="center"/>
    </xf>
    <xf numFmtId="0" fontId="110" fillId="0" borderId="0" xfId="48" applyFont="1" applyAlignment="1">
      <alignment horizontal="center" vertical="center" wrapText="1"/>
    </xf>
    <xf numFmtId="0" fontId="110" fillId="0" borderId="0" xfId="48" applyFont="1" applyAlignment="1">
      <alignment horizontal="center" vertical="center"/>
    </xf>
    <xf numFmtId="0" fontId="46" fillId="0" borderId="0" xfId="48" applyFont="1" applyAlignment="1">
      <alignment vertical="center" shrinkToFit="1"/>
    </xf>
    <xf numFmtId="41" fontId="20" fillId="20" borderId="22" xfId="0" applyNumberFormat="1" applyFont="1" applyFill="1" applyBorder="1" applyAlignment="1">
      <alignment horizontal="center" vertical="center"/>
    </xf>
    <xf numFmtId="3" fontId="9" fillId="0" borderId="0" xfId="0" applyNumberFormat="1" applyFont="1" applyAlignment="1">
      <alignment horizontal="center" vertical="center"/>
    </xf>
    <xf numFmtId="0" fontId="9" fillId="0" borderId="0" xfId="0" quotePrefix="1" applyFont="1" applyAlignment="1">
      <alignment horizontal="center" vertical="center"/>
    </xf>
    <xf numFmtId="0" fontId="9" fillId="0" borderId="0" xfId="0" applyFont="1" applyAlignment="1">
      <alignment horizontal="center" vertical="center"/>
    </xf>
    <xf numFmtId="3" fontId="15" fillId="0" borderId="0" xfId="0" applyNumberFormat="1" applyFont="1" applyAlignment="1">
      <alignment horizontal="center" vertical="center"/>
    </xf>
    <xf numFmtId="9" fontId="9" fillId="0" borderId="0" xfId="0" applyNumberFormat="1" applyFont="1" applyAlignment="1">
      <alignment horizontal="center" vertical="center"/>
    </xf>
    <xf numFmtId="10" fontId="9" fillId="0" borderId="0" xfId="0" applyNumberFormat="1" applyFont="1" applyAlignment="1">
      <alignment horizontal="center" vertical="center"/>
    </xf>
    <xf numFmtId="41" fontId="9" fillId="0" borderId="0" xfId="1" applyFont="1" applyAlignment="1">
      <alignment horizontal="center" vertical="center"/>
    </xf>
    <xf numFmtId="194" fontId="9" fillId="0" borderId="0" xfId="0" quotePrefix="1" applyNumberFormat="1" applyFont="1" applyAlignment="1">
      <alignment horizontal="center" vertical="center"/>
    </xf>
    <xf numFmtId="0" fontId="15" fillId="0" borderId="0" xfId="0" applyFont="1" applyAlignment="1">
      <alignment horizontal="center" vertical="center"/>
    </xf>
    <xf numFmtId="10" fontId="15" fillId="0" borderId="0" xfId="0" applyNumberFormat="1" applyFont="1" applyAlignment="1">
      <alignment horizontal="center" vertical="center"/>
    </xf>
    <xf numFmtId="193" fontId="114" fillId="0" borderId="0" xfId="0" applyNumberFormat="1" applyFont="1" applyBorder="1" applyAlignment="1">
      <alignment horizontal="center" vertical="center" wrapText="1"/>
    </xf>
    <xf numFmtId="192" fontId="55" fillId="0" borderId="0" xfId="0" applyNumberFormat="1" applyFont="1" applyBorder="1" applyAlignment="1">
      <alignment horizontal="center" vertical="center" wrapText="1"/>
    </xf>
    <xf numFmtId="0" fontId="9" fillId="0" borderId="22" xfId="0" applyFont="1" applyBorder="1" applyAlignment="1">
      <alignment horizontal="center" vertical="center"/>
    </xf>
    <xf numFmtId="0" fontId="16" fillId="0" borderId="185" xfId="0" applyFont="1" applyBorder="1" applyAlignment="1">
      <alignment horizontal="center" vertical="center" wrapText="1"/>
    </xf>
    <xf numFmtId="0" fontId="16" fillId="0" borderId="5" xfId="0" applyFont="1" applyBorder="1" applyAlignment="1">
      <alignment horizontal="center" vertical="center" wrapText="1"/>
    </xf>
    <xf numFmtId="0" fontId="16" fillId="0" borderId="59" xfId="0" applyFont="1" applyBorder="1" applyAlignment="1">
      <alignment horizontal="center" vertical="center" wrapText="1"/>
    </xf>
    <xf numFmtId="0" fontId="71" fillId="0" borderId="60" xfId="0" applyFont="1" applyBorder="1" applyAlignment="1">
      <alignment horizontal="center" vertical="center" wrapText="1"/>
    </xf>
    <xf numFmtId="0" fontId="71" fillId="0" borderId="1" xfId="0" applyFont="1" applyBorder="1" applyAlignment="1">
      <alignment horizontal="center" vertical="center" wrapText="1"/>
    </xf>
    <xf numFmtId="0" fontId="71" fillId="0" borderId="49" xfId="0" applyFont="1" applyBorder="1" applyAlignment="1">
      <alignment horizontal="center" vertical="center" wrapText="1"/>
    </xf>
    <xf numFmtId="0" fontId="71" fillId="0" borderId="17" xfId="0" applyFont="1" applyBorder="1" applyAlignment="1">
      <alignment horizontal="center" vertical="center" wrapText="1"/>
    </xf>
    <xf numFmtId="0" fontId="71" fillId="0" borderId="7" xfId="0" applyFont="1" applyBorder="1" applyAlignment="1">
      <alignment horizontal="center" vertical="center" shrinkToFit="1"/>
    </xf>
    <xf numFmtId="0" fontId="71" fillId="0" borderId="5" xfId="0" applyFont="1" applyBorder="1" applyAlignment="1">
      <alignment horizontal="center" vertical="center" shrinkToFit="1"/>
    </xf>
    <xf numFmtId="0" fontId="71" fillId="0" borderId="174" xfId="0" applyFont="1" applyBorder="1" applyAlignment="1">
      <alignment horizontal="center" vertical="center" shrinkToFit="1"/>
    </xf>
    <xf numFmtId="0" fontId="71" fillId="0" borderId="173" xfId="0" applyFont="1" applyBorder="1" applyAlignment="1">
      <alignment horizontal="center" vertical="center" shrinkToFit="1"/>
    </xf>
    <xf numFmtId="0" fontId="71" fillId="0" borderId="183" xfId="0" applyFont="1" applyBorder="1" applyAlignment="1">
      <alignment horizontal="center" vertical="center" shrinkToFit="1"/>
    </xf>
    <xf numFmtId="0" fontId="71" fillId="0" borderId="184" xfId="0" applyFont="1" applyBorder="1" applyAlignment="1">
      <alignment horizontal="center" vertical="center" shrinkToFit="1"/>
    </xf>
    <xf numFmtId="0" fontId="71" fillId="0" borderId="27" xfId="0" applyFont="1" applyBorder="1" applyAlignment="1">
      <alignment horizontal="center" vertical="center" shrinkToFit="1"/>
    </xf>
    <xf numFmtId="0" fontId="71" fillId="0" borderId="28" xfId="0" applyFont="1" applyBorder="1" applyAlignment="1">
      <alignment horizontal="center" vertical="center" shrinkToFit="1"/>
    </xf>
    <xf numFmtId="0" fontId="71" fillId="0" borderId="19" xfId="0" applyFont="1" applyBorder="1" applyAlignment="1">
      <alignment horizontal="center" vertical="center" shrinkToFit="1"/>
    </xf>
    <xf numFmtId="0" fontId="71" fillId="0" borderId="20" xfId="0" applyFont="1" applyBorder="1" applyAlignment="1">
      <alignment horizontal="center" vertical="center" shrinkToFit="1"/>
    </xf>
    <xf numFmtId="187" fontId="34" fillId="0" borderId="27" xfId="45" applyNumberFormat="1" applyFont="1" applyBorder="1" applyAlignment="1">
      <alignment horizontal="center" vertical="center" shrinkToFit="1"/>
    </xf>
    <xf numFmtId="187" fontId="34" fillId="0" borderId="28" xfId="45" applyNumberFormat="1" applyFont="1" applyBorder="1" applyAlignment="1">
      <alignment horizontal="center" vertical="center" shrinkToFit="1"/>
    </xf>
    <xf numFmtId="187" fontId="34" fillId="0" borderId="65" xfId="45" applyNumberFormat="1" applyFont="1" applyBorder="1" applyAlignment="1">
      <alignment horizontal="center" vertical="center" shrinkToFit="1"/>
    </xf>
    <xf numFmtId="41" fontId="34" fillId="0" borderId="7" xfId="45" applyFont="1" applyBorder="1" applyAlignment="1">
      <alignment horizontal="center" vertical="center" shrinkToFit="1"/>
    </xf>
    <xf numFmtId="41" fontId="34" fillId="0" borderId="5" xfId="45" applyFont="1" applyBorder="1" applyAlignment="1">
      <alignment horizontal="center" vertical="center" shrinkToFit="1"/>
    </xf>
    <xf numFmtId="41" fontId="34" fillId="0" borderId="59" xfId="45" applyFont="1" applyBorder="1" applyAlignment="1">
      <alignment horizontal="center" vertical="center" shrinkToFit="1"/>
    </xf>
    <xf numFmtId="41" fontId="34" fillId="0" borderId="174" xfId="45" applyFont="1" applyBorder="1" applyAlignment="1">
      <alignment horizontal="center" vertical="center" shrinkToFit="1"/>
    </xf>
    <xf numFmtId="41" fontId="34" fillId="0" borderId="173" xfId="45" applyFont="1" applyBorder="1" applyAlignment="1">
      <alignment horizontal="center" vertical="center" shrinkToFit="1"/>
    </xf>
    <xf numFmtId="41" fontId="34" fillId="0" borderId="191" xfId="45" applyFont="1" applyBorder="1" applyAlignment="1">
      <alignment horizontal="center" vertical="center" shrinkToFit="1"/>
    </xf>
    <xf numFmtId="41" fontId="34" fillId="0" borderId="27" xfId="45" applyFont="1" applyBorder="1" applyAlignment="1">
      <alignment horizontal="center" vertical="center" shrinkToFit="1"/>
    </xf>
    <xf numFmtId="41" fontId="34" fillId="0" borderId="28" xfId="45" applyFont="1" applyBorder="1" applyAlignment="1">
      <alignment horizontal="center" vertical="center" shrinkToFit="1"/>
    </xf>
    <xf numFmtId="41" fontId="34" fillId="0" borderId="65" xfId="45" applyFont="1" applyBorder="1" applyAlignment="1">
      <alignment horizontal="center" vertical="center" shrinkToFit="1"/>
    </xf>
    <xf numFmtId="0" fontId="16" fillId="0" borderId="213" xfId="0" applyFont="1" applyBorder="1" applyAlignment="1">
      <alignment horizontal="center" vertical="center" shrinkToFit="1"/>
    </xf>
    <xf numFmtId="0" fontId="16" fillId="0" borderId="214" xfId="0" applyFont="1" applyBorder="1" applyAlignment="1">
      <alignment horizontal="center" vertical="center" shrinkToFit="1"/>
    </xf>
    <xf numFmtId="41" fontId="42" fillId="8" borderId="7" xfId="1" applyFont="1" applyFill="1" applyBorder="1" applyAlignment="1">
      <alignment horizontal="center" vertical="center" shrinkToFit="1"/>
    </xf>
    <xf numFmtId="41" fontId="42" fillId="8" borderId="5" xfId="1" applyFont="1" applyFill="1" applyBorder="1" applyAlignment="1">
      <alignment horizontal="center" vertical="center" shrinkToFit="1"/>
    </xf>
    <xf numFmtId="41" fontId="42" fillId="8" borderId="59" xfId="1" applyFont="1" applyFill="1" applyBorder="1" applyAlignment="1">
      <alignment horizontal="center" vertical="center" shrinkToFit="1"/>
    </xf>
    <xf numFmtId="0" fontId="9" fillId="0" borderId="7" xfId="0" applyFont="1" applyBorder="1" applyAlignment="1">
      <alignment horizontal="center" vertical="center" shrinkToFit="1"/>
    </xf>
    <xf numFmtId="0" fontId="9" fillId="0" borderId="5" xfId="0" applyFont="1" applyBorder="1" applyAlignment="1">
      <alignment horizontal="center" vertical="center" shrinkToFit="1"/>
    </xf>
    <xf numFmtId="0" fontId="9" fillId="0" borderId="6" xfId="0" applyFont="1" applyBorder="1" applyAlignment="1">
      <alignment horizontal="center" vertical="center" shrinkToFit="1"/>
    </xf>
    <xf numFmtId="41" fontId="42" fillId="17" borderId="7" xfId="1" applyFont="1" applyFill="1" applyBorder="1" applyAlignment="1">
      <alignment horizontal="center" vertical="center" shrinkToFit="1"/>
    </xf>
    <xf numFmtId="41" fontId="42" fillId="17" borderId="5" xfId="1" applyFont="1" applyFill="1" applyBorder="1" applyAlignment="1">
      <alignment horizontal="center" vertical="center" shrinkToFit="1"/>
    </xf>
    <xf numFmtId="41" fontId="42" fillId="17" borderId="59" xfId="1" applyFont="1" applyFill="1" applyBorder="1" applyAlignment="1">
      <alignment horizontal="center" vertical="center" shrinkToFit="1"/>
    </xf>
    <xf numFmtId="41" fontId="65" fillId="7" borderId="160" xfId="1" applyFont="1" applyFill="1" applyBorder="1" applyAlignment="1">
      <alignment horizontal="center" vertical="center" shrinkToFit="1"/>
    </xf>
    <xf numFmtId="41" fontId="65" fillId="7" borderId="161" xfId="1" applyFont="1" applyFill="1" applyBorder="1" applyAlignment="1">
      <alignment horizontal="center" vertical="center" shrinkToFit="1"/>
    </xf>
    <xf numFmtId="41" fontId="65" fillId="7" borderId="165" xfId="1" applyFont="1" applyFill="1" applyBorder="1" applyAlignment="1">
      <alignment horizontal="center" vertical="center" shrinkToFit="1"/>
    </xf>
    <xf numFmtId="41" fontId="65" fillId="7" borderId="166" xfId="1" applyFont="1" applyFill="1" applyBorder="1" applyAlignment="1">
      <alignment horizontal="center" vertical="center" shrinkToFit="1"/>
    </xf>
    <xf numFmtId="41" fontId="65" fillId="7" borderId="167" xfId="1" applyFont="1" applyFill="1" applyBorder="1" applyAlignment="1">
      <alignment horizontal="center" vertical="center" shrinkToFit="1"/>
    </xf>
    <xf numFmtId="41" fontId="65" fillId="7" borderId="168" xfId="1" applyFont="1" applyFill="1" applyBorder="1" applyAlignment="1">
      <alignment horizontal="center" vertical="center" shrinkToFit="1"/>
    </xf>
    <xf numFmtId="41" fontId="42" fillId="7" borderId="170" xfId="1" applyFont="1" applyFill="1" applyBorder="1" applyAlignment="1">
      <alignment horizontal="center" vertical="center" shrinkToFit="1"/>
    </xf>
    <xf numFmtId="41" fontId="42" fillId="7" borderId="161" xfId="1" applyFont="1" applyFill="1" applyBorder="1" applyAlignment="1">
      <alignment horizontal="center" vertical="center" shrinkToFit="1"/>
    </xf>
    <xf numFmtId="41" fontId="42" fillId="7" borderId="163" xfId="1" applyFont="1" applyFill="1" applyBorder="1" applyAlignment="1">
      <alignment horizontal="center" vertical="center" shrinkToFit="1"/>
    </xf>
    <xf numFmtId="41" fontId="42" fillId="7" borderId="171" xfId="1" applyFont="1" applyFill="1" applyBorder="1" applyAlignment="1">
      <alignment horizontal="center" vertical="center" shrinkToFit="1"/>
    </xf>
    <xf numFmtId="41" fontId="42" fillId="7" borderId="167" xfId="1" applyFont="1" applyFill="1" applyBorder="1" applyAlignment="1">
      <alignment horizontal="center" vertical="center" shrinkToFit="1"/>
    </xf>
    <xf numFmtId="41" fontId="42" fillId="7" borderId="169" xfId="1" applyFont="1" applyFill="1" applyBorder="1" applyAlignment="1">
      <alignment horizontal="center" vertical="center" shrinkToFit="1"/>
    </xf>
    <xf numFmtId="0" fontId="71" fillId="0" borderId="7" xfId="0" applyFont="1" applyBorder="1" applyAlignment="1">
      <alignment horizontal="center" vertical="center" wrapText="1"/>
    </xf>
    <xf numFmtId="0" fontId="71" fillId="0" borderId="5" xfId="0" applyFont="1" applyBorder="1" applyAlignment="1">
      <alignment horizontal="center" vertical="center"/>
    </xf>
    <xf numFmtId="0" fontId="71" fillId="0" borderId="6" xfId="0" applyFont="1" applyBorder="1" applyAlignment="1">
      <alignment horizontal="center" vertical="center"/>
    </xf>
    <xf numFmtId="0" fontId="16" fillId="0" borderId="7" xfId="0" applyFont="1" applyBorder="1" applyAlignment="1">
      <alignment horizontal="center" vertical="center" wrapText="1"/>
    </xf>
    <xf numFmtId="0" fontId="16" fillId="0" borderId="5" xfId="0" applyFont="1" applyBorder="1" applyAlignment="1">
      <alignment horizontal="center" vertical="center"/>
    </xf>
    <xf numFmtId="0" fontId="16" fillId="0" borderId="59" xfId="0" applyFont="1" applyBorder="1" applyAlignment="1">
      <alignment horizontal="center" vertical="center"/>
    </xf>
    <xf numFmtId="0" fontId="47" fillId="0" borderId="115" xfId="0" quotePrefix="1" applyFont="1" applyBorder="1" applyAlignment="1">
      <alignment horizontal="center" vertical="center" shrinkToFit="1"/>
    </xf>
    <xf numFmtId="0" fontId="47" fillId="0" borderId="78" xfId="0" quotePrefix="1" applyFont="1" applyBorder="1" applyAlignment="1">
      <alignment horizontal="center" vertical="center" shrinkToFit="1"/>
    </xf>
    <xf numFmtId="0" fontId="47" fillId="0" borderId="79" xfId="0" quotePrefix="1" applyFont="1" applyBorder="1" applyAlignment="1">
      <alignment horizontal="center" vertical="center" shrinkToFit="1"/>
    </xf>
    <xf numFmtId="41" fontId="34" fillId="0" borderId="148" xfId="45" applyFont="1" applyBorder="1" applyAlignment="1">
      <alignment horizontal="center" vertical="center" shrinkToFit="1"/>
    </xf>
    <xf numFmtId="41" fontId="34" fillId="0" borderId="29" xfId="45" applyFont="1" applyBorder="1" applyAlignment="1">
      <alignment horizontal="center" vertical="center" shrinkToFit="1"/>
    </xf>
    <xf numFmtId="41" fontId="34" fillId="0" borderId="192" xfId="45" applyFont="1" applyBorder="1" applyAlignment="1">
      <alignment horizontal="center" vertical="center" shrinkToFit="1"/>
    </xf>
    <xf numFmtId="41" fontId="34" fillId="0" borderId="20" xfId="45" applyFont="1" applyBorder="1" applyAlignment="1">
      <alignment horizontal="center" vertical="center" shrinkToFit="1"/>
    </xf>
    <xf numFmtId="41" fontId="34" fillId="0" borderId="21" xfId="45" applyFont="1" applyBorder="1" applyAlignment="1">
      <alignment horizontal="center" vertical="center" shrinkToFit="1"/>
    </xf>
    <xf numFmtId="41" fontId="34" fillId="0" borderId="19" xfId="45" applyFont="1" applyBorder="1" applyAlignment="1">
      <alignment horizontal="center" vertical="center" shrinkToFit="1"/>
    </xf>
    <xf numFmtId="41" fontId="34" fillId="0" borderId="190" xfId="45" applyFont="1" applyBorder="1" applyAlignment="1">
      <alignment horizontal="center" vertical="center" shrinkToFit="1"/>
    </xf>
    <xf numFmtId="41" fontId="34" fillId="0" borderId="200" xfId="45" applyFont="1" applyBorder="1" applyAlignment="1">
      <alignment horizontal="center" vertical="center" shrinkToFit="1"/>
    </xf>
    <xf numFmtId="41" fontId="34" fillId="0" borderId="184" xfId="45" applyFont="1" applyBorder="1" applyAlignment="1">
      <alignment horizontal="center" vertical="center" shrinkToFit="1"/>
    </xf>
    <xf numFmtId="41" fontId="34" fillId="0" borderId="201" xfId="45" applyFont="1" applyBorder="1" applyAlignment="1">
      <alignment horizontal="center" vertical="center" shrinkToFit="1"/>
    </xf>
    <xf numFmtId="0" fontId="16" fillId="0" borderId="209" xfId="0" applyFont="1" applyBorder="1" applyAlignment="1">
      <alignment horizontal="center" vertical="center" shrinkToFit="1"/>
    </xf>
    <xf numFmtId="0" fontId="16" fillId="0" borderId="39" xfId="0" applyFont="1" applyBorder="1" applyAlignment="1">
      <alignment horizontal="center" vertical="center" shrinkToFit="1"/>
    </xf>
    <xf numFmtId="41" fontId="34" fillId="0" borderId="39" xfId="45" applyFont="1" applyBorder="1" applyAlignment="1">
      <alignment horizontal="center" vertical="center" shrinkToFit="1"/>
    </xf>
    <xf numFmtId="41" fontId="34" fillId="0" borderId="141" xfId="45" applyFont="1" applyBorder="1" applyAlignment="1">
      <alignment horizontal="center" vertical="center" shrinkToFit="1"/>
    </xf>
    <xf numFmtId="0" fontId="9" fillId="7" borderId="85" xfId="0" applyFont="1" applyFill="1" applyBorder="1" applyAlignment="1">
      <alignment horizontal="center" vertical="center"/>
    </xf>
    <xf numFmtId="0" fontId="9" fillId="7" borderId="244" xfId="0" applyFont="1" applyFill="1" applyBorder="1" applyAlignment="1">
      <alignment horizontal="center" vertical="center"/>
    </xf>
    <xf numFmtId="0" fontId="16" fillId="0" borderId="22" xfId="0" applyFont="1" applyBorder="1" applyAlignment="1">
      <alignment horizontal="center" vertical="center"/>
    </xf>
    <xf numFmtId="41" fontId="34" fillId="0" borderId="185" xfId="45" applyFont="1" applyBorder="1" applyAlignment="1">
      <alignment horizontal="center" vertical="center" shrinkToFit="1"/>
    </xf>
    <xf numFmtId="41" fontId="34" fillId="0" borderId="6" xfId="45" applyFont="1" applyBorder="1" applyAlignment="1">
      <alignment horizontal="center" vertical="center" shrinkToFit="1"/>
    </xf>
    <xf numFmtId="41" fontId="34" fillId="0" borderId="189" xfId="45" applyFont="1" applyBorder="1" applyAlignment="1">
      <alignment horizontal="center" vertical="center" shrinkToFit="1"/>
    </xf>
    <xf numFmtId="0" fontId="16" fillId="0" borderId="194" xfId="0" applyFont="1" applyBorder="1" applyAlignment="1">
      <alignment horizontal="center" vertical="center" shrinkToFit="1"/>
    </xf>
    <xf numFmtId="0" fontId="16" fillId="0" borderId="72" xfId="0" applyFont="1" applyBorder="1" applyAlignment="1">
      <alignment horizontal="center" vertical="center" shrinkToFit="1"/>
    </xf>
    <xf numFmtId="41" fontId="34" fillId="0" borderId="72" xfId="45" applyFont="1" applyBorder="1" applyAlignment="1">
      <alignment horizontal="center" vertical="center" shrinkToFit="1"/>
    </xf>
    <xf numFmtId="41" fontId="34" fillId="0" borderId="150" xfId="45" applyFont="1" applyBorder="1" applyAlignment="1">
      <alignment horizontal="center" vertical="center" shrinkToFit="1"/>
    </xf>
    <xf numFmtId="0" fontId="16" fillId="0" borderId="7" xfId="0" applyFont="1" applyBorder="1" applyAlignment="1">
      <alignment horizontal="center" vertical="center"/>
    </xf>
    <xf numFmtId="0" fontId="16" fillId="0" borderId="6" xfId="0" applyFont="1" applyBorder="1" applyAlignment="1">
      <alignment horizontal="center" vertical="center"/>
    </xf>
    <xf numFmtId="0" fontId="22" fillId="0" borderId="0" xfId="0" applyFont="1" applyAlignment="1">
      <alignment horizontal="center" vertical="center" shrinkToFit="1"/>
    </xf>
    <xf numFmtId="176" fontId="22" fillId="0" borderId="54" xfId="0" applyNumberFormat="1" applyFont="1" applyBorder="1" applyAlignment="1">
      <alignment horizontal="center" vertical="center"/>
    </xf>
    <xf numFmtId="0" fontId="22" fillId="0" borderId="54" xfId="0" applyFont="1" applyBorder="1" applyAlignment="1">
      <alignment horizontal="center" vertical="center"/>
    </xf>
    <xf numFmtId="0" fontId="15" fillId="4" borderId="57" xfId="0" applyFont="1" applyFill="1" applyBorder="1" applyAlignment="1">
      <alignment horizontal="center" vertical="center" shrinkToFit="1"/>
    </xf>
    <xf numFmtId="0" fontId="15" fillId="4" borderId="223" xfId="0" applyFont="1" applyFill="1" applyBorder="1" applyAlignment="1">
      <alignment horizontal="center" vertical="center" shrinkToFit="1"/>
    </xf>
    <xf numFmtId="187" fontId="34" fillId="0" borderId="19" xfId="45" applyNumberFormat="1" applyFont="1" applyBorder="1" applyAlignment="1">
      <alignment horizontal="center" vertical="center" shrinkToFit="1"/>
    </xf>
    <xf numFmtId="187" fontId="34" fillId="0" borderId="20" xfId="45" applyNumberFormat="1" applyFont="1" applyBorder="1" applyAlignment="1">
      <alignment horizontal="center" vertical="center" shrinkToFit="1"/>
    </xf>
    <xf numFmtId="187" fontId="34" fillId="0" borderId="63" xfId="45" applyNumberFormat="1" applyFont="1" applyBorder="1" applyAlignment="1">
      <alignment horizontal="center" vertical="center" shrinkToFit="1"/>
    </xf>
    <xf numFmtId="0" fontId="14" fillId="0" borderId="22" xfId="0" applyFont="1" applyBorder="1" applyAlignment="1">
      <alignment horizontal="center" vertical="center"/>
    </xf>
    <xf numFmtId="0" fontId="16" fillId="0" borderId="193" xfId="0" applyFont="1" applyBorder="1" applyAlignment="1">
      <alignment horizontal="center" vertical="center" wrapText="1"/>
    </xf>
    <xf numFmtId="0" fontId="16" fillId="0" borderId="193" xfId="0" applyFont="1" applyBorder="1" applyAlignment="1">
      <alignment horizontal="center" vertical="center"/>
    </xf>
    <xf numFmtId="0" fontId="16" fillId="0" borderId="217" xfId="0" applyFont="1" applyBorder="1" applyAlignment="1">
      <alignment horizontal="center" vertical="center"/>
    </xf>
    <xf numFmtId="0" fontId="16" fillId="0" borderId="22" xfId="0" applyFont="1" applyBorder="1" applyAlignment="1">
      <alignment horizontal="center" vertical="center" wrapText="1"/>
    </xf>
    <xf numFmtId="0" fontId="16" fillId="0" borderId="193" xfId="0" applyFont="1" applyBorder="1" applyAlignment="1">
      <alignment horizontal="center" vertical="center" shrinkToFit="1"/>
    </xf>
    <xf numFmtId="0" fontId="16" fillId="0" borderId="22" xfId="0" applyFont="1" applyBorder="1" applyAlignment="1">
      <alignment horizontal="center" vertical="center" shrinkToFit="1"/>
    </xf>
    <xf numFmtId="41" fontId="34" fillId="0" borderId="183" xfId="45" applyFont="1" applyBorder="1" applyAlignment="1">
      <alignment horizontal="center" vertical="center" shrinkToFit="1"/>
    </xf>
    <xf numFmtId="0" fontId="47" fillId="0" borderId="78" xfId="0" quotePrefix="1" applyFont="1" applyBorder="1" applyAlignment="1">
      <alignment horizontal="left" vertical="center" shrinkToFit="1"/>
    </xf>
    <xf numFmtId="0" fontId="47" fillId="0" borderId="0" xfId="0" quotePrefix="1" applyFont="1" applyBorder="1" applyAlignment="1">
      <alignment horizontal="left" vertical="center" shrinkToFit="1"/>
    </xf>
    <xf numFmtId="0" fontId="47" fillId="0" borderId="23" xfId="0" quotePrefix="1" applyFont="1" applyBorder="1" applyAlignment="1">
      <alignment horizontal="left" vertical="center" shrinkToFit="1"/>
    </xf>
    <xf numFmtId="0" fontId="47" fillId="0" borderId="79" xfId="0" quotePrefix="1" applyFont="1" applyBorder="1" applyAlignment="1">
      <alignment horizontal="left" vertical="center" shrinkToFit="1"/>
    </xf>
    <xf numFmtId="0" fontId="47" fillId="0" borderId="17" xfId="0" quotePrefix="1" applyFont="1" applyBorder="1" applyAlignment="1">
      <alignment horizontal="left" vertical="center" shrinkToFit="1"/>
    </xf>
    <xf numFmtId="0" fontId="47" fillId="0" borderId="18" xfId="0" quotePrefix="1" applyFont="1" applyBorder="1" applyAlignment="1">
      <alignment horizontal="left" vertical="center" shrinkToFit="1"/>
    </xf>
    <xf numFmtId="0" fontId="16" fillId="0" borderId="185" xfId="0" applyFont="1" applyBorder="1" applyAlignment="1">
      <alignment horizontal="center" vertical="center"/>
    </xf>
    <xf numFmtId="0" fontId="16" fillId="0" borderId="6" xfId="0" applyFont="1" applyBorder="1" applyAlignment="1">
      <alignment horizontal="center" vertical="center" wrapText="1"/>
    </xf>
    <xf numFmtId="41" fontId="34" fillId="0" borderId="214" xfId="45" applyFont="1" applyBorder="1" applyAlignment="1">
      <alignment horizontal="center" vertical="center" shrinkToFit="1"/>
    </xf>
    <xf numFmtId="41" fontId="34" fillId="0" borderId="220" xfId="45" applyFont="1" applyBorder="1" applyAlignment="1">
      <alignment horizontal="center" vertical="center" shrinkToFit="1"/>
    </xf>
    <xf numFmtId="41" fontId="34" fillId="0" borderId="22" xfId="45" applyFont="1" applyBorder="1" applyAlignment="1">
      <alignment horizontal="center" vertical="center" shrinkToFit="1"/>
    </xf>
    <xf numFmtId="41" fontId="34" fillId="0" borderId="149" xfId="45" applyFont="1" applyBorder="1" applyAlignment="1">
      <alignment horizontal="center" vertical="center" shrinkToFit="1"/>
    </xf>
    <xf numFmtId="0" fontId="16" fillId="0" borderId="7" xfId="0" applyFont="1" applyBorder="1" applyAlignment="1">
      <alignment horizontal="center" vertical="center" shrinkToFit="1"/>
    </xf>
    <xf numFmtId="0" fontId="16" fillId="0" borderId="5" xfId="0" applyFont="1" applyBorder="1" applyAlignment="1">
      <alignment horizontal="center" vertical="center" shrinkToFit="1"/>
    </xf>
    <xf numFmtId="0" fontId="16" fillId="0" borderId="59" xfId="0" applyFont="1" applyBorder="1" applyAlignment="1">
      <alignment horizontal="center" vertical="center" shrinkToFit="1"/>
    </xf>
    <xf numFmtId="0" fontId="47" fillId="0" borderId="87" xfId="0" quotePrefix="1" applyFont="1" applyBorder="1" applyAlignment="1">
      <alignment horizontal="left" vertical="center" shrinkToFit="1"/>
    </xf>
    <xf numFmtId="0" fontId="47" fillId="0" borderId="54" xfId="0" quotePrefix="1" applyFont="1" applyBorder="1" applyAlignment="1">
      <alignment horizontal="left" vertical="center" shrinkToFit="1"/>
    </xf>
    <xf numFmtId="0" fontId="47" fillId="0" borderId="68" xfId="0" quotePrefix="1" applyFont="1" applyBorder="1" applyAlignment="1">
      <alignment horizontal="left" vertical="center" shrinkToFit="1"/>
    </xf>
    <xf numFmtId="10" fontId="97" fillId="16" borderId="37" xfId="47" applyNumberFormat="1" applyFont="1" applyFill="1" applyBorder="1" applyAlignment="1">
      <alignment horizontal="center" vertical="center" shrinkToFit="1"/>
    </xf>
    <xf numFmtId="10" fontId="97" fillId="16" borderId="0" xfId="47" applyNumberFormat="1" applyFont="1" applyFill="1" applyBorder="1" applyAlignment="1">
      <alignment horizontal="center" vertical="center" shrinkToFit="1"/>
    </xf>
    <xf numFmtId="10" fontId="97" fillId="16" borderId="67" xfId="47" applyNumberFormat="1" applyFont="1" applyFill="1" applyBorder="1" applyAlignment="1">
      <alignment horizontal="center" vertical="center" shrinkToFit="1"/>
    </xf>
    <xf numFmtId="10" fontId="97" fillId="16" borderId="80" xfId="47" applyNumberFormat="1" applyFont="1" applyFill="1" applyBorder="1" applyAlignment="1">
      <alignment horizontal="center" vertical="center" shrinkToFit="1"/>
    </xf>
    <xf numFmtId="10" fontId="97" fillId="16" borderId="54" xfId="47" applyNumberFormat="1" applyFont="1" applyFill="1" applyBorder="1" applyAlignment="1">
      <alignment horizontal="center" vertical="center" shrinkToFit="1"/>
    </xf>
    <xf numFmtId="10" fontId="97" fillId="16" borderId="88" xfId="47" applyNumberFormat="1" applyFont="1" applyFill="1" applyBorder="1" applyAlignment="1">
      <alignment horizontal="center" vertical="center" shrinkToFit="1"/>
    </xf>
    <xf numFmtId="0" fontId="16" fillId="0" borderId="217" xfId="0" applyFont="1" applyBorder="1" applyAlignment="1">
      <alignment horizontal="center" vertical="center" shrinkToFit="1"/>
    </xf>
    <xf numFmtId="0" fontId="16" fillId="0" borderId="175" xfId="0" applyFont="1" applyBorder="1" applyAlignment="1">
      <alignment horizontal="center" vertical="center" shrinkToFit="1"/>
    </xf>
    <xf numFmtId="41" fontId="34" fillId="0" borderId="175" xfId="45" applyFont="1" applyBorder="1" applyAlignment="1">
      <alignment horizontal="center" vertical="center" shrinkToFit="1"/>
    </xf>
    <xf numFmtId="41" fontId="34" fillId="0" borderId="219" xfId="45" applyFont="1" applyBorder="1" applyAlignment="1">
      <alignment horizontal="center" vertical="center" shrinkToFit="1"/>
    </xf>
    <xf numFmtId="0" fontId="15" fillId="0" borderId="104" xfId="0" applyFont="1" applyBorder="1" applyAlignment="1">
      <alignment horizontal="left" vertical="center"/>
    </xf>
    <xf numFmtId="0" fontId="15" fillId="0" borderId="105" xfId="0" applyFont="1" applyBorder="1" applyAlignment="1">
      <alignment horizontal="left" vertical="center"/>
    </xf>
    <xf numFmtId="0" fontId="15" fillId="0" borderId="0" xfId="0" applyFont="1" applyBorder="1" applyAlignment="1">
      <alignment horizontal="left" vertical="center"/>
    </xf>
    <xf numFmtId="0" fontId="15" fillId="0" borderId="23" xfId="0" applyFont="1" applyBorder="1" applyAlignment="1">
      <alignment horizontal="left" vertical="center"/>
    </xf>
    <xf numFmtId="0" fontId="15" fillId="0" borderId="17" xfId="0" applyFont="1" applyBorder="1" applyAlignment="1">
      <alignment horizontal="left" vertical="center"/>
    </xf>
    <xf numFmtId="0" fontId="15" fillId="0" borderId="18" xfId="0" applyFont="1" applyBorder="1" applyAlignment="1">
      <alignment horizontal="left" vertical="center"/>
    </xf>
    <xf numFmtId="0" fontId="15" fillId="0" borderId="138" xfId="0" applyFont="1" applyBorder="1" applyAlignment="1">
      <alignment horizontal="left" vertical="center"/>
    </xf>
    <xf numFmtId="0" fontId="15" fillId="0" borderId="49" xfId="0" applyFont="1" applyBorder="1" applyAlignment="1">
      <alignment horizontal="left" vertical="center"/>
    </xf>
    <xf numFmtId="0" fontId="60" fillId="0" borderId="138" xfId="0" applyFont="1" applyBorder="1" applyAlignment="1">
      <alignment horizontal="center" vertical="center" wrapText="1"/>
    </xf>
    <xf numFmtId="0" fontId="60" fillId="0" borderId="37" xfId="0" applyFont="1" applyBorder="1" applyAlignment="1">
      <alignment horizontal="center" vertical="center" wrapText="1"/>
    </xf>
    <xf numFmtId="0" fontId="60" fillId="0" borderId="112" xfId="0" applyFont="1" applyBorder="1" applyAlignment="1">
      <alignment horizontal="center" vertical="center" wrapText="1"/>
    </xf>
    <xf numFmtId="0" fontId="9" fillId="0" borderId="135" xfId="0" applyFont="1" applyBorder="1" applyAlignment="1">
      <alignment horizontal="center" vertical="center" wrapText="1"/>
    </xf>
    <xf numFmtId="0" fontId="9" fillId="0" borderId="118" xfId="0" applyFont="1" applyBorder="1" applyAlignment="1">
      <alignment horizontal="center" vertical="center" wrapText="1"/>
    </xf>
    <xf numFmtId="0" fontId="9" fillId="0" borderId="180" xfId="0" applyFont="1" applyBorder="1" applyAlignment="1">
      <alignment horizontal="center" vertical="center" wrapText="1"/>
    </xf>
    <xf numFmtId="0" fontId="47" fillId="0" borderId="60" xfId="0" quotePrefix="1" applyFont="1" applyBorder="1" applyAlignment="1">
      <alignment horizontal="center" vertical="center" shrinkToFit="1"/>
    </xf>
    <xf numFmtId="0" fontId="47" fillId="0" borderId="49" xfId="0" quotePrefix="1" applyFont="1" applyBorder="1" applyAlignment="1">
      <alignment horizontal="center" vertical="center" shrinkToFit="1"/>
    </xf>
    <xf numFmtId="0" fontId="9" fillId="10" borderId="57" xfId="0" applyFont="1" applyFill="1" applyBorder="1" applyAlignment="1">
      <alignment horizontal="center" vertical="center"/>
    </xf>
    <xf numFmtId="0" fontId="9" fillId="10" borderId="58" xfId="0" applyFont="1" applyFill="1" applyBorder="1" applyAlignment="1">
      <alignment horizontal="center" vertical="center"/>
    </xf>
    <xf numFmtId="41" fontId="19" fillId="7" borderId="241" xfId="1" applyFont="1" applyFill="1" applyBorder="1" applyAlignment="1">
      <alignment horizontal="center" vertical="center" shrinkToFit="1"/>
    </xf>
    <xf numFmtId="41" fontId="19" fillId="7" borderId="242" xfId="1" applyFont="1" applyFill="1" applyBorder="1" applyAlignment="1">
      <alignment horizontal="center" vertical="center" shrinkToFit="1"/>
    </xf>
    <xf numFmtId="41" fontId="19" fillId="7" borderId="243" xfId="1" applyFont="1" applyFill="1" applyBorder="1" applyAlignment="1">
      <alignment horizontal="center" vertical="center" shrinkToFit="1"/>
    </xf>
    <xf numFmtId="41" fontId="19" fillId="7" borderId="238" xfId="1" applyFont="1" applyFill="1" applyBorder="1" applyAlignment="1">
      <alignment horizontal="center" vertical="center" shrinkToFit="1"/>
    </xf>
    <xf numFmtId="41" fontId="19" fillId="7" borderId="85" xfId="1" applyFont="1" applyFill="1" applyBorder="1" applyAlignment="1">
      <alignment horizontal="center" vertical="center" shrinkToFit="1"/>
    </xf>
    <xf numFmtId="41" fontId="19" fillId="7" borderId="222" xfId="1" applyFont="1" applyFill="1" applyBorder="1" applyAlignment="1">
      <alignment horizontal="center" vertical="center" shrinkToFit="1"/>
    </xf>
    <xf numFmtId="41" fontId="97" fillId="8" borderId="49" xfId="1" applyFont="1" applyFill="1" applyBorder="1" applyAlignment="1">
      <alignment horizontal="center" vertical="center" shrinkToFit="1"/>
    </xf>
    <xf numFmtId="41" fontId="97" fillId="8" borderId="17" xfId="1" applyFont="1" applyFill="1" applyBorder="1" applyAlignment="1">
      <alignment horizontal="center" vertical="center" shrinkToFit="1"/>
    </xf>
    <xf numFmtId="41" fontId="97" fillId="8" borderId="62" xfId="1" applyFont="1" applyFill="1" applyBorder="1" applyAlignment="1">
      <alignment horizontal="center" vertical="center" shrinkToFit="1"/>
    </xf>
    <xf numFmtId="0" fontId="11" fillId="0" borderId="39" xfId="0" applyFont="1" applyBorder="1" applyAlignment="1">
      <alignment horizontal="distributed" vertical="center" wrapText="1"/>
    </xf>
    <xf numFmtId="0" fontId="11" fillId="0" borderId="39" xfId="0" applyFont="1" applyBorder="1" applyAlignment="1">
      <alignment horizontal="distributed" vertical="center"/>
    </xf>
    <xf numFmtId="41" fontId="75" fillId="18" borderId="27" xfId="1" applyFont="1" applyFill="1" applyBorder="1" applyAlignment="1">
      <alignment horizontal="center" vertical="center" shrinkToFit="1"/>
    </xf>
    <xf numFmtId="41" fontId="75" fillId="18" borderId="28" xfId="1" applyFont="1" applyFill="1" applyBorder="1" applyAlignment="1">
      <alignment horizontal="center" vertical="center" shrinkToFit="1"/>
    </xf>
    <xf numFmtId="41" fontId="75" fillId="18" borderId="65" xfId="1" applyFont="1" applyFill="1" applyBorder="1" applyAlignment="1">
      <alignment horizontal="center" vertical="center" shrinkToFit="1"/>
    </xf>
    <xf numFmtId="0" fontId="60" fillId="0" borderId="60" xfId="0" applyFont="1" applyBorder="1" applyAlignment="1">
      <alignment horizontal="left" vertical="center" wrapText="1" indent="1"/>
    </xf>
    <xf numFmtId="0" fontId="60" fillId="0" borderId="1" xfId="0" applyFont="1" applyBorder="1" applyAlignment="1">
      <alignment horizontal="left" vertical="center" indent="1"/>
    </xf>
    <xf numFmtId="0" fontId="60" fillId="0" borderId="13" xfId="0" applyFont="1" applyBorder="1" applyAlignment="1">
      <alignment horizontal="left" vertical="center" indent="1"/>
    </xf>
    <xf numFmtId="0" fontId="60" fillId="0" borderId="80" xfId="0" applyFont="1" applyBorder="1" applyAlignment="1">
      <alignment horizontal="left" vertical="center" indent="1"/>
    </xf>
    <xf numFmtId="0" fontId="60" fillId="0" borderId="54" xfId="0" applyFont="1" applyBorder="1" applyAlignment="1">
      <alignment horizontal="left" vertical="center" indent="1"/>
    </xf>
    <xf numFmtId="0" fontId="60" fillId="0" borderId="68" xfId="0" applyFont="1" applyBorder="1" applyAlignment="1">
      <alignment horizontal="left" vertical="center" indent="1"/>
    </xf>
    <xf numFmtId="0" fontId="11" fillId="0" borderId="32" xfId="0" applyFont="1" applyBorder="1" applyAlignment="1">
      <alignment horizontal="distributed" vertical="center"/>
    </xf>
    <xf numFmtId="0" fontId="9" fillId="0" borderId="108" xfId="0" applyFont="1" applyBorder="1" applyAlignment="1">
      <alignment horizontal="left" vertical="center" wrapText="1" indent="1"/>
    </xf>
    <xf numFmtId="0" fontId="9" fillId="0" borderId="110" xfId="0" applyFont="1" applyBorder="1" applyAlignment="1">
      <alignment horizontal="left" vertical="center" wrapText="1" indent="1"/>
    </xf>
    <xf numFmtId="41" fontId="9" fillId="0" borderId="111" xfId="1" applyFont="1" applyBorder="1" applyAlignment="1">
      <alignment horizontal="center" vertical="center" shrinkToFit="1"/>
    </xf>
    <xf numFmtId="41" fontId="9" fillId="0" borderId="108" xfId="1" applyFont="1" applyBorder="1" applyAlignment="1">
      <alignment horizontal="center" vertical="center" shrinkToFit="1"/>
    </xf>
    <xf numFmtId="41" fontId="9" fillId="0" borderId="109" xfId="1" applyFont="1" applyBorder="1" applyAlignment="1">
      <alignment horizontal="center" vertical="center" shrinkToFit="1"/>
    </xf>
    <xf numFmtId="41" fontId="19" fillId="6" borderId="37" xfId="1" applyFont="1" applyFill="1" applyBorder="1" applyAlignment="1">
      <alignment horizontal="center" vertical="center" shrinkToFit="1"/>
    </xf>
    <xf numFmtId="41" fontId="19" fillId="6" borderId="0" xfId="1" applyFont="1" applyFill="1" applyBorder="1" applyAlignment="1">
      <alignment horizontal="center" vertical="center" shrinkToFit="1"/>
    </xf>
    <xf numFmtId="41" fontId="19" fillId="6" borderId="67" xfId="1" applyFont="1" applyFill="1" applyBorder="1" applyAlignment="1">
      <alignment horizontal="center" vertical="center" shrinkToFit="1"/>
    </xf>
    <xf numFmtId="0" fontId="11" fillId="0" borderId="38" xfId="0" applyFont="1" applyBorder="1" applyAlignment="1">
      <alignment horizontal="distributed" vertical="center" wrapText="1"/>
    </xf>
    <xf numFmtId="0" fontId="11" fillId="0" borderId="38" xfId="0" applyFont="1" applyBorder="1" applyAlignment="1">
      <alignment horizontal="distributed" vertical="center"/>
    </xf>
    <xf numFmtId="41" fontId="19" fillId="0" borderId="7" xfId="1" applyFont="1" applyBorder="1" applyAlignment="1">
      <alignment horizontal="right" vertical="center" shrinkToFit="1"/>
    </xf>
    <xf numFmtId="41" fontId="19" fillId="0" borderId="5" xfId="1" applyFont="1" applyBorder="1" applyAlignment="1">
      <alignment horizontal="right" vertical="center" shrinkToFit="1"/>
    </xf>
    <xf numFmtId="41" fontId="19" fillId="0" borderId="59" xfId="1" applyFont="1" applyBorder="1" applyAlignment="1">
      <alignment horizontal="right" vertical="center" shrinkToFit="1"/>
    </xf>
    <xf numFmtId="0" fontId="9" fillId="0" borderId="233" xfId="0" applyFont="1" applyBorder="1" applyAlignment="1">
      <alignment horizontal="center" vertical="center" shrinkToFit="1"/>
    </xf>
    <xf numFmtId="0" fontId="9" fillId="0" borderId="234" xfId="0" applyFont="1" applyBorder="1" applyAlignment="1">
      <alignment horizontal="center" vertical="center" shrinkToFit="1"/>
    </xf>
    <xf numFmtId="0" fontId="9" fillId="0" borderId="235" xfId="0" applyFont="1" applyBorder="1" applyAlignment="1">
      <alignment horizontal="center" vertical="center" shrinkToFit="1"/>
    </xf>
    <xf numFmtId="41" fontId="42" fillId="17" borderId="233" xfId="1" applyFont="1" applyFill="1" applyBorder="1" applyAlignment="1">
      <alignment horizontal="center" vertical="center" shrinkToFit="1"/>
    </xf>
    <xf numFmtId="41" fontId="42" fillId="17" borderId="234" xfId="1" applyFont="1" applyFill="1" applyBorder="1" applyAlignment="1">
      <alignment horizontal="center" vertical="center" shrinkToFit="1"/>
    </xf>
    <xf numFmtId="41" fontId="42" fillId="17" borderId="236" xfId="1" applyFont="1" applyFill="1" applyBorder="1" applyAlignment="1">
      <alignment horizontal="center" vertical="center" shrinkToFit="1"/>
    </xf>
    <xf numFmtId="0" fontId="81" fillId="0" borderId="7" xfId="0" applyFont="1" applyBorder="1" applyAlignment="1">
      <alignment horizontal="center" vertical="center"/>
    </xf>
    <xf numFmtId="0" fontId="81" fillId="0" borderId="5" xfId="0" applyFont="1" applyBorder="1" applyAlignment="1">
      <alignment horizontal="center" vertical="center"/>
    </xf>
    <xf numFmtId="0" fontId="81" fillId="0" borderId="6" xfId="0" applyFont="1" applyBorder="1" applyAlignment="1">
      <alignment horizontal="center" vertical="center"/>
    </xf>
    <xf numFmtId="188" fontId="81" fillId="0" borderId="7" xfId="0" applyNumberFormat="1" applyFont="1" applyBorder="1" applyAlignment="1">
      <alignment horizontal="center" vertical="center"/>
    </xf>
    <xf numFmtId="188" fontId="81" fillId="0" borderId="5" xfId="0" applyNumberFormat="1" applyFont="1" applyBorder="1" applyAlignment="1">
      <alignment horizontal="center" vertical="center"/>
    </xf>
    <xf numFmtId="188" fontId="81" fillId="0" borderId="6" xfId="0" applyNumberFormat="1" applyFont="1" applyBorder="1" applyAlignment="1">
      <alignment horizontal="center" vertical="center"/>
    </xf>
    <xf numFmtId="41" fontId="34" fillId="0" borderId="50" xfId="45" applyFont="1" applyBorder="1" applyAlignment="1">
      <alignment horizontal="center" vertical="center" shrinkToFit="1"/>
    </xf>
    <xf numFmtId="41" fontId="34" fillId="0" borderId="147" xfId="45" applyFont="1" applyBorder="1" applyAlignment="1">
      <alignment horizontal="center" vertical="center" shrinkToFit="1"/>
    </xf>
    <xf numFmtId="41" fontId="34" fillId="0" borderId="16" xfId="45" applyFont="1" applyBorder="1" applyAlignment="1">
      <alignment horizontal="center" vertical="center" shrinkToFit="1"/>
    </xf>
    <xf numFmtId="41" fontId="34" fillId="0" borderId="140" xfId="45" applyFont="1" applyBorder="1" applyAlignment="1">
      <alignment horizontal="center" vertical="center" shrinkToFit="1"/>
    </xf>
    <xf numFmtId="41" fontId="34" fillId="0" borderId="213" xfId="45" applyFont="1" applyBorder="1" applyAlignment="1">
      <alignment horizontal="center" vertical="center" shrinkToFit="1"/>
    </xf>
    <xf numFmtId="41" fontId="27" fillId="0" borderId="72" xfId="45" applyFont="1" applyBorder="1" applyAlignment="1">
      <alignment horizontal="center" vertical="center" shrinkToFit="1"/>
    </xf>
    <xf numFmtId="41" fontId="27" fillId="0" borderId="150" xfId="45" applyFont="1" applyBorder="1" applyAlignment="1">
      <alignment horizontal="center" vertical="center" shrinkToFit="1"/>
    </xf>
    <xf numFmtId="41" fontId="27" fillId="0" borderId="194" xfId="45" applyFont="1" applyBorder="1" applyAlignment="1">
      <alignment horizontal="center" vertical="center" shrinkToFit="1"/>
    </xf>
    <xf numFmtId="0" fontId="71" fillId="0" borderId="13" xfId="0" applyFont="1" applyBorder="1" applyAlignment="1">
      <alignment horizontal="center" vertical="center" wrapText="1"/>
    </xf>
    <xf numFmtId="41" fontId="34" fillId="2" borderId="27" xfId="45" applyFont="1" applyFill="1" applyBorder="1" applyAlignment="1">
      <alignment horizontal="center" vertical="center" shrinkToFit="1"/>
    </xf>
    <xf numFmtId="41" fontId="34" fillId="2" borderId="28" xfId="45" applyFont="1" applyFill="1" applyBorder="1" applyAlignment="1">
      <alignment horizontal="center" vertical="center" shrinkToFit="1"/>
    </xf>
    <xf numFmtId="41" fontId="34" fillId="2" borderId="29" xfId="45" applyFont="1" applyFill="1" applyBorder="1" applyAlignment="1">
      <alignment horizontal="center" vertical="center" shrinkToFit="1"/>
    </xf>
    <xf numFmtId="41" fontId="27" fillId="0" borderId="210" xfId="45" applyFont="1" applyBorder="1" applyAlignment="1">
      <alignment horizontal="center" vertical="center" shrinkToFit="1"/>
    </xf>
    <xf numFmtId="41" fontId="27" fillId="0" borderId="211" xfId="45" applyFont="1" applyBorder="1" applyAlignment="1">
      <alignment horizontal="center" vertical="center" shrinkToFit="1"/>
    </xf>
    <xf numFmtId="41" fontId="27" fillId="2" borderId="204" xfId="45" applyFont="1" applyFill="1" applyBorder="1" applyAlignment="1">
      <alignment horizontal="center" vertical="center" shrinkToFit="1"/>
    </xf>
    <xf numFmtId="41" fontId="27" fillId="2" borderId="197" xfId="45" applyFont="1" applyFill="1" applyBorder="1" applyAlignment="1">
      <alignment horizontal="center" vertical="center" shrinkToFit="1"/>
    </xf>
    <xf numFmtId="41" fontId="27" fillId="2" borderId="182" xfId="45" applyFont="1" applyFill="1" applyBorder="1" applyAlignment="1">
      <alignment horizontal="center" vertical="center" shrinkToFit="1"/>
    </xf>
    <xf numFmtId="41" fontId="42" fillId="0" borderId="60" xfId="1" applyFont="1" applyBorder="1" applyAlignment="1">
      <alignment horizontal="center" vertical="center" shrinkToFit="1"/>
    </xf>
    <xf numFmtId="41" fontId="42" fillId="0" borderId="1" xfId="1" applyFont="1" applyBorder="1" applyAlignment="1">
      <alignment horizontal="center" vertical="center" shrinkToFit="1"/>
    </xf>
    <xf numFmtId="41" fontId="42" fillId="0" borderId="64" xfId="1" applyFont="1" applyBorder="1" applyAlignment="1">
      <alignment horizontal="center" vertical="center" shrinkToFit="1"/>
    </xf>
    <xf numFmtId="41" fontId="42" fillId="0" borderId="37" xfId="1" applyFont="1" applyBorder="1" applyAlignment="1">
      <alignment horizontal="center" vertical="center" shrinkToFit="1"/>
    </xf>
    <xf numFmtId="41" fontId="42" fillId="0" borderId="0" xfId="1" applyFont="1" applyBorder="1" applyAlignment="1">
      <alignment horizontal="center" vertical="center" shrinkToFit="1"/>
    </xf>
    <xf numFmtId="41" fontId="42" fillId="0" borderId="67" xfId="1" applyFont="1" applyBorder="1" applyAlignment="1">
      <alignment horizontal="center" vertical="center" shrinkToFit="1"/>
    </xf>
    <xf numFmtId="41" fontId="42" fillId="0" borderId="49" xfId="1" applyFont="1" applyBorder="1" applyAlignment="1">
      <alignment horizontal="center" vertical="center" shrinkToFit="1"/>
    </xf>
    <xf numFmtId="41" fontId="42" fillId="0" borderId="17" xfId="1" applyFont="1" applyBorder="1" applyAlignment="1">
      <alignment horizontal="center" vertical="center" shrinkToFit="1"/>
    </xf>
    <xf numFmtId="41" fontId="42" fillId="0" borderId="62" xfId="1" applyFont="1" applyBorder="1" applyAlignment="1">
      <alignment horizontal="center" vertical="center" shrinkToFit="1"/>
    </xf>
    <xf numFmtId="41" fontId="42" fillId="3" borderId="60" xfId="1" applyFont="1" applyFill="1" applyBorder="1" applyAlignment="1">
      <alignment horizontal="center" vertical="center" shrinkToFit="1"/>
    </xf>
    <xf numFmtId="41" fontId="42" fillId="3" borderId="1" xfId="1" applyFont="1" applyFill="1" applyBorder="1" applyAlignment="1">
      <alignment horizontal="center" vertical="center" shrinkToFit="1"/>
    </xf>
    <xf numFmtId="41" fontId="42" fillId="3" borderId="64" xfId="1" applyFont="1" applyFill="1" applyBorder="1" applyAlignment="1">
      <alignment horizontal="center" vertical="center" shrinkToFit="1"/>
    </xf>
    <xf numFmtId="41" fontId="42" fillId="3" borderId="80" xfId="1" applyFont="1" applyFill="1" applyBorder="1" applyAlignment="1">
      <alignment horizontal="center" vertical="center" shrinkToFit="1"/>
    </xf>
    <xf numFmtId="41" fontId="42" fillId="3" borderId="54" xfId="1" applyFont="1" applyFill="1" applyBorder="1" applyAlignment="1">
      <alignment horizontal="center" vertical="center" shrinkToFit="1"/>
    </xf>
    <xf numFmtId="41" fontId="42" fillId="3" borderId="88" xfId="1" applyFont="1" applyFill="1" applyBorder="1" applyAlignment="1">
      <alignment horizontal="center" vertical="center" shrinkToFit="1"/>
    </xf>
    <xf numFmtId="41" fontId="9" fillId="7" borderId="86" xfId="1" quotePrefix="1" applyFont="1" applyFill="1" applyBorder="1" applyAlignment="1">
      <alignment horizontal="center" vertical="center"/>
    </xf>
    <xf numFmtId="41" fontId="9" fillId="7" borderId="74" xfId="1" quotePrefix="1" applyFont="1" applyFill="1" applyBorder="1" applyAlignment="1">
      <alignment horizontal="center" vertical="center"/>
    </xf>
    <xf numFmtId="41" fontId="9" fillId="7" borderId="55" xfId="1" quotePrefix="1" applyFont="1" applyFill="1" applyBorder="1" applyAlignment="1">
      <alignment horizontal="center" vertical="center"/>
    </xf>
    <xf numFmtId="41" fontId="9" fillId="7" borderId="49" xfId="1" quotePrefix="1" applyFont="1" applyFill="1" applyBorder="1" applyAlignment="1">
      <alignment horizontal="center" vertical="center"/>
    </xf>
    <xf numFmtId="41" fontId="9" fillId="7" borderId="17" xfId="1" quotePrefix="1" applyFont="1" applyFill="1" applyBorder="1" applyAlignment="1">
      <alignment horizontal="center" vertical="center"/>
    </xf>
    <xf numFmtId="41" fontId="9" fillId="7" borderId="18" xfId="1" quotePrefix="1" applyFont="1" applyFill="1" applyBorder="1" applyAlignment="1">
      <alignment horizontal="center" vertical="center"/>
    </xf>
    <xf numFmtId="41" fontId="42" fillId="12" borderId="86" xfId="1" applyFont="1" applyFill="1" applyBorder="1" applyAlignment="1">
      <alignment horizontal="center" vertical="center" shrinkToFit="1"/>
    </xf>
    <xf numFmtId="41" fontId="42" fillId="12" borderId="74" xfId="1" applyFont="1" applyFill="1" applyBorder="1" applyAlignment="1">
      <alignment horizontal="center" vertical="center" shrinkToFit="1"/>
    </xf>
    <xf numFmtId="41" fontId="42" fillId="12" borderId="75" xfId="1" applyFont="1" applyFill="1" applyBorder="1" applyAlignment="1">
      <alignment horizontal="center" vertical="center" shrinkToFit="1"/>
    </xf>
    <xf numFmtId="41" fontId="42" fillId="12" borderId="49" xfId="1" applyFont="1" applyFill="1" applyBorder="1" applyAlignment="1">
      <alignment horizontal="center" vertical="center" shrinkToFit="1"/>
    </xf>
    <xf numFmtId="41" fontId="42" fillId="12" borderId="17" xfId="1" applyFont="1" applyFill="1" applyBorder="1" applyAlignment="1">
      <alignment horizontal="center" vertical="center" shrinkToFit="1"/>
    </xf>
    <xf numFmtId="41" fontId="42" fillId="12" borderId="62" xfId="1" applyFont="1" applyFill="1" applyBorder="1" applyAlignment="1">
      <alignment horizontal="center" vertical="center" shrinkToFit="1"/>
    </xf>
    <xf numFmtId="41" fontId="34" fillId="0" borderId="81" xfId="45" applyFont="1" applyBorder="1" applyAlignment="1">
      <alignment horizontal="center" vertical="center" shrinkToFit="1"/>
    </xf>
    <xf numFmtId="41" fontId="34" fillId="0" borderId="216" xfId="45" applyFont="1" applyBorder="1" applyAlignment="1">
      <alignment horizontal="center" vertical="center" shrinkToFit="1"/>
    </xf>
    <xf numFmtId="41" fontId="34" fillId="0" borderId="221" xfId="45" applyFont="1" applyBorder="1" applyAlignment="1">
      <alignment horizontal="center" vertical="center" shrinkToFit="1"/>
    </xf>
    <xf numFmtId="41" fontId="34" fillId="0" borderId="206" xfId="45" applyFont="1" applyBorder="1" applyAlignment="1">
      <alignment horizontal="center" vertical="center" shrinkToFit="1"/>
    </xf>
    <xf numFmtId="41" fontId="34" fillId="0" borderId="90" xfId="45" applyFont="1" applyBorder="1" applyAlignment="1">
      <alignment horizontal="center" vertical="center" shrinkToFit="1"/>
    </xf>
    <xf numFmtId="41" fontId="34" fillId="0" borderId="91" xfId="45" applyFont="1" applyBorder="1" applyAlignment="1">
      <alignment horizontal="center" vertical="center" shrinkToFit="1"/>
    </xf>
    <xf numFmtId="41" fontId="34" fillId="0" borderId="137" xfId="45" applyFont="1" applyBorder="1" applyAlignment="1">
      <alignment horizontal="center" vertical="center" shrinkToFit="1"/>
    </xf>
    <xf numFmtId="41" fontId="34" fillId="0" borderId="153" xfId="45" applyFont="1" applyBorder="1" applyAlignment="1">
      <alignment horizontal="center" vertical="center" shrinkToFit="1"/>
    </xf>
    <xf numFmtId="41" fontId="34" fillId="0" borderId="32" xfId="45" applyFont="1" applyBorder="1" applyAlignment="1">
      <alignment horizontal="center" vertical="center" shrinkToFit="1"/>
    </xf>
    <xf numFmtId="41" fontId="34" fillId="0" borderId="152" xfId="45" applyFont="1" applyBorder="1" applyAlignment="1">
      <alignment horizontal="center" vertical="center" shrinkToFit="1"/>
    </xf>
    <xf numFmtId="41" fontId="34" fillId="0" borderId="194" xfId="45" applyFont="1" applyBorder="1" applyAlignment="1">
      <alignment horizontal="center" vertical="center" shrinkToFit="1"/>
    </xf>
    <xf numFmtId="0" fontId="16" fillId="0" borderId="89" xfId="0" applyFont="1" applyBorder="1" applyAlignment="1">
      <alignment horizontal="center" vertical="center"/>
    </xf>
    <xf numFmtId="0" fontId="16" fillId="0" borderId="91" xfId="0" applyFont="1" applyBorder="1" applyAlignment="1">
      <alignment horizontal="center" vertical="center"/>
    </xf>
    <xf numFmtId="41" fontId="34" fillId="0" borderId="215" xfId="45" applyFont="1" applyBorder="1" applyAlignment="1">
      <alignment horizontal="center" vertical="center" shrinkToFit="1"/>
    </xf>
    <xf numFmtId="41" fontId="34" fillId="2" borderId="89" xfId="45" applyFont="1" applyFill="1" applyBorder="1" applyAlignment="1">
      <alignment horizontal="center" vertical="center" shrinkToFit="1"/>
    </xf>
    <xf numFmtId="41" fontId="34" fillId="2" borderId="90" xfId="45" applyFont="1" applyFill="1" applyBorder="1" applyAlignment="1">
      <alignment horizontal="center" vertical="center" shrinkToFit="1"/>
    </xf>
    <xf numFmtId="41" fontId="34" fillId="2" borderId="207" xfId="45" applyFont="1" applyFill="1" applyBorder="1" applyAlignment="1">
      <alignment horizontal="center" vertical="center" shrinkToFit="1"/>
    </xf>
    <xf numFmtId="0" fontId="29" fillId="0" borderId="60" xfId="0" applyFont="1" applyBorder="1" applyAlignment="1">
      <alignment horizontal="center" vertical="center" shrinkToFit="1"/>
    </xf>
    <xf numFmtId="0" fontId="29" fillId="0" borderId="49" xfId="0" applyFont="1" applyBorder="1" applyAlignment="1">
      <alignment horizontal="center" vertical="center" shrinkToFit="1"/>
    </xf>
    <xf numFmtId="0" fontId="9" fillId="0" borderId="1" xfId="0" applyFont="1" applyBorder="1" applyAlignment="1">
      <alignment horizontal="left" vertical="center" shrinkToFit="1"/>
    </xf>
    <xf numFmtId="0" fontId="9" fillId="0" borderId="13" xfId="0" applyFont="1" applyBorder="1" applyAlignment="1">
      <alignment horizontal="left" vertical="center" shrinkToFit="1"/>
    </xf>
    <xf numFmtId="0" fontId="9" fillId="0" borderId="17" xfId="0" applyFont="1" applyBorder="1" applyAlignment="1">
      <alignment horizontal="left" vertical="center" shrinkToFit="1"/>
    </xf>
    <xf numFmtId="0" fontId="9" fillId="0" borderId="18" xfId="0" applyFont="1" applyBorder="1" applyAlignment="1">
      <alignment horizontal="left" vertical="center" shrinkToFit="1"/>
    </xf>
    <xf numFmtId="0" fontId="9" fillId="0" borderId="60" xfId="0" applyFont="1" applyBorder="1" applyAlignment="1">
      <alignment horizontal="center" vertical="center" wrapText="1" shrinkToFit="1"/>
    </xf>
    <xf numFmtId="0" fontId="9" fillId="0" borderId="13" xfId="0" applyFont="1" applyBorder="1" applyAlignment="1">
      <alignment horizontal="center" vertical="center" wrapText="1" shrinkToFit="1"/>
    </xf>
    <xf numFmtId="0" fontId="9" fillId="0" borderId="37" xfId="0" applyFont="1" applyBorder="1" applyAlignment="1">
      <alignment horizontal="center" vertical="center" wrapText="1" shrinkToFit="1"/>
    </xf>
    <xf numFmtId="0" fontId="9" fillId="0" borderId="23" xfId="0" applyFont="1" applyBorder="1" applyAlignment="1">
      <alignment horizontal="center" vertical="center" wrapText="1" shrinkToFit="1"/>
    </xf>
    <xf numFmtId="0" fontId="9" fillId="0" borderId="157" xfId="0" applyFont="1" applyBorder="1" applyAlignment="1">
      <alignment horizontal="center" vertical="center" wrapText="1" shrinkToFit="1"/>
    </xf>
    <xf numFmtId="0" fontId="9" fillId="0" borderId="158" xfId="0" applyFont="1" applyBorder="1" applyAlignment="1">
      <alignment horizontal="center" vertical="center" wrapText="1" shrinkToFit="1"/>
    </xf>
    <xf numFmtId="0" fontId="9" fillId="0" borderId="38" xfId="0" applyFont="1" applyBorder="1" applyAlignment="1">
      <alignment horizontal="center" vertical="center" wrapText="1"/>
    </xf>
    <xf numFmtId="0" fontId="9" fillId="0" borderId="156" xfId="0" applyFont="1" applyBorder="1" applyAlignment="1">
      <alignment horizontal="center" vertical="center" wrapText="1"/>
    </xf>
    <xf numFmtId="0" fontId="9" fillId="0" borderId="49" xfId="0" applyFont="1" applyBorder="1" applyAlignment="1">
      <alignment horizontal="center" vertical="center" shrinkToFit="1"/>
    </xf>
    <xf numFmtId="0" fontId="9" fillId="0" borderId="17" xfId="0" applyFont="1" applyBorder="1" applyAlignment="1">
      <alignment horizontal="center" vertical="center" shrinkToFit="1"/>
    </xf>
    <xf numFmtId="0" fontId="9" fillId="0" borderId="18" xfId="0" applyFont="1" applyBorder="1" applyAlignment="1">
      <alignment horizontal="center" vertical="center" shrinkToFit="1"/>
    </xf>
    <xf numFmtId="41" fontId="34" fillId="0" borderId="128" xfId="45" applyFont="1" applyBorder="1" applyAlignment="1">
      <alignment horizontal="center" vertical="center" shrinkToFit="1"/>
    </xf>
    <xf numFmtId="41" fontId="34" fillId="0" borderId="139" xfId="45" applyFont="1" applyBorder="1" applyAlignment="1">
      <alignment horizontal="center" vertical="center" shrinkToFit="1"/>
    </xf>
    <xf numFmtId="0" fontId="34" fillId="0" borderId="193" xfId="0" applyFont="1" applyBorder="1" applyAlignment="1">
      <alignment horizontal="center" vertical="center"/>
    </xf>
    <xf numFmtId="0" fontId="34" fillId="0" borderId="218" xfId="0" applyFont="1" applyBorder="1" applyAlignment="1">
      <alignment horizontal="center" vertical="center"/>
    </xf>
    <xf numFmtId="0" fontId="16" fillId="0" borderId="208" xfId="0" applyFont="1" applyBorder="1" applyAlignment="1">
      <alignment horizontal="center" vertical="center"/>
    </xf>
    <xf numFmtId="0" fontId="16" fillId="0" borderId="19" xfId="0" applyFont="1" applyBorder="1" applyAlignment="1">
      <alignment horizontal="center" vertical="center"/>
    </xf>
    <xf numFmtId="0" fontId="16" fillId="0" borderId="63" xfId="0" applyFont="1" applyBorder="1" applyAlignment="1">
      <alignment horizontal="center" vertical="center"/>
    </xf>
    <xf numFmtId="41" fontId="34" fillId="0" borderId="199" xfId="45" applyFont="1" applyBorder="1" applyAlignment="1">
      <alignment horizontal="center" vertical="center" shrinkToFit="1"/>
    </xf>
    <xf numFmtId="0" fontId="16" fillId="0" borderId="27" xfId="0" applyFont="1" applyBorder="1" applyAlignment="1">
      <alignment horizontal="center" vertical="center"/>
    </xf>
    <xf numFmtId="0" fontId="16" fillId="0" borderId="65" xfId="0" applyFont="1" applyBorder="1" applyAlignment="1">
      <alignment horizontal="center" vertical="center"/>
    </xf>
    <xf numFmtId="41" fontId="34" fillId="0" borderId="209" xfId="45" applyFont="1" applyBorder="1" applyAlignment="1">
      <alignment horizontal="center" vertical="center" shrinkToFit="1"/>
    </xf>
    <xf numFmtId="41" fontId="34" fillId="0" borderId="30" xfId="45" applyFont="1" applyBorder="1" applyAlignment="1">
      <alignment horizontal="center" vertical="center" shrinkToFit="1"/>
    </xf>
    <xf numFmtId="41" fontId="34" fillId="0" borderId="207" xfId="45" applyFont="1" applyFill="1" applyBorder="1" applyAlignment="1">
      <alignment horizontal="center" vertical="center" shrinkToFit="1"/>
    </xf>
    <xf numFmtId="41" fontId="34" fillId="0" borderId="216" xfId="45" applyFont="1" applyFill="1" applyBorder="1" applyAlignment="1">
      <alignment horizontal="center" vertical="center" shrinkToFit="1"/>
    </xf>
    <xf numFmtId="0" fontId="34" fillId="0" borderId="128" xfId="0" applyFont="1" applyBorder="1" applyAlignment="1">
      <alignment horizontal="center" vertical="center"/>
    </xf>
    <xf numFmtId="0" fontId="16" fillId="0" borderId="50" xfId="0" applyFont="1" applyBorder="1" applyAlignment="1">
      <alignment horizontal="center" vertical="center"/>
    </xf>
    <xf numFmtId="0" fontId="16" fillId="0" borderId="183" xfId="0" applyFont="1" applyBorder="1" applyAlignment="1">
      <alignment horizontal="center" vertical="center"/>
    </xf>
    <xf numFmtId="0" fontId="16" fillId="0" borderId="203" xfId="0" applyFont="1" applyBorder="1" applyAlignment="1">
      <alignment horizontal="center" vertical="center"/>
    </xf>
    <xf numFmtId="41" fontId="27" fillId="0" borderId="19" xfId="45" applyFont="1" applyBorder="1" applyAlignment="1">
      <alignment horizontal="center" vertical="center" shrinkToFit="1"/>
    </xf>
    <xf numFmtId="41" fontId="27" fillId="0" borderId="20" xfId="45" applyFont="1" applyBorder="1" applyAlignment="1">
      <alignment horizontal="center" vertical="center" shrinkToFit="1"/>
    </xf>
    <xf numFmtId="41" fontId="27" fillId="0" borderId="21" xfId="45" applyFont="1" applyBorder="1" applyAlignment="1">
      <alignment horizontal="center" vertical="center" shrinkToFit="1"/>
    </xf>
    <xf numFmtId="41" fontId="27" fillId="0" borderId="182" xfId="45" applyFont="1" applyBorder="1" applyAlignment="1">
      <alignment horizontal="center" vertical="center" shrinkToFit="1"/>
    </xf>
    <xf numFmtId="41" fontId="27" fillId="0" borderId="195" xfId="45" applyFont="1" applyBorder="1" applyAlignment="1">
      <alignment horizontal="center" vertical="center" shrinkToFit="1"/>
    </xf>
    <xf numFmtId="41" fontId="27" fillId="0" borderId="212" xfId="45" applyFont="1" applyBorder="1" applyAlignment="1">
      <alignment horizontal="center" vertical="center" shrinkToFit="1"/>
    </xf>
    <xf numFmtId="0" fontId="9" fillId="7" borderId="22" xfId="0" applyFont="1" applyFill="1" applyBorder="1" applyAlignment="1">
      <alignment horizontal="center" vertical="center"/>
    </xf>
    <xf numFmtId="0" fontId="16" fillId="0" borderId="73" xfId="0" applyFont="1" applyBorder="1" applyAlignment="1">
      <alignment horizontal="center" vertical="center" wrapText="1"/>
    </xf>
    <xf numFmtId="0" fontId="16" fillId="0" borderId="74" xfId="0" applyFont="1" applyBorder="1" applyAlignment="1">
      <alignment horizontal="center" vertical="center" wrapText="1"/>
    </xf>
    <xf numFmtId="0" fontId="16" fillId="0" borderId="75" xfId="0" applyFont="1" applyBorder="1" applyAlignment="1">
      <alignment horizontal="center" vertical="center" wrapText="1"/>
    </xf>
    <xf numFmtId="0" fontId="16" fillId="0" borderId="78" xfId="0" applyFont="1" applyBorder="1" applyAlignment="1">
      <alignment horizontal="center" vertical="center" wrapText="1"/>
    </xf>
    <xf numFmtId="0" fontId="16" fillId="0" borderId="0" xfId="0" applyFont="1" applyBorder="1" applyAlignment="1">
      <alignment horizontal="center" vertical="center" wrapText="1"/>
    </xf>
    <xf numFmtId="0" fontId="16" fillId="0" borderId="67" xfId="0" applyFont="1" applyBorder="1" applyAlignment="1">
      <alignment horizontal="center" vertical="center" wrapText="1"/>
    </xf>
    <xf numFmtId="0" fontId="16" fillId="0" borderId="79" xfId="0" applyFont="1" applyBorder="1" applyAlignment="1">
      <alignment horizontal="center" vertical="center" wrapText="1"/>
    </xf>
    <xf numFmtId="0" fontId="16" fillId="0" borderId="17" xfId="0" applyFont="1" applyBorder="1" applyAlignment="1">
      <alignment horizontal="center" vertical="center" wrapText="1"/>
    </xf>
    <xf numFmtId="0" fontId="16" fillId="0" borderId="62" xfId="0" applyFont="1" applyBorder="1" applyAlignment="1">
      <alignment horizontal="center" vertical="center" wrapText="1"/>
    </xf>
    <xf numFmtId="0" fontId="16" fillId="0" borderId="73" xfId="0" applyFont="1" applyBorder="1" applyAlignment="1">
      <alignment horizontal="center" vertical="center"/>
    </xf>
    <xf numFmtId="0" fontId="16" fillId="0" borderId="74" xfId="0" applyFont="1" applyBorder="1" applyAlignment="1">
      <alignment horizontal="center" vertical="center"/>
    </xf>
    <xf numFmtId="0" fontId="16" fillId="0" borderId="75" xfId="0" applyFont="1" applyBorder="1" applyAlignment="1">
      <alignment horizontal="center" vertical="center"/>
    </xf>
    <xf numFmtId="0" fontId="16" fillId="0" borderId="78" xfId="0" applyFont="1" applyBorder="1" applyAlignment="1">
      <alignment horizontal="center" vertical="center"/>
    </xf>
    <xf numFmtId="0" fontId="16" fillId="0" borderId="0" xfId="0" applyFont="1" applyBorder="1" applyAlignment="1">
      <alignment horizontal="center" vertical="center"/>
    </xf>
    <xf numFmtId="0" fontId="16" fillId="0" borderId="67" xfId="0" applyFont="1" applyBorder="1" applyAlignment="1">
      <alignment horizontal="center" vertical="center"/>
    </xf>
    <xf numFmtId="0" fontId="16" fillId="0" borderId="79" xfId="0" applyFont="1" applyBorder="1" applyAlignment="1">
      <alignment horizontal="center" vertical="center"/>
    </xf>
    <xf numFmtId="0" fontId="16" fillId="0" borderId="17" xfId="0" applyFont="1" applyBorder="1" applyAlignment="1">
      <alignment horizontal="center" vertical="center"/>
    </xf>
    <xf numFmtId="0" fontId="16" fillId="0" borderId="62" xfId="0" applyFont="1" applyBorder="1" applyAlignment="1">
      <alignment horizontal="center" vertical="center"/>
    </xf>
    <xf numFmtId="41" fontId="34" fillId="0" borderId="203" xfId="45" applyFont="1" applyBorder="1" applyAlignment="1">
      <alignment horizontal="center" vertical="center" shrinkToFit="1"/>
    </xf>
    <xf numFmtId="0" fontId="16" fillId="0" borderId="205" xfId="0" applyFont="1" applyBorder="1" applyAlignment="1">
      <alignment horizontal="center" vertical="center" wrapText="1"/>
    </xf>
    <xf numFmtId="0" fontId="16" fillId="0" borderId="96" xfId="0" applyFont="1" applyBorder="1" applyAlignment="1">
      <alignment horizontal="center" vertical="center"/>
    </xf>
    <xf numFmtId="0" fontId="16" fillId="0" borderId="86" xfId="0" applyFont="1" applyBorder="1" applyAlignment="1">
      <alignment horizontal="center" vertical="center" wrapText="1"/>
    </xf>
    <xf numFmtId="0" fontId="16" fillId="0" borderId="49" xfId="0" applyFont="1" applyBorder="1" applyAlignment="1">
      <alignment horizontal="center" vertical="center" wrapText="1"/>
    </xf>
    <xf numFmtId="184" fontId="34" fillId="0" borderId="27" xfId="0" applyNumberFormat="1" applyFont="1" applyBorder="1" applyAlignment="1">
      <alignment horizontal="center" vertical="center" shrinkToFit="1"/>
    </xf>
    <xf numFmtId="184" fontId="34" fillId="0" borderId="28" xfId="0" applyNumberFormat="1" applyFont="1" applyBorder="1" applyAlignment="1">
      <alignment horizontal="center" vertical="center" shrinkToFit="1"/>
    </xf>
    <xf numFmtId="184" fontId="34" fillId="0" borderId="29" xfId="0" applyNumberFormat="1" applyFont="1" applyBorder="1" applyAlignment="1">
      <alignment horizontal="center" vertical="center" shrinkToFit="1"/>
    </xf>
    <xf numFmtId="41" fontId="34" fillId="0" borderId="63" xfId="45" applyFont="1" applyBorder="1" applyAlignment="1">
      <alignment horizontal="center" vertical="center" shrinkToFit="1"/>
    </xf>
    <xf numFmtId="49" fontId="34" fillId="0" borderId="19" xfId="0" applyNumberFormat="1" applyFont="1" applyBorder="1" applyAlignment="1">
      <alignment horizontal="center" vertical="center" shrinkToFit="1"/>
    </xf>
    <xf numFmtId="49" fontId="34" fillId="0" borderId="20" xfId="0" applyNumberFormat="1" applyFont="1" applyBorder="1" applyAlignment="1">
      <alignment horizontal="center" vertical="center" shrinkToFit="1"/>
    </xf>
    <xf numFmtId="49" fontId="34" fillId="0" borderId="21" xfId="0" applyNumberFormat="1" applyFont="1" applyBorder="1" applyAlignment="1">
      <alignment horizontal="center" vertical="center" shrinkToFit="1"/>
    </xf>
    <xf numFmtId="0" fontId="16" fillId="0" borderId="21" xfId="0" applyFont="1" applyBorder="1" applyAlignment="1">
      <alignment horizontal="center" vertical="center"/>
    </xf>
    <xf numFmtId="41" fontId="113" fillId="0" borderId="196" xfId="45" applyFont="1" applyBorder="1" applyAlignment="1">
      <alignment horizontal="center" vertical="center" shrinkToFit="1"/>
    </xf>
    <xf numFmtId="41" fontId="113" fillId="0" borderId="197" xfId="45" applyFont="1" applyBorder="1" applyAlignment="1">
      <alignment horizontal="center" vertical="center" shrinkToFit="1"/>
    </xf>
    <xf numFmtId="41" fontId="113" fillId="0" borderId="198" xfId="45" applyFont="1" applyBorder="1" applyAlignment="1">
      <alignment horizontal="center" vertical="center" shrinkToFit="1"/>
    </xf>
    <xf numFmtId="0" fontId="16" fillId="0" borderId="202" xfId="0" applyFont="1" applyBorder="1" applyAlignment="1">
      <alignment horizontal="center" vertical="center"/>
    </xf>
    <xf numFmtId="0" fontId="16" fillId="0" borderId="57" xfId="0" applyFont="1" applyBorder="1" applyAlignment="1">
      <alignment horizontal="center" vertical="center"/>
    </xf>
    <xf numFmtId="0" fontId="16" fillId="0" borderId="223" xfId="0" applyFont="1" applyBorder="1" applyAlignment="1">
      <alignment horizontal="center" vertical="center"/>
    </xf>
    <xf numFmtId="0" fontId="71" fillId="0" borderId="89" xfId="0" applyFont="1" applyBorder="1" applyAlignment="1">
      <alignment horizontal="center" vertical="center" shrinkToFit="1"/>
    </xf>
    <xf numFmtId="0" fontId="71" fillId="0" borderId="91" xfId="0" applyFont="1" applyBorder="1" applyAlignment="1">
      <alignment horizontal="center" vertical="center" shrinkToFit="1"/>
    </xf>
    <xf numFmtId="0" fontId="16" fillId="0" borderId="84" xfId="0" applyFont="1" applyBorder="1" applyAlignment="1">
      <alignment horizontal="center" vertical="center"/>
    </xf>
    <xf numFmtId="0" fontId="16" fillId="0" borderId="85" xfId="0" applyFont="1" applyBorder="1" applyAlignment="1">
      <alignment horizontal="center" vertical="center"/>
    </xf>
    <xf numFmtId="0" fontId="16" fillId="0" borderId="222" xfId="0" applyFont="1" applyBorder="1" applyAlignment="1">
      <alignment horizontal="center" vertical="center"/>
    </xf>
    <xf numFmtId="41" fontId="113" fillId="0" borderId="192" xfId="45" applyFont="1" applyBorder="1" applyAlignment="1">
      <alignment horizontal="center" vertical="center" shrinkToFit="1"/>
    </xf>
    <xf numFmtId="41" fontId="113" fillId="0" borderId="20" xfId="45" applyFont="1" applyBorder="1" applyAlignment="1">
      <alignment horizontal="center" vertical="center" shrinkToFit="1"/>
    </xf>
    <xf numFmtId="41" fontId="113" fillId="0" borderId="63" xfId="45" applyFont="1" applyBorder="1" applyAlignment="1">
      <alignment horizontal="center" vertical="center" shrinkToFit="1"/>
    </xf>
    <xf numFmtId="0" fontId="16" fillId="0" borderId="204" xfId="0" applyFont="1" applyBorder="1" applyAlignment="1">
      <alignment horizontal="center" vertical="center"/>
    </xf>
    <xf numFmtId="0" fontId="16" fillId="0" borderId="198" xfId="0" applyFont="1" applyBorder="1" applyAlignment="1">
      <alignment horizontal="center" vertical="center"/>
    </xf>
    <xf numFmtId="0" fontId="16" fillId="0" borderId="149" xfId="0" applyFont="1" applyBorder="1" applyAlignment="1">
      <alignment horizontal="center" vertical="center" wrapText="1"/>
    </xf>
    <xf numFmtId="0" fontId="16" fillId="0" borderId="175" xfId="0" applyFont="1" applyBorder="1" applyAlignment="1">
      <alignment horizontal="center" vertical="center"/>
    </xf>
    <xf numFmtId="184" fontId="27" fillId="2" borderId="27" xfId="0" applyNumberFormat="1" applyFont="1" applyFill="1" applyBorder="1" applyAlignment="1">
      <alignment horizontal="center" vertical="center" shrinkToFit="1"/>
    </xf>
    <xf numFmtId="184" fontId="27" fillId="2" borderId="28" xfId="0" applyNumberFormat="1" applyFont="1" applyFill="1" applyBorder="1" applyAlignment="1">
      <alignment horizontal="center" vertical="center" shrinkToFit="1"/>
    </xf>
    <xf numFmtId="184" fontId="27" fillId="2" borderId="29" xfId="0" applyNumberFormat="1" applyFont="1" applyFill="1" applyBorder="1" applyAlignment="1">
      <alignment horizontal="center" vertical="center" shrinkToFit="1"/>
    </xf>
    <xf numFmtId="0" fontId="34" fillId="0" borderId="183" xfId="0" applyFont="1" applyBorder="1" applyAlignment="1">
      <alignment horizontal="center" vertical="center" shrinkToFit="1"/>
    </xf>
    <xf numFmtId="0" fontId="34" fillId="0" borderId="184" xfId="0" applyFont="1" applyBorder="1" applyAlignment="1">
      <alignment horizontal="center" vertical="center" shrinkToFit="1"/>
    </xf>
    <xf numFmtId="0" fontId="34" fillId="0" borderId="201" xfId="0" applyFont="1" applyBorder="1" applyAlignment="1">
      <alignment horizontal="center" vertical="center" shrinkToFit="1"/>
    </xf>
    <xf numFmtId="0" fontId="16" fillId="0" borderId="31" xfId="0" applyFont="1" applyBorder="1" applyAlignment="1">
      <alignment horizontal="center" vertical="center"/>
    </xf>
    <xf numFmtId="0" fontId="16" fillId="0" borderId="30" xfId="0" applyFont="1" applyBorder="1" applyAlignment="1">
      <alignment horizontal="center" vertical="center"/>
    </xf>
    <xf numFmtId="41" fontId="19" fillId="6" borderId="7" xfId="1" applyFont="1" applyFill="1" applyBorder="1" applyAlignment="1">
      <alignment horizontal="right" vertical="center" shrinkToFit="1"/>
    </xf>
    <xf numFmtId="41" fontId="19" fillId="6" borderId="5" xfId="1" applyFont="1" applyFill="1" applyBorder="1" applyAlignment="1">
      <alignment horizontal="right" vertical="center" shrinkToFit="1"/>
    </xf>
    <xf numFmtId="41" fontId="19" fillId="6" borderId="59" xfId="1" applyFont="1" applyFill="1" applyBorder="1" applyAlignment="1">
      <alignment horizontal="right" vertical="center" shrinkToFit="1"/>
    </xf>
    <xf numFmtId="0" fontId="9" fillId="3" borderId="7" xfId="0" applyFont="1" applyFill="1" applyBorder="1" applyAlignment="1">
      <alignment horizontal="left" vertical="center" shrinkToFit="1"/>
    </xf>
    <xf numFmtId="0" fontId="9" fillId="3" borderId="5" xfId="0" applyFont="1" applyFill="1" applyBorder="1" applyAlignment="1">
      <alignment horizontal="left" vertical="center" shrinkToFit="1"/>
    </xf>
    <xf numFmtId="0" fontId="9" fillId="3" borderId="6" xfId="0" applyFont="1" applyFill="1" applyBorder="1" applyAlignment="1">
      <alignment horizontal="left" vertical="center" shrinkToFit="1"/>
    </xf>
    <xf numFmtId="41" fontId="75" fillId="18" borderId="33" xfId="1" applyFont="1" applyFill="1" applyBorder="1" applyAlignment="1">
      <alignment horizontal="center" vertical="center" shrinkToFit="1"/>
    </xf>
    <xf numFmtId="41" fontId="75" fillId="18" borderId="10" xfId="1" applyFont="1" applyFill="1" applyBorder="1" applyAlignment="1">
      <alignment horizontal="center" vertical="center" shrinkToFit="1"/>
    </xf>
    <xf numFmtId="41" fontId="75" fillId="18" borderId="144" xfId="1" applyFont="1" applyFill="1" applyBorder="1" applyAlignment="1">
      <alignment horizontal="center" vertical="center" shrinkToFit="1"/>
    </xf>
    <xf numFmtId="0" fontId="35" fillId="0" borderId="129" xfId="0" quotePrefix="1" applyFont="1" applyBorder="1" applyAlignment="1">
      <alignment horizontal="center" vertical="center" shrinkToFit="1"/>
    </xf>
    <xf numFmtId="0" fontId="35" fillId="0" borderId="178" xfId="0" quotePrefix="1" applyFont="1" applyBorder="1" applyAlignment="1">
      <alignment horizontal="center" vertical="center" shrinkToFit="1"/>
    </xf>
    <xf numFmtId="0" fontId="9" fillId="0" borderId="129" xfId="0" applyFont="1" applyBorder="1" applyAlignment="1">
      <alignment horizontal="left" vertical="center" wrapText="1"/>
    </xf>
    <xf numFmtId="0" fontId="9" fillId="0" borderId="130" xfId="0" applyFont="1" applyBorder="1" applyAlignment="1">
      <alignment horizontal="left" vertical="center" wrapText="1"/>
    </xf>
    <xf numFmtId="0" fontId="9" fillId="0" borderId="178" xfId="0" applyFont="1" applyBorder="1" applyAlignment="1">
      <alignment horizontal="left" vertical="center" wrapText="1"/>
    </xf>
    <xf numFmtId="0" fontId="9" fillId="0" borderId="179" xfId="0" applyFont="1" applyBorder="1" applyAlignment="1">
      <alignment horizontal="left" vertical="center" wrapText="1"/>
    </xf>
    <xf numFmtId="0" fontId="9" fillId="0" borderId="5" xfId="0" applyFont="1" applyBorder="1" applyAlignment="1">
      <alignment horizontal="left" vertical="center" wrapText="1" indent="1"/>
    </xf>
    <xf numFmtId="0" fontId="9" fillId="0" borderId="6" xfId="0" applyFont="1" applyBorder="1" applyAlignment="1">
      <alignment horizontal="left" vertical="center" wrapText="1" indent="1"/>
    </xf>
    <xf numFmtId="41" fontId="19" fillId="0" borderId="7" xfId="1" applyFont="1" applyBorder="1" applyAlignment="1">
      <alignment horizontal="center" vertical="center" shrinkToFit="1"/>
    </xf>
    <xf numFmtId="41" fontId="19" fillId="0" borderId="5" xfId="1" applyFont="1" applyBorder="1" applyAlignment="1">
      <alignment horizontal="center" vertical="center" shrinkToFit="1"/>
    </xf>
    <xf numFmtId="41" fontId="19" fillId="0" borderId="59" xfId="1" applyFont="1" applyBorder="1" applyAlignment="1">
      <alignment horizontal="center" vertical="center" shrinkToFit="1"/>
    </xf>
    <xf numFmtId="41" fontId="19" fillId="0" borderId="60" xfId="1" applyFont="1" applyBorder="1" applyAlignment="1">
      <alignment horizontal="right" vertical="center" shrinkToFit="1"/>
    </xf>
    <xf numFmtId="41" fontId="19" fillId="0" borderId="1" xfId="1" applyFont="1" applyBorder="1" applyAlignment="1">
      <alignment horizontal="right" vertical="center" shrinkToFit="1"/>
    </xf>
    <xf numFmtId="41" fontId="19" fillId="0" borderId="64" xfId="1" applyFont="1" applyBorder="1" applyAlignment="1">
      <alignment horizontal="right" vertical="center" shrinkToFit="1"/>
    </xf>
    <xf numFmtId="0" fontId="9" fillId="0" borderId="1" xfId="0" applyFont="1" applyBorder="1" applyAlignment="1">
      <alignment horizontal="left" vertical="center" wrapText="1" indent="1"/>
    </xf>
    <xf numFmtId="0" fontId="9" fillId="0" borderId="13" xfId="0" applyFont="1" applyBorder="1" applyAlignment="1">
      <alignment horizontal="left" vertical="center" wrapText="1" indent="1"/>
    </xf>
    <xf numFmtId="0" fontId="9" fillId="0" borderId="133" xfId="0" applyFont="1" applyBorder="1" applyAlignment="1">
      <alignment horizontal="left" vertical="center" wrapText="1" indent="1"/>
    </xf>
    <xf numFmtId="0" fontId="9" fillId="0" borderId="176" xfId="0" applyFont="1" applyBorder="1" applyAlignment="1">
      <alignment horizontal="left" vertical="center" wrapText="1" indent="1"/>
    </xf>
    <xf numFmtId="0" fontId="11" fillId="0" borderId="72" xfId="0" applyFont="1" applyBorder="1" applyAlignment="1">
      <alignment horizontal="distributed" vertical="center"/>
    </xf>
    <xf numFmtId="41" fontId="19" fillId="0" borderId="31" xfId="1" applyFont="1" applyFill="1" applyBorder="1" applyAlignment="1">
      <alignment horizontal="center" vertical="center" shrinkToFit="1"/>
    </xf>
    <xf numFmtId="41" fontId="19" fillId="0" borderId="16" xfId="1" applyFont="1" applyFill="1" applyBorder="1" applyAlignment="1">
      <alignment horizontal="center" vertical="center" shrinkToFit="1"/>
    </xf>
    <xf numFmtId="41" fontId="19" fillId="0" borderId="140" xfId="1" applyFont="1" applyFill="1" applyBorder="1" applyAlignment="1">
      <alignment horizontal="center" vertical="center" shrinkToFit="1"/>
    </xf>
    <xf numFmtId="41" fontId="19" fillId="0" borderId="49" xfId="1" applyFont="1" applyBorder="1" applyAlignment="1">
      <alignment horizontal="right" vertical="center" shrinkToFit="1"/>
    </xf>
    <xf numFmtId="41" fontId="19" fillId="0" borderId="17" xfId="1" applyFont="1" applyBorder="1" applyAlignment="1">
      <alignment horizontal="right" vertical="center" shrinkToFit="1"/>
    </xf>
    <xf numFmtId="41" fontId="19" fillId="0" borderId="62" xfId="1" applyFont="1" applyBorder="1" applyAlignment="1">
      <alignment horizontal="right" vertical="center" shrinkToFit="1"/>
    </xf>
    <xf numFmtId="41" fontId="19" fillId="0" borderId="60" xfId="1" applyFont="1" applyBorder="1" applyAlignment="1">
      <alignment horizontal="center" vertical="center" shrinkToFit="1"/>
    </xf>
    <xf numFmtId="41" fontId="19" fillId="0" borderId="1" xfId="1" applyFont="1" applyBorder="1" applyAlignment="1">
      <alignment horizontal="center" vertical="center" shrinkToFit="1"/>
    </xf>
    <xf numFmtId="41" fontId="19" fillId="0" borderId="64" xfId="1" applyFont="1" applyBorder="1" applyAlignment="1">
      <alignment horizontal="center" vertical="center" shrinkToFit="1"/>
    </xf>
    <xf numFmtId="41" fontId="11" fillId="2" borderId="7" xfId="0" applyNumberFormat="1" applyFont="1" applyFill="1" applyBorder="1" applyAlignment="1">
      <alignment horizontal="center" vertical="center" shrinkToFit="1"/>
    </xf>
    <xf numFmtId="41" fontId="11" fillId="2" borderId="5" xfId="0" applyNumberFormat="1" applyFont="1" applyFill="1" applyBorder="1" applyAlignment="1">
      <alignment horizontal="center" vertical="center" shrinkToFit="1"/>
    </xf>
    <xf numFmtId="41" fontId="11" fillId="2" borderId="6" xfId="0" applyNumberFormat="1" applyFont="1" applyFill="1" applyBorder="1" applyAlignment="1">
      <alignment horizontal="center" vertical="center" shrinkToFit="1"/>
    </xf>
    <xf numFmtId="0" fontId="32" fillId="3" borderId="5" xfId="0" applyFont="1" applyFill="1" applyBorder="1" applyAlignment="1">
      <alignment horizontal="center" vertical="center"/>
    </xf>
    <xf numFmtId="0" fontId="32" fillId="3" borderId="6" xfId="0" applyFont="1" applyFill="1" applyBorder="1" applyAlignment="1">
      <alignment horizontal="center" vertical="center"/>
    </xf>
    <xf numFmtId="0" fontId="30" fillId="0" borderId="60" xfId="0" applyFont="1" applyBorder="1" applyAlignment="1">
      <alignment horizontal="center" vertical="center" wrapText="1"/>
    </xf>
    <xf numFmtId="0" fontId="30" fillId="0" borderId="1" xfId="0" applyFont="1" applyBorder="1" applyAlignment="1">
      <alignment horizontal="center" vertical="center" wrapText="1"/>
    </xf>
    <xf numFmtId="0" fontId="30" fillId="0" borderId="13" xfId="0" applyFont="1" applyBorder="1" applyAlignment="1">
      <alignment horizontal="center" vertical="center" wrapText="1"/>
    </xf>
    <xf numFmtId="0" fontId="30" fillId="0" borderId="37" xfId="0" applyFont="1" applyBorder="1" applyAlignment="1">
      <alignment horizontal="center" vertical="center" wrapText="1"/>
    </xf>
    <xf numFmtId="0" fontId="30" fillId="0" borderId="0" xfId="0" applyFont="1" applyBorder="1" applyAlignment="1">
      <alignment horizontal="center" vertical="center" wrapText="1"/>
    </xf>
    <xf numFmtId="0" fontId="30" fillId="0" borderId="23" xfId="0" applyFont="1" applyBorder="1" applyAlignment="1">
      <alignment horizontal="center" vertical="center" wrapText="1"/>
    </xf>
    <xf numFmtId="0" fontId="30" fillId="0" borderId="49"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41" fontId="83" fillId="3" borderId="131" xfId="1" applyFont="1" applyFill="1" applyBorder="1" applyAlignment="1">
      <alignment horizontal="center" vertical="center" shrinkToFit="1"/>
    </xf>
    <xf numFmtId="41" fontId="83" fillId="3" borderId="129" xfId="1" applyFont="1" applyFill="1" applyBorder="1" applyAlignment="1">
      <alignment horizontal="center" vertical="center" shrinkToFit="1"/>
    </xf>
    <xf numFmtId="41" fontId="83" fillId="3" borderId="142" xfId="1" applyFont="1" applyFill="1" applyBorder="1" applyAlignment="1">
      <alignment horizontal="center" vertical="center" shrinkToFit="1"/>
    </xf>
    <xf numFmtId="41" fontId="83" fillId="3" borderId="181" xfId="1" applyFont="1" applyFill="1" applyBorder="1" applyAlignment="1">
      <alignment horizontal="center" vertical="center" shrinkToFit="1"/>
    </xf>
    <xf numFmtId="41" fontId="83" fillId="3" borderId="178" xfId="1" applyFont="1" applyFill="1" applyBorder="1" applyAlignment="1">
      <alignment horizontal="center" vertical="center" shrinkToFit="1"/>
    </xf>
    <xf numFmtId="41" fontId="83" fillId="3" borderId="237" xfId="1" applyFont="1" applyFill="1" applyBorder="1" applyAlignment="1">
      <alignment horizontal="center" vertical="center" shrinkToFit="1"/>
    </xf>
    <xf numFmtId="0" fontId="60" fillId="0" borderId="49" xfId="0" applyFont="1" applyBorder="1" applyAlignment="1">
      <alignment horizontal="left" vertical="center" indent="1"/>
    </xf>
    <xf numFmtId="0" fontId="60" fillId="0" borderId="17" xfId="0" applyFont="1" applyBorder="1" applyAlignment="1">
      <alignment horizontal="left" vertical="center" indent="1"/>
    </xf>
    <xf numFmtId="0" fontId="60" fillId="0" borderId="18" xfId="0" applyFont="1" applyBorder="1" applyAlignment="1">
      <alignment horizontal="left" vertical="center" indent="1"/>
    </xf>
    <xf numFmtId="0" fontId="60" fillId="0" borderId="60" xfId="0" applyFont="1" applyBorder="1" applyAlignment="1">
      <alignment horizontal="left" vertical="center" indent="1"/>
    </xf>
    <xf numFmtId="41" fontId="19" fillId="0" borderId="31" xfId="1" applyFont="1" applyBorder="1" applyAlignment="1">
      <alignment horizontal="center" vertical="center" shrinkToFit="1"/>
    </xf>
    <xf numFmtId="41" fontId="19" fillId="0" borderId="16" xfId="1" applyFont="1" applyBorder="1" applyAlignment="1">
      <alignment horizontal="center" vertical="center" shrinkToFit="1"/>
    </xf>
    <xf numFmtId="41" fontId="19" fillId="0" borderId="140" xfId="1" applyFont="1" applyBorder="1" applyAlignment="1">
      <alignment horizontal="center" vertical="center" shrinkToFit="1"/>
    </xf>
    <xf numFmtId="41" fontId="53" fillId="0" borderId="60" xfId="1" applyFont="1" applyBorder="1" applyAlignment="1">
      <alignment horizontal="center" vertical="center" shrinkToFit="1"/>
    </xf>
    <xf numFmtId="41" fontId="53" fillId="0" borderId="1" xfId="1" applyFont="1" applyBorder="1" applyAlignment="1">
      <alignment horizontal="center" vertical="center" shrinkToFit="1"/>
    </xf>
    <xf numFmtId="41" fontId="19" fillId="0" borderId="122" xfId="1" applyFont="1" applyBorder="1" applyAlignment="1">
      <alignment horizontal="center" vertical="center" shrinkToFit="1"/>
    </xf>
    <xf numFmtId="41" fontId="19" fillId="0" borderId="119" xfId="1" applyFont="1" applyBorder="1" applyAlignment="1">
      <alignment horizontal="center" vertical="center" shrinkToFit="1"/>
    </xf>
    <xf numFmtId="41" fontId="19" fillId="0" borderId="136" xfId="1" applyFont="1" applyBorder="1" applyAlignment="1">
      <alignment horizontal="center" vertical="center" shrinkToFit="1"/>
    </xf>
    <xf numFmtId="41" fontId="19" fillId="0" borderId="120" xfId="1" applyFont="1" applyBorder="1" applyAlignment="1">
      <alignment horizontal="center" vertical="center" shrinkToFit="1"/>
    </xf>
    <xf numFmtId="0" fontId="9" fillId="0" borderId="117" xfId="0" applyFont="1" applyBorder="1" applyAlignment="1">
      <alignment horizontal="center" vertical="center" wrapText="1"/>
    </xf>
    <xf numFmtId="41" fontId="42" fillId="10" borderId="56" xfId="1" applyFont="1" applyFill="1" applyBorder="1" applyAlignment="1">
      <alignment horizontal="center" vertical="center" shrinkToFit="1"/>
    </xf>
    <xf numFmtId="41" fontId="42" fillId="10" borderId="57" xfId="1" applyFont="1" applyFill="1" applyBorder="1" applyAlignment="1">
      <alignment horizontal="center" vertical="center" shrinkToFit="1"/>
    </xf>
    <xf numFmtId="41" fontId="42" fillId="10" borderId="223" xfId="1" applyFont="1" applyFill="1" applyBorder="1" applyAlignment="1">
      <alignment horizontal="center" vertical="center" shrinkToFit="1"/>
    </xf>
    <xf numFmtId="0" fontId="15" fillId="9" borderId="113" xfId="0" applyFont="1" applyFill="1" applyBorder="1" applyAlignment="1">
      <alignment horizontal="center" vertical="center"/>
    </xf>
    <xf numFmtId="0" fontId="15" fillId="9" borderId="113" xfId="0" quotePrefix="1" applyFont="1" applyFill="1" applyBorder="1" applyAlignment="1">
      <alignment horizontal="center" vertical="center"/>
    </xf>
    <xf numFmtId="0" fontId="15" fillId="9" borderId="114" xfId="0" quotePrefix="1" applyFont="1" applyFill="1" applyBorder="1" applyAlignment="1">
      <alignment horizontal="center" vertical="center"/>
    </xf>
    <xf numFmtId="41" fontId="19" fillId="0" borderId="112" xfId="1" applyFont="1" applyBorder="1" applyAlignment="1">
      <alignment horizontal="center" vertical="center" shrinkToFit="1"/>
    </xf>
    <xf numFmtId="41" fontId="19" fillId="0" borderId="113" xfId="1" applyFont="1" applyBorder="1" applyAlignment="1">
      <alignment horizontal="center" vertical="center" shrinkToFit="1"/>
    </xf>
    <xf numFmtId="41" fontId="19" fillId="0" borderId="134" xfId="1" applyFont="1" applyBorder="1" applyAlignment="1">
      <alignment horizontal="center" vertical="center" shrinkToFit="1"/>
    </xf>
    <xf numFmtId="0" fontId="11" fillId="0" borderId="50" xfId="0" applyFont="1" applyBorder="1" applyAlignment="1">
      <alignment horizontal="distributed" vertical="center" wrapText="1"/>
    </xf>
    <xf numFmtId="0" fontId="11" fillId="0" borderId="50" xfId="0" applyFont="1" applyBorder="1" applyAlignment="1">
      <alignment horizontal="distributed" vertical="center"/>
    </xf>
    <xf numFmtId="41" fontId="75" fillId="18" borderId="89" xfId="1" applyFont="1" applyFill="1" applyBorder="1" applyAlignment="1">
      <alignment horizontal="center" vertical="center" shrinkToFit="1"/>
    </xf>
    <xf numFmtId="41" fontId="75" fillId="18" borderId="90" xfId="1" applyFont="1" applyFill="1" applyBorder="1" applyAlignment="1">
      <alignment horizontal="center" vertical="center" shrinkToFit="1"/>
    </xf>
    <xf numFmtId="41" fontId="75" fillId="18" borderId="91" xfId="1" applyFont="1" applyFill="1" applyBorder="1" applyAlignment="1">
      <alignment horizontal="center" vertical="center" shrinkToFit="1"/>
    </xf>
    <xf numFmtId="0" fontId="32" fillId="7" borderId="160" xfId="0" applyFont="1" applyFill="1" applyBorder="1" applyAlignment="1">
      <alignment horizontal="center" vertical="center"/>
    </xf>
    <xf numFmtId="0" fontId="32" fillId="7" borderId="161" xfId="0" applyFont="1" applyFill="1" applyBorder="1" applyAlignment="1">
      <alignment horizontal="center" vertical="center"/>
    </xf>
    <xf numFmtId="0" fontId="32" fillId="7" borderId="162" xfId="0" applyFont="1" applyFill="1" applyBorder="1" applyAlignment="1">
      <alignment horizontal="center" vertical="center"/>
    </xf>
    <xf numFmtId="0" fontId="32" fillId="7" borderId="166" xfId="0" applyFont="1" applyFill="1" applyBorder="1" applyAlignment="1">
      <alignment horizontal="center" vertical="center"/>
    </xf>
    <xf numFmtId="0" fontId="32" fillId="7" borderId="167" xfId="0" applyFont="1" applyFill="1" applyBorder="1" applyAlignment="1">
      <alignment horizontal="center" vertical="center"/>
    </xf>
    <xf numFmtId="0" fontId="32" fillId="7" borderId="123" xfId="0" applyFont="1" applyFill="1" applyBorder="1" applyAlignment="1">
      <alignment horizontal="center" vertical="center"/>
    </xf>
    <xf numFmtId="0" fontId="60" fillId="0" borderId="1" xfId="0" applyFont="1" applyBorder="1" applyAlignment="1">
      <alignment horizontal="left" vertical="center" wrapText="1" indent="1"/>
    </xf>
    <xf numFmtId="0" fontId="60" fillId="0" borderId="13" xfId="0" applyFont="1" applyBorder="1" applyAlignment="1">
      <alignment horizontal="left" vertical="center" wrapText="1" indent="1"/>
    </xf>
    <xf numFmtId="0" fontId="60" fillId="0" borderId="37" xfId="0" applyFont="1" applyBorder="1" applyAlignment="1">
      <alignment horizontal="left" vertical="center" wrapText="1" indent="1"/>
    </xf>
    <xf numFmtId="0" fontId="60" fillId="0" borderId="0" xfId="0" applyFont="1" applyBorder="1" applyAlignment="1">
      <alignment horizontal="left" vertical="center" wrapText="1" indent="1"/>
    </xf>
    <xf numFmtId="0" fontId="60" fillId="0" borderId="23" xfId="0" applyFont="1" applyBorder="1" applyAlignment="1">
      <alignment horizontal="left" vertical="center" wrapText="1" indent="1"/>
    </xf>
    <xf numFmtId="0" fontId="60" fillId="0" borderId="49" xfId="0" applyFont="1" applyBorder="1" applyAlignment="1">
      <alignment horizontal="left" vertical="center" wrapText="1" indent="1"/>
    </xf>
    <xf numFmtId="0" fontId="60" fillId="0" borderId="17" xfId="0" applyFont="1" applyBorder="1" applyAlignment="1">
      <alignment horizontal="left" vertical="center" wrapText="1" indent="1"/>
    </xf>
    <xf numFmtId="0" fontId="60" fillId="0" borderId="18" xfId="0" applyFont="1" applyBorder="1" applyAlignment="1">
      <alignment horizontal="left" vertical="center" wrapText="1" indent="1"/>
    </xf>
    <xf numFmtId="0" fontId="62" fillId="3" borderId="7" xfId="0" applyFont="1" applyFill="1" applyBorder="1" applyAlignment="1">
      <alignment horizontal="center" vertical="center" wrapText="1"/>
    </xf>
    <xf numFmtId="0" fontId="62" fillId="3" borderId="6" xfId="0" applyFont="1" applyFill="1" applyBorder="1" applyAlignment="1">
      <alignment horizontal="center" vertical="center" wrapText="1"/>
    </xf>
    <xf numFmtId="41" fontId="53" fillId="6" borderId="7" xfId="1" applyFont="1" applyFill="1" applyBorder="1" applyAlignment="1">
      <alignment horizontal="center" vertical="center" shrinkToFit="1"/>
    </xf>
    <xf numFmtId="41" fontId="53" fillId="6" borderId="5" xfId="1" applyFont="1" applyFill="1" applyBorder="1" applyAlignment="1">
      <alignment horizontal="center" vertical="center" shrinkToFit="1"/>
    </xf>
    <xf numFmtId="41" fontId="53" fillId="6" borderId="121" xfId="1" applyFont="1" applyFill="1" applyBorder="1" applyAlignment="1">
      <alignment horizontal="center" vertical="center" shrinkToFit="1"/>
    </xf>
    <xf numFmtId="0" fontId="9" fillId="0" borderId="60" xfId="0" applyFont="1" applyBorder="1" applyAlignment="1">
      <alignment horizontal="center" vertical="center"/>
    </xf>
    <xf numFmtId="0" fontId="9" fillId="0" borderId="1" xfId="0" applyFont="1" applyBorder="1" applyAlignment="1">
      <alignment horizontal="center" vertical="center"/>
    </xf>
    <xf numFmtId="0" fontId="9" fillId="0" borderId="13" xfId="0" applyFont="1" applyBorder="1" applyAlignment="1">
      <alignment horizontal="center" vertical="center"/>
    </xf>
    <xf numFmtId="0" fontId="60" fillId="0" borderId="1" xfId="0" applyFont="1" applyBorder="1" applyAlignment="1">
      <alignment horizontal="left" vertical="center"/>
    </xf>
    <xf numFmtId="0" fontId="60" fillId="0" borderId="13" xfId="0" applyFont="1" applyBorder="1" applyAlignment="1">
      <alignment horizontal="left" vertical="center"/>
    </xf>
    <xf numFmtId="0" fontId="60" fillId="0" borderId="17" xfId="0" applyFont="1" applyBorder="1" applyAlignment="1">
      <alignment horizontal="left" vertical="center"/>
    </xf>
    <xf numFmtId="0" fontId="60" fillId="0" borderId="18" xfId="0" applyFont="1" applyBorder="1" applyAlignment="1">
      <alignment horizontal="left" vertical="center"/>
    </xf>
    <xf numFmtId="0" fontId="72" fillId="3" borderId="60" xfId="0" applyFont="1" applyFill="1" applyBorder="1" applyAlignment="1">
      <alignment horizontal="center" vertical="center" wrapText="1"/>
    </xf>
    <xf numFmtId="0" fontId="72" fillId="3" borderId="13" xfId="0" applyFont="1" applyFill="1" applyBorder="1" applyAlignment="1">
      <alignment horizontal="center" vertical="center"/>
    </xf>
    <xf numFmtId="0" fontId="72" fillId="3" borderId="37" xfId="0" applyFont="1" applyFill="1" applyBorder="1" applyAlignment="1">
      <alignment horizontal="center" vertical="center"/>
    </xf>
    <xf numFmtId="0" fontId="72" fillId="3" borderId="23" xfId="0" applyFont="1" applyFill="1" applyBorder="1" applyAlignment="1">
      <alignment horizontal="center" vertical="center"/>
    </xf>
    <xf numFmtId="0" fontId="72" fillId="3" borderId="49" xfId="0" applyFont="1" applyFill="1" applyBorder="1" applyAlignment="1">
      <alignment horizontal="center" vertical="center"/>
    </xf>
    <xf numFmtId="0" fontId="72" fillId="3" borderId="18" xfId="0" applyFont="1" applyFill="1" applyBorder="1" applyAlignment="1">
      <alignment horizontal="center" vertical="center"/>
    </xf>
    <xf numFmtId="0" fontId="61" fillId="3" borderId="61" xfId="0" applyFont="1" applyFill="1" applyBorder="1" applyAlignment="1">
      <alignment horizontal="center" vertical="center" wrapText="1"/>
    </xf>
    <xf numFmtId="0" fontId="61" fillId="3" borderId="38" xfId="0" applyFont="1" applyFill="1" applyBorder="1" applyAlignment="1">
      <alignment horizontal="center" vertical="center" wrapText="1"/>
    </xf>
    <xf numFmtId="0" fontId="61" fillId="3" borderId="50" xfId="0" applyFont="1" applyFill="1" applyBorder="1" applyAlignment="1">
      <alignment horizontal="center" vertical="center" wrapText="1"/>
    </xf>
    <xf numFmtId="0" fontId="47" fillId="0" borderId="116" xfId="0" quotePrefix="1" applyFont="1" applyBorder="1" applyAlignment="1">
      <alignment horizontal="center" vertical="center" shrinkToFit="1"/>
    </xf>
    <xf numFmtId="0" fontId="59" fillId="3" borderId="7" xfId="0" applyFont="1" applyFill="1" applyBorder="1" applyAlignment="1">
      <alignment horizontal="left" vertical="center" shrinkToFit="1"/>
    </xf>
    <xf numFmtId="0" fontId="59" fillId="3" borderId="5" xfId="0" applyFont="1" applyFill="1" applyBorder="1" applyAlignment="1">
      <alignment horizontal="left" vertical="center" shrinkToFit="1"/>
    </xf>
    <xf numFmtId="0" fontId="59" fillId="3" borderId="6" xfId="0" applyFont="1" applyFill="1" applyBorder="1" applyAlignment="1">
      <alignment horizontal="left" vertical="center" shrinkToFit="1"/>
    </xf>
    <xf numFmtId="0" fontId="62" fillId="3" borderId="60" xfId="0" applyFont="1" applyFill="1" applyBorder="1" applyAlignment="1">
      <alignment horizontal="center" vertical="center" wrapText="1"/>
    </xf>
    <xf numFmtId="0" fontId="62" fillId="3" borderId="13" xfId="0" applyFont="1" applyFill="1" applyBorder="1" applyAlignment="1">
      <alignment horizontal="center" vertical="center"/>
    </xf>
    <xf numFmtId="0" fontId="62" fillId="3" borderId="49" xfId="0" applyFont="1" applyFill="1" applyBorder="1" applyAlignment="1">
      <alignment horizontal="center" vertical="center"/>
    </xf>
    <xf numFmtId="0" fontId="62" fillId="3" borderId="18" xfId="0" applyFont="1" applyFill="1" applyBorder="1" applyAlignment="1">
      <alignment horizontal="center" vertical="center"/>
    </xf>
    <xf numFmtId="0" fontId="61" fillId="3" borderId="19" xfId="0" applyFont="1" applyFill="1" applyBorder="1" applyAlignment="1">
      <alignment horizontal="center" vertical="center" wrapText="1"/>
    </xf>
    <xf numFmtId="0" fontId="61" fillId="3" borderId="20" xfId="0" applyFont="1" applyFill="1" applyBorder="1" applyAlignment="1">
      <alignment horizontal="center" vertical="center" wrapText="1"/>
    </xf>
    <xf numFmtId="0" fontId="61" fillId="3" borderId="21" xfId="0" applyFont="1" applyFill="1" applyBorder="1" applyAlignment="1">
      <alignment horizontal="center" vertical="center" wrapText="1"/>
    </xf>
    <xf numFmtId="0" fontId="72" fillId="3" borderId="13" xfId="0" applyFont="1" applyFill="1" applyBorder="1" applyAlignment="1">
      <alignment horizontal="center" vertical="center" wrapText="1"/>
    </xf>
    <xf numFmtId="0" fontId="72" fillId="3" borderId="37" xfId="0" applyFont="1" applyFill="1" applyBorder="1" applyAlignment="1">
      <alignment horizontal="center" vertical="center" wrapText="1"/>
    </xf>
    <xf numFmtId="0" fontId="72" fillId="3" borderId="23" xfId="0" applyFont="1" applyFill="1" applyBorder="1" applyAlignment="1">
      <alignment horizontal="center" vertical="center" wrapText="1"/>
    </xf>
    <xf numFmtId="0" fontId="72" fillId="3" borderId="49" xfId="0" applyFont="1" applyFill="1" applyBorder="1" applyAlignment="1">
      <alignment horizontal="center" vertical="center" wrapText="1"/>
    </xf>
    <xf numFmtId="0" fontId="72" fillId="3" borderId="18" xfId="0" applyFont="1" applyFill="1" applyBorder="1" applyAlignment="1">
      <alignment horizontal="center" vertical="center" wrapText="1"/>
    </xf>
    <xf numFmtId="0" fontId="72" fillId="3" borderId="1" xfId="0" applyFont="1" applyFill="1" applyBorder="1" applyAlignment="1">
      <alignment horizontal="center" vertical="center" wrapText="1"/>
    </xf>
    <xf numFmtId="0" fontId="72" fillId="3" borderId="0" xfId="0" applyFont="1" applyFill="1" applyBorder="1" applyAlignment="1">
      <alignment horizontal="center" vertical="center" wrapText="1"/>
    </xf>
    <xf numFmtId="0" fontId="72" fillId="3" borderId="17" xfId="0" applyFont="1" applyFill="1" applyBorder="1" applyAlignment="1">
      <alignment horizontal="center" vertical="center" wrapText="1"/>
    </xf>
    <xf numFmtId="0" fontId="59" fillId="3" borderId="60" xfId="0" applyFont="1" applyFill="1" applyBorder="1" applyAlignment="1">
      <alignment horizontal="left" vertical="center" shrinkToFit="1"/>
    </xf>
    <xf numFmtId="0" fontId="59" fillId="3" borderId="1" xfId="0" applyFont="1" applyFill="1" applyBorder="1" applyAlignment="1">
      <alignment horizontal="left" vertical="center" shrinkToFit="1"/>
    </xf>
    <xf numFmtId="0" fontId="59" fillId="3" borderId="13" xfId="0" applyFont="1" applyFill="1" applyBorder="1" applyAlignment="1">
      <alignment horizontal="left" vertical="center" shrinkToFit="1"/>
    </xf>
    <xf numFmtId="0" fontId="59" fillId="3" borderId="19" xfId="0" applyFont="1" applyFill="1" applyBorder="1" applyAlignment="1">
      <alignment horizontal="left" vertical="center" shrinkToFit="1"/>
    </xf>
    <xf numFmtId="0" fontId="59" fillId="3" borderId="20" xfId="0" applyFont="1" applyFill="1" applyBorder="1" applyAlignment="1">
      <alignment horizontal="left" vertical="center" shrinkToFit="1"/>
    </xf>
    <xf numFmtId="0" fontId="59" fillId="3" borderId="21" xfId="0" applyFont="1" applyFill="1" applyBorder="1" applyAlignment="1">
      <alignment horizontal="left" vertical="center" shrinkToFit="1"/>
    </xf>
    <xf numFmtId="0" fontId="59" fillId="3" borderId="37" xfId="0" applyFont="1" applyFill="1" applyBorder="1" applyAlignment="1">
      <alignment horizontal="center" vertical="center"/>
    </xf>
    <xf numFmtId="0" fontId="59" fillId="3" borderId="0" xfId="0" applyFont="1" applyFill="1" applyBorder="1" applyAlignment="1">
      <alignment horizontal="center" vertical="center"/>
    </xf>
    <xf numFmtId="0" fontId="59" fillId="3" borderId="23" xfId="0" applyFont="1" applyFill="1" applyBorder="1" applyAlignment="1">
      <alignment horizontal="center" vertical="center"/>
    </xf>
    <xf numFmtId="0" fontId="59" fillId="3" borderId="49" xfId="0" applyFont="1" applyFill="1" applyBorder="1" applyAlignment="1">
      <alignment horizontal="center" vertical="center"/>
    </xf>
    <xf numFmtId="0" fontId="59" fillId="3" borderId="17" xfId="0" applyFont="1" applyFill="1" applyBorder="1" applyAlignment="1">
      <alignment horizontal="center" vertical="center"/>
    </xf>
    <xf numFmtId="0" fontId="59" fillId="3" borderId="18" xfId="0" applyFont="1" applyFill="1" applyBorder="1" applyAlignment="1">
      <alignment horizontal="center" vertical="center"/>
    </xf>
    <xf numFmtId="41" fontId="53" fillId="6" borderId="60" xfId="1" applyFont="1" applyFill="1" applyBorder="1" applyAlignment="1">
      <alignment horizontal="center" vertical="center" shrinkToFit="1"/>
    </xf>
    <xf numFmtId="41" fontId="53" fillId="6" borderId="1" xfId="1" applyFont="1" applyFill="1" applyBorder="1" applyAlignment="1">
      <alignment horizontal="center" vertical="center" shrinkToFit="1"/>
    </xf>
    <xf numFmtId="41" fontId="19" fillId="0" borderId="127" xfId="1" applyFont="1" applyBorder="1" applyAlignment="1">
      <alignment horizontal="center" vertical="center" shrinkToFit="1"/>
    </xf>
    <xf numFmtId="41" fontId="53" fillId="6" borderId="49" xfId="1" applyFont="1" applyFill="1" applyBorder="1" applyAlignment="1">
      <alignment horizontal="center" vertical="center" shrinkToFit="1"/>
    </xf>
    <xf numFmtId="41" fontId="53" fillId="6" borderId="17" xfId="1" applyFont="1" applyFill="1" applyBorder="1" applyAlignment="1">
      <alignment horizontal="center" vertical="center" shrinkToFit="1"/>
    </xf>
    <xf numFmtId="41" fontId="19" fillId="0" borderId="159" xfId="1" applyFont="1" applyBorder="1" applyAlignment="1">
      <alignment horizontal="center" vertical="center" shrinkToFit="1"/>
    </xf>
    <xf numFmtId="41" fontId="19" fillId="0" borderId="17" xfId="1" applyFont="1" applyBorder="1" applyAlignment="1">
      <alignment horizontal="center" vertical="center" shrinkToFit="1"/>
    </xf>
    <xf numFmtId="41" fontId="19" fillId="0" borderId="62" xfId="1" applyFont="1" applyBorder="1" applyAlignment="1">
      <alignment horizontal="center" vertical="center" shrinkToFit="1"/>
    </xf>
    <xf numFmtId="0" fontId="60" fillId="0" borderId="60" xfId="0" applyFont="1" applyBorder="1" applyAlignment="1">
      <alignment horizontal="center" vertical="center" wrapText="1"/>
    </xf>
    <xf numFmtId="0" fontId="60" fillId="0" borderId="1" xfId="0" applyFont="1" applyBorder="1" applyAlignment="1">
      <alignment horizontal="center" vertical="center"/>
    </xf>
    <xf numFmtId="0" fontId="60" fillId="0" borderId="13" xfId="0" applyFont="1" applyBorder="1" applyAlignment="1">
      <alignment horizontal="center" vertical="center"/>
    </xf>
    <xf numFmtId="0" fontId="60" fillId="0" borderId="49" xfId="0" applyFont="1" applyBorder="1" applyAlignment="1">
      <alignment horizontal="center" vertical="center"/>
    </xf>
    <xf numFmtId="0" fontId="60" fillId="0" borderId="17" xfId="0" applyFont="1" applyBorder="1" applyAlignment="1">
      <alignment horizontal="center" vertical="center"/>
    </xf>
    <xf numFmtId="0" fontId="60" fillId="0" borderId="18" xfId="0" applyFont="1" applyBorder="1" applyAlignment="1">
      <alignment horizontal="center" vertical="center"/>
    </xf>
    <xf numFmtId="41" fontId="19" fillId="0" borderId="19" xfId="1" applyFont="1" applyBorder="1" applyAlignment="1">
      <alignment horizontal="center" vertical="center" shrinkToFit="1"/>
    </xf>
    <xf numFmtId="41" fontId="19" fillId="0" borderId="20" xfId="1" applyFont="1" applyBorder="1" applyAlignment="1">
      <alignment horizontal="center" vertical="center" shrinkToFit="1"/>
    </xf>
    <xf numFmtId="41" fontId="19" fillId="0" borderId="63" xfId="1" applyFont="1" applyBorder="1" applyAlignment="1">
      <alignment horizontal="center" vertical="center" shrinkToFit="1"/>
    </xf>
    <xf numFmtId="0" fontId="15" fillId="0" borderId="164" xfId="0" applyFont="1" applyBorder="1" applyAlignment="1">
      <alignment horizontal="center" vertical="center" wrapText="1"/>
    </xf>
    <xf numFmtId="0" fontId="15" fillId="0" borderId="38" xfId="0" applyFont="1" applyBorder="1" applyAlignment="1">
      <alignment horizontal="center" vertical="center" wrapText="1"/>
    </xf>
    <xf numFmtId="0" fontId="15" fillId="0" borderId="126" xfId="0" applyFont="1" applyBorder="1" applyAlignment="1">
      <alignment horizontal="center" vertical="center" wrapText="1"/>
    </xf>
    <xf numFmtId="0" fontId="9" fillId="0" borderId="106" xfId="0" applyFont="1" applyBorder="1" applyAlignment="1">
      <alignment horizontal="center" vertical="center" wrapText="1"/>
    </xf>
    <xf numFmtId="0" fontId="9" fillId="0" borderId="107" xfId="0" applyFont="1" applyBorder="1" applyAlignment="1">
      <alignment horizontal="center" vertical="center" wrapText="1"/>
    </xf>
    <xf numFmtId="0" fontId="9" fillId="0" borderId="37" xfId="0" applyFont="1" applyBorder="1" applyAlignment="1">
      <alignment horizontal="center" vertical="center" wrapText="1"/>
    </xf>
    <xf numFmtId="0" fontId="9" fillId="0" borderId="23" xfId="0" applyFont="1" applyBorder="1" applyAlignment="1">
      <alignment horizontal="center" vertical="center" wrapText="1"/>
    </xf>
    <xf numFmtId="0" fontId="9" fillId="0" borderId="49" xfId="0" applyFont="1" applyBorder="1" applyAlignment="1">
      <alignment horizontal="center" vertical="center" wrapText="1"/>
    </xf>
    <xf numFmtId="0" fontId="9" fillId="0" borderId="18" xfId="0" applyFont="1" applyBorder="1" applyAlignment="1">
      <alignment horizontal="center" vertical="center" wrapText="1"/>
    </xf>
    <xf numFmtId="0" fontId="63" fillId="0" borderId="143" xfId="0" applyFont="1" applyBorder="1" applyAlignment="1">
      <alignment horizontal="center" vertical="center" shrinkToFit="1"/>
    </xf>
    <xf numFmtId="0" fontId="63" fillId="0" borderId="17" xfId="0" applyFont="1" applyBorder="1" applyAlignment="1">
      <alignment horizontal="center" vertical="center" shrinkToFit="1"/>
    </xf>
    <xf numFmtId="0" fontId="60" fillId="0" borderId="143" xfId="0" applyFont="1" applyBorder="1" applyAlignment="1">
      <alignment horizontal="left" vertical="center" wrapText="1" shrinkToFit="1"/>
    </xf>
    <xf numFmtId="0" fontId="60" fillId="0" borderId="107" xfId="0" applyFont="1" applyBorder="1" applyAlignment="1">
      <alignment horizontal="left" vertical="center" wrapText="1" shrinkToFit="1"/>
    </xf>
    <xf numFmtId="0" fontId="60" fillId="0" borderId="17" xfId="0" applyFont="1" applyBorder="1" applyAlignment="1">
      <alignment horizontal="left" vertical="center" wrapText="1" shrinkToFit="1"/>
    </xf>
    <xf numFmtId="0" fontId="60" fillId="0" borderId="18" xfId="0" applyFont="1" applyBorder="1" applyAlignment="1">
      <alignment horizontal="left" vertical="center" wrapText="1" shrinkToFit="1"/>
    </xf>
    <xf numFmtId="41" fontId="42" fillId="18" borderId="27" xfId="1" applyFont="1" applyFill="1" applyBorder="1" applyAlignment="1">
      <alignment horizontal="center" vertical="center" shrinkToFit="1"/>
    </xf>
    <xf numFmtId="41" fontId="42" fillId="18" borderId="28" xfId="1" applyFont="1" applyFill="1" applyBorder="1" applyAlignment="1">
      <alignment horizontal="center" vertical="center" shrinkToFit="1"/>
    </xf>
    <xf numFmtId="41" fontId="42" fillId="18" borderId="65" xfId="1" applyFont="1" applyFill="1" applyBorder="1" applyAlignment="1">
      <alignment horizontal="center" vertical="center" shrinkToFit="1"/>
    </xf>
    <xf numFmtId="41" fontId="42" fillId="0" borderId="138" xfId="1" applyFont="1" applyBorder="1" applyAlignment="1">
      <alignment horizontal="center" vertical="center" shrinkToFit="1"/>
    </xf>
    <xf numFmtId="0" fontId="78" fillId="0" borderId="104" xfId="0" applyFont="1" applyBorder="1">
      <alignment vertical="center"/>
    </xf>
    <xf numFmtId="0" fontId="78" fillId="0" borderId="177" xfId="0" applyFont="1" applyBorder="1">
      <alignment vertical="center"/>
    </xf>
    <xf numFmtId="0" fontId="9" fillId="0" borderId="61" xfId="0" applyFont="1" applyBorder="1" applyAlignment="1">
      <alignment horizontal="center" vertical="center" wrapText="1"/>
    </xf>
    <xf numFmtId="0" fontId="9" fillId="0" borderId="50" xfId="0" applyFont="1" applyBorder="1" applyAlignment="1">
      <alignment horizontal="center" vertical="center" wrapText="1"/>
    </xf>
    <xf numFmtId="0" fontId="59" fillId="3" borderId="60" xfId="0" applyFont="1" applyFill="1" applyBorder="1" applyAlignment="1">
      <alignment horizontal="center" vertical="center"/>
    </xf>
    <xf numFmtId="0" fontId="59" fillId="3" borderId="1" xfId="0" applyFont="1" applyFill="1" applyBorder="1" applyAlignment="1">
      <alignment horizontal="center" vertical="center"/>
    </xf>
    <xf numFmtId="0" fontId="59" fillId="3" borderId="13" xfId="0" applyFont="1" applyFill="1" applyBorder="1" applyAlignment="1">
      <alignment horizontal="center" vertical="center"/>
    </xf>
    <xf numFmtId="0" fontId="11" fillId="0" borderId="239" xfId="0" applyFont="1" applyBorder="1" applyAlignment="1">
      <alignment horizontal="distributed" vertical="center" wrapText="1"/>
    </xf>
    <xf numFmtId="0" fontId="11" fillId="0" borderId="239" xfId="0" applyFont="1" applyBorder="1" applyAlignment="1">
      <alignment horizontal="distributed" vertical="center"/>
    </xf>
    <xf numFmtId="41" fontId="19" fillId="18" borderId="37" xfId="1" applyFont="1" applyFill="1" applyBorder="1" applyAlignment="1">
      <alignment horizontal="center" vertical="center" shrinkToFit="1"/>
    </xf>
    <xf numFmtId="41" fontId="19" fillId="18" borderId="0" xfId="1" applyFont="1" applyFill="1" applyBorder="1" applyAlignment="1">
      <alignment horizontal="center" vertical="center" shrinkToFit="1"/>
    </xf>
    <xf numFmtId="41" fontId="19" fillId="18" borderId="67" xfId="1" applyFont="1" applyFill="1" applyBorder="1" applyAlignment="1">
      <alignment horizontal="center" vertical="center" shrinkToFit="1"/>
    </xf>
    <xf numFmtId="0" fontId="63" fillId="0" borderId="1" xfId="0" applyFont="1" applyBorder="1" applyAlignment="1">
      <alignment horizontal="center" vertical="center" shrinkToFit="1"/>
    </xf>
    <xf numFmtId="0" fontId="60" fillId="0" borderId="1" xfId="0" applyFont="1" applyBorder="1" applyAlignment="1">
      <alignment horizontal="left" vertical="center" shrinkToFit="1"/>
    </xf>
    <xf numFmtId="0" fontId="60" fillId="0" borderId="13" xfId="0" applyFont="1" applyBorder="1" applyAlignment="1">
      <alignment horizontal="left" vertical="center" shrinkToFit="1"/>
    </xf>
    <xf numFmtId="0" fontId="60" fillId="0" borderId="17" xfId="0" applyFont="1" applyBorder="1" applyAlignment="1">
      <alignment horizontal="left" vertical="center" shrinkToFit="1"/>
    </xf>
    <xf numFmtId="0" fontId="60" fillId="0" borderId="18" xfId="0" applyFont="1" applyBorder="1" applyAlignment="1">
      <alignment horizontal="left" vertical="center" shrinkToFit="1"/>
    </xf>
    <xf numFmtId="0" fontId="61" fillId="3" borderId="60" xfId="0" applyFont="1" applyFill="1" applyBorder="1" applyAlignment="1">
      <alignment horizontal="center" vertical="center" wrapText="1"/>
    </xf>
    <xf numFmtId="0" fontId="61" fillId="3" borderId="1" xfId="0" applyFont="1" applyFill="1" applyBorder="1" applyAlignment="1">
      <alignment horizontal="center" vertical="center" wrapText="1"/>
    </xf>
    <xf numFmtId="0" fontId="61" fillId="3" borderId="13" xfId="0" applyFont="1" applyFill="1" applyBorder="1" applyAlignment="1">
      <alignment horizontal="center" vertical="center" wrapText="1"/>
    </xf>
    <xf numFmtId="0" fontId="11" fillId="0" borderId="5" xfId="0" applyFont="1" applyBorder="1" applyAlignment="1">
      <alignment horizontal="distributed" vertical="center"/>
    </xf>
    <xf numFmtId="0" fontId="29" fillId="0" borderId="5" xfId="0" applyFont="1" applyBorder="1" applyAlignment="1">
      <alignment horizontal="center" vertical="center"/>
    </xf>
    <xf numFmtId="0" fontId="29" fillId="0" borderId="6" xfId="0" applyFont="1" applyBorder="1" applyAlignment="1">
      <alignment horizontal="center" vertical="center"/>
    </xf>
    <xf numFmtId="41" fontId="97" fillId="2" borderId="7" xfId="1" applyFont="1" applyFill="1" applyBorder="1" applyAlignment="1">
      <alignment horizontal="right" vertical="center" shrinkToFit="1"/>
    </xf>
    <xf numFmtId="41" fontId="97" fillId="2" borderId="5" xfId="1" applyFont="1" applyFill="1" applyBorder="1" applyAlignment="1">
      <alignment horizontal="right" vertical="center" shrinkToFit="1"/>
    </xf>
    <xf numFmtId="41" fontId="97" fillId="2" borderId="59" xfId="1" applyFont="1" applyFill="1" applyBorder="1" applyAlignment="1">
      <alignment horizontal="right" vertical="center" shrinkToFit="1"/>
    </xf>
    <xf numFmtId="0" fontId="35" fillId="0" borderId="37" xfId="0" quotePrefix="1" applyFont="1" applyBorder="1" applyAlignment="1">
      <alignment horizontal="center" vertical="center" shrinkToFit="1"/>
    </xf>
    <xf numFmtId="0" fontId="35" fillId="0" borderId="80" xfId="0" quotePrefix="1" applyFont="1" applyBorder="1" applyAlignment="1">
      <alignment horizontal="center" vertical="center" shrinkToFit="1"/>
    </xf>
    <xf numFmtId="0" fontId="9" fillId="0" borderId="1" xfId="0" applyFont="1" applyBorder="1" applyAlignment="1">
      <alignment horizontal="left" vertical="center" indent="1"/>
    </xf>
    <xf numFmtId="0" fontId="9" fillId="0" borderId="13" xfId="0" applyFont="1" applyBorder="1" applyAlignment="1">
      <alignment horizontal="left" vertical="center" indent="1"/>
    </xf>
    <xf numFmtId="0" fontId="9" fillId="0" borderId="54" xfId="0" applyFont="1" applyBorder="1" applyAlignment="1">
      <alignment horizontal="left" vertical="center" indent="1"/>
    </xf>
    <xf numFmtId="0" fontId="9" fillId="0" borderId="68" xfId="0" applyFont="1" applyBorder="1" applyAlignment="1">
      <alignment horizontal="left" vertical="center" indent="1"/>
    </xf>
    <xf numFmtId="0" fontId="16" fillId="0" borderId="70" xfId="0" applyFont="1" applyBorder="1" applyAlignment="1">
      <alignment horizontal="distributed" vertical="center"/>
    </xf>
    <xf numFmtId="0" fontId="29" fillId="0" borderId="70" xfId="0" applyFont="1" applyBorder="1" applyAlignment="1">
      <alignment horizontal="center" vertical="center"/>
    </xf>
    <xf numFmtId="0" fontId="29" fillId="0" borderId="71" xfId="0" applyFont="1" applyBorder="1" applyAlignment="1">
      <alignment horizontal="center" vertical="center"/>
    </xf>
    <xf numFmtId="41" fontId="97" fillId="11" borderId="69" xfId="1" applyFont="1" applyFill="1" applyBorder="1" applyAlignment="1">
      <alignment horizontal="right" vertical="center" shrinkToFit="1"/>
    </xf>
    <xf numFmtId="41" fontId="97" fillId="11" borderId="70" xfId="1" applyFont="1" applyFill="1" applyBorder="1" applyAlignment="1">
      <alignment horizontal="right" vertical="center" shrinkToFit="1"/>
    </xf>
    <xf numFmtId="41" fontId="97" fillId="11" borderId="228" xfId="1" applyFont="1" applyFill="1" applyBorder="1" applyAlignment="1">
      <alignment horizontal="right" vertical="center" shrinkToFit="1"/>
    </xf>
    <xf numFmtId="41" fontId="75" fillId="18" borderId="49" xfId="1" applyFont="1" applyFill="1" applyBorder="1" applyAlignment="1">
      <alignment horizontal="center" vertical="center" shrinkToFit="1"/>
    </xf>
    <xf numFmtId="41" fontId="75" fillId="18" borderId="17" xfId="1" applyFont="1" applyFill="1" applyBorder="1" applyAlignment="1">
      <alignment horizontal="center" vertical="center" shrinkToFit="1"/>
    </xf>
    <xf numFmtId="41" fontId="75" fillId="18" borderId="62" xfId="1" applyFont="1" applyFill="1" applyBorder="1" applyAlignment="1">
      <alignment horizontal="center" vertical="center" shrinkToFit="1"/>
    </xf>
    <xf numFmtId="0" fontId="9" fillId="0" borderId="1" xfId="0" applyFont="1" applyBorder="1" applyAlignment="1">
      <alignment horizontal="left" vertical="center"/>
    </xf>
    <xf numFmtId="0" fontId="9" fillId="0" borderId="13" xfId="0" applyFont="1" applyBorder="1" applyAlignment="1">
      <alignment horizontal="left" vertical="center"/>
    </xf>
    <xf numFmtId="0" fontId="9" fillId="0" borderId="0" xfId="0" applyFont="1" applyBorder="1" applyAlignment="1">
      <alignment horizontal="left" vertical="center"/>
    </xf>
    <xf numFmtId="0" fontId="9" fillId="0" borderId="23" xfId="0" applyFont="1" applyBorder="1" applyAlignment="1">
      <alignment horizontal="left" vertical="center"/>
    </xf>
    <xf numFmtId="0" fontId="9" fillId="0" borderId="1" xfId="0" applyFont="1" applyBorder="1" applyAlignment="1">
      <alignment horizontal="left" vertical="center" wrapText="1"/>
    </xf>
    <xf numFmtId="0" fontId="9" fillId="0" borderId="17" xfId="0" applyFont="1" applyBorder="1" applyAlignment="1">
      <alignment horizontal="left" vertical="center"/>
    </xf>
    <xf numFmtId="0" fontId="9" fillId="0" borderId="18" xfId="0" applyFont="1" applyBorder="1" applyAlignment="1">
      <alignment horizontal="left" vertical="center"/>
    </xf>
    <xf numFmtId="0" fontId="9" fillId="0" borderId="17" xfId="0" applyFont="1" applyBorder="1" applyAlignment="1">
      <alignment horizontal="center" vertical="center"/>
    </xf>
    <xf numFmtId="0" fontId="9" fillId="0" borderId="18" xfId="0" applyFont="1" applyBorder="1" applyAlignment="1">
      <alignment horizontal="center" vertical="center"/>
    </xf>
    <xf numFmtId="0" fontId="9" fillId="0" borderId="61" xfId="0" applyFont="1" applyBorder="1" applyAlignment="1">
      <alignment horizontal="center" vertical="center" wrapText="1" shrinkToFit="1"/>
    </xf>
    <xf numFmtId="0" fontId="9" fillId="0" borderId="38" xfId="0" applyFont="1" applyBorder="1" applyAlignment="1">
      <alignment horizontal="center" vertical="center" wrapText="1" shrinkToFit="1"/>
    </xf>
    <xf numFmtId="0" fontId="9" fillId="0" borderId="172" xfId="0" applyFont="1" applyBorder="1" applyAlignment="1">
      <alignment horizontal="center" vertical="center" wrapText="1" shrinkToFit="1"/>
    </xf>
    <xf numFmtId="0" fontId="47" fillId="0" borderId="112" xfId="0" quotePrefix="1" applyFont="1" applyBorder="1" applyAlignment="1">
      <alignment horizontal="center" vertical="center" shrinkToFit="1"/>
    </xf>
    <xf numFmtId="0" fontId="9" fillId="0" borderId="5" xfId="0" applyFont="1" applyBorder="1" applyAlignment="1">
      <alignment horizontal="left" vertical="center" indent="1"/>
    </xf>
    <xf numFmtId="0" fontId="9" fillId="0" borderId="5" xfId="0" quotePrefix="1" applyFont="1" applyBorder="1" applyAlignment="1">
      <alignment horizontal="left" vertical="center" indent="1"/>
    </xf>
    <xf numFmtId="0" fontId="9" fillId="0" borderId="6" xfId="0" quotePrefix="1" applyFont="1" applyBorder="1" applyAlignment="1">
      <alignment horizontal="left" vertical="center" indent="1"/>
    </xf>
    <xf numFmtId="0" fontId="9" fillId="0" borderId="57" xfId="0" applyFont="1" applyBorder="1" applyAlignment="1">
      <alignment horizontal="left" vertical="center"/>
    </xf>
    <xf numFmtId="0" fontId="9" fillId="0" borderId="57" xfId="0" quotePrefix="1" applyFont="1" applyBorder="1" applyAlignment="1">
      <alignment horizontal="left" vertical="center"/>
    </xf>
    <xf numFmtId="0" fontId="9" fillId="0" borderId="58" xfId="0" quotePrefix="1" applyFont="1" applyBorder="1" applyAlignment="1">
      <alignment horizontal="left" vertical="center"/>
    </xf>
    <xf numFmtId="41" fontId="19" fillId="0" borderId="56" xfId="1" applyFont="1" applyBorder="1" applyAlignment="1">
      <alignment horizontal="right" vertical="center" shrinkToFit="1"/>
    </xf>
    <xf numFmtId="41" fontId="19" fillId="0" borderId="57" xfId="1" applyFont="1" applyBorder="1" applyAlignment="1">
      <alignment horizontal="right" vertical="center" shrinkToFit="1"/>
    </xf>
    <xf numFmtId="41" fontId="19" fillId="0" borderId="223" xfId="1" applyFont="1" applyBorder="1" applyAlignment="1">
      <alignment horizontal="right" vertical="center" shrinkToFit="1"/>
    </xf>
    <xf numFmtId="0" fontId="9" fillId="0" borderId="5" xfId="0" applyFont="1" applyBorder="1" applyAlignment="1">
      <alignment horizontal="left" vertical="center"/>
    </xf>
    <xf numFmtId="0" fontId="9" fillId="0" borderId="5" xfId="0" quotePrefix="1" applyFont="1" applyBorder="1" applyAlignment="1">
      <alignment horizontal="left" vertical="center"/>
    </xf>
    <xf numFmtId="0" fontId="9" fillId="0" borderId="6" xfId="0" quotePrefix="1" applyFont="1" applyBorder="1" applyAlignment="1">
      <alignment horizontal="left" vertical="center"/>
    </xf>
    <xf numFmtId="0" fontId="9" fillId="0" borderId="1" xfId="0" applyFont="1" applyBorder="1" applyAlignment="1">
      <alignment horizontal="center" vertical="center" wrapText="1"/>
    </xf>
    <xf numFmtId="0" fontId="9" fillId="0" borderId="0" xfId="0" applyFont="1" applyBorder="1" applyAlignment="1">
      <alignment horizontal="center" vertical="center" wrapText="1"/>
    </xf>
    <xf numFmtId="0" fontId="9" fillId="0" borderId="167" xfId="0" applyFont="1" applyBorder="1" applyAlignment="1">
      <alignment horizontal="center" vertical="center" wrapText="1"/>
    </xf>
    <xf numFmtId="0" fontId="11" fillId="0" borderId="240" xfId="0" applyFont="1" applyBorder="1" applyAlignment="1">
      <alignment horizontal="center" vertical="center" wrapText="1"/>
    </xf>
    <xf numFmtId="0" fontId="11" fillId="0" borderId="38" xfId="0" applyFont="1" applyBorder="1" applyAlignment="1">
      <alignment horizontal="center" vertical="center"/>
    </xf>
    <xf numFmtId="0" fontId="11" fillId="0" borderId="50" xfId="0" applyFont="1" applyBorder="1" applyAlignment="1">
      <alignment horizontal="center" vertical="center"/>
    </xf>
    <xf numFmtId="0" fontId="11" fillId="0" borderId="57" xfId="0" applyFont="1" applyBorder="1" applyAlignment="1">
      <alignment horizontal="distributed" vertical="center"/>
    </xf>
    <xf numFmtId="41" fontId="97" fillId="9" borderId="56" xfId="1" applyFont="1" applyFill="1" applyBorder="1" applyAlignment="1">
      <alignment horizontal="right" vertical="center" shrinkToFit="1"/>
    </xf>
    <xf numFmtId="41" fontId="97" fillId="9" borderId="57" xfId="1" applyFont="1" applyFill="1" applyBorder="1" applyAlignment="1">
      <alignment horizontal="right" vertical="center" shrinkToFit="1"/>
    </xf>
    <xf numFmtId="41" fontId="97" fillId="9" borderId="223" xfId="1" applyFont="1" applyFill="1" applyBorder="1" applyAlignment="1">
      <alignment horizontal="right" vertical="center" shrinkToFit="1"/>
    </xf>
    <xf numFmtId="0" fontId="9" fillId="0" borderId="137" xfId="0" applyFont="1" applyBorder="1" applyAlignment="1">
      <alignment horizontal="center" vertical="center" wrapText="1"/>
    </xf>
    <xf numFmtId="0" fontId="9" fillId="0" borderId="7" xfId="0" applyFont="1" applyBorder="1" applyAlignment="1">
      <alignment horizontal="right" vertical="center"/>
    </xf>
    <xf numFmtId="0" fontId="9" fillId="0" borderId="5" xfId="0" applyFont="1" applyBorder="1" applyAlignment="1">
      <alignment horizontal="right" vertical="center"/>
    </xf>
    <xf numFmtId="3" fontId="15" fillId="0" borderId="5" xfId="0" quotePrefix="1" applyNumberFormat="1" applyFont="1" applyBorder="1" applyAlignment="1">
      <alignment horizontal="right" vertical="center"/>
    </xf>
    <xf numFmtId="0" fontId="9" fillId="0" borderId="5" xfId="0" applyFont="1" applyBorder="1" applyAlignment="1">
      <alignment horizontal="center" vertical="center"/>
    </xf>
    <xf numFmtId="0" fontId="9" fillId="0" borderId="6" xfId="0" quotePrefix="1" applyFont="1" applyBorder="1" applyAlignment="1">
      <alignment horizontal="center" vertical="center"/>
    </xf>
    <xf numFmtId="41" fontId="19" fillId="12" borderId="7" xfId="1" applyFont="1" applyFill="1" applyBorder="1" applyAlignment="1">
      <alignment horizontal="right" vertical="center" shrinkToFit="1"/>
    </xf>
    <xf numFmtId="41" fontId="19" fillId="12" borderId="5" xfId="1" applyFont="1" applyFill="1" applyBorder="1" applyAlignment="1">
      <alignment horizontal="right" vertical="center" shrinkToFit="1"/>
    </xf>
    <xf numFmtId="41" fontId="19" fillId="12" borderId="59" xfId="1" applyFont="1" applyFill="1" applyBorder="1" applyAlignment="1">
      <alignment horizontal="right" vertical="center" shrinkToFit="1"/>
    </xf>
    <xf numFmtId="0" fontId="44" fillId="0" borderId="37" xfId="0" quotePrefix="1" applyFont="1" applyBorder="1" applyAlignment="1">
      <alignment horizontal="center" vertical="center" shrinkToFit="1"/>
    </xf>
    <xf numFmtId="0" fontId="44" fillId="0" borderId="49" xfId="0" quotePrefix="1" applyFont="1" applyBorder="1" applyAlignment="1">
      <alignment horizontal="center" vertical="center" shrinkToFit="1"/>
    </xf>
    <xf numFmtId="0" fontId="9" fillId="0" borderId="0" xfId="0" applyFont="1" applyBorder="1" applyAlignment="1">
      <alignment horizontal="center" vertical="center" shrinkToFit="1"/>
    </xf>
    <xf numFmtId="0" fontId="9" fillId="0" borderId="23" xfId="0" applyFont="1" applyBorder="1" applyAlignment="1">
      <alignment horizontal="center" vertical="center" shrinkToFit="1"/>
    </xf>
    <xf numFmtId="0" fontId="47" fillId="0" borderId="74" xfId="0" quotePrefix="1" applyFont="1" applyBorder="1" applyAlignment="1">
      <alignment horizontal="center" vertical="center" shrinkToFit="1"/>
    </xf>
    <xf numFmtId="0" fontId="47" fillId="0" borderId="17" xfId="0" quotePrefix="1" applyFont="1" applyBorder="1" applyAlignment="1">
      <alignment horizontal="center" vertical="center" shrinkToFit="1"/>
    </xf>
    <xf numFmtId="0" fontId="9" fillId="0" borderId="74" xfId="0" applyFont="1" applyBorder="1" applyAlignment="1">
      <alignment horizontal="left" vertical="center"/>
    </xf>
    <xf numFmtId="0" fontId="9" fillId="0" borderId="55" xfId="0" applyFont="1" applyBorder="1" applyAlignment="1">
      <alignment horizontal="left" vertical="center"/>
    </xf>
    <xf numFmtId="180" fontId="35" fillId="2" borderId="38" xfId="1" applyNumberFormat="1" applyFont="1" applyFill="1" applyBorder="1" applyAlignment="1">
      <alignment horizontal="right" vertical="center" shrinkToFit="1"/>
    </xf>
    <xf numFmtId="41" fontId="97" fillId="2" borderId="60" xfId="1" applyFont="1" applyFill="1" applyBorder="1" applyAlignment="1">
      <alignment horizontal="right" vertical="center" shrinkToFit="1"/>
    </xf>
    <xf numFmtId="41" fontId="97" fillId="2" borderId="1" xfId="1" applyFont="1" applyFill="1" applyBorder="1" applyAlignment="1">
      <alignment horizontal="right" vertical="center" shrinkToFit="1"/>
    </xf>
    <xf numFmtId="41" fontId="97" fillId="2" borderId="64" xfId="1" applyFont="1" applyFill="1" applyBorder="1" applyAlignment="1">
      <alignment horizontal="right" vertical="center" shrinkToFit="1"/>
    </xf>
    <xf numFmtId="0" fontId="47" fillId="0" borderId="116" xfId="0" quotePrefix="1" applyFont="1" applyBorder="1" applyAlignment="1">
      <alignment horizontal="right" vertical="center" shrinkToFit="1"/>
    </xf>
    <xf numFmtId="0" fontId="47" fillId="0" borderId="78" xfId="0" quotePrefix="1" applyFont="1" applyBorder="1" applyAlignment="1">
      <alignment horizontal="right" vertical="center" shrinkToFit="1"/>
    </xf>
    <xf numFmtId="0" fontId="20" fillId="0" borderId="1" xfId="0" applyFont="1" applyBorder="1" applyAlignment="1">
      <alignment horizontal="left" vertical="center" indent="1"/>
    </xf>
    <xf numFmtId="0" fontId="20" fillId="0" borderId="13" xfId="0" applyFont="1" applyBorder="1" applyAlignment="1">
      <alignment horizontal="left" vertical="center" indent="1"/>
    </xf>
    <xf numFmtId="0" fontId="20" fillId="0" borderId="0" xfId="0" applyFont="1" applyBorder="1" applyAlignment="1">
      <alignment horizontal="left" vertical="center" indent="1"/>
    </xf>
    <xf numFmtId="0" fontId="20" fillId="0" borderId="23" xfId="0" applyFont="1" applyBorder="1" applyAlignment="1">
      <alignment horizontal="left" vertical="center" indent="1"/>
    </xf>
    <xf numFmtId="41" fontId="42" fillId="2" borderId="60" xfId="1" applyFont="1" applyFill="1" applyBorder="1" applyAlignment="1">
      <alignment horizontal="right" vertical="center" shrinkToFit="1"/>
    </xf>
    <xf numFmtId="41" fontId="42" fillId="2" borderId="1" xfId="1" applyFont="1" applyFill="1" applyBorder="1" applyAlignment="1">
      <alignment horizontal="right" vertical="center" shrinkToFit="1"/>
    </xf>
    <xf numFmtId="41" fontId="42" fillId="2" borderId="64" xfId="1" applyFont="1" applyFill="1" applyBorder="1" applyAlignment="1">
      <alignment horizontal="right" vertical="center" shrinkToFit="1"/>
    </xf>
    <xf numFmtId="3" fontId="15" fillId="0" borderId="0" xfId="1" applyNumberFormat="1" applyFont="1" applyBorder="1" applyAlignment="1">
      <alignment horizontal="center" vertical="center"/>
    </xf>
    <xf numFmtId="41" fontId="22" fillId="0" borderId="0" xfId="1" applyFont="1" applyAlignment="1">
      <alignment horizontal="center" vertical="center"/>
    </xf>
    <xf numFmtId="0" fontId="9" fillId="0" borderId="74" xfId="0" applyFont="1" applyBorder="1" applyAlignment="1">
      <alignment horizontal="left" vertical="center" wrapText="1" indent="1"/>
    </xf>
    <xf numFmtId="0" fontId="9" fillId="0" borderId="55" xfId="0" applyFont="1" applyBorder="1" applyAlignment="1">
      <alignment horizontal="left" vertical="center" wrapText="1" indent="1"/>
    </xf>
    <xf numFmtId="41" fontId="42" fillId="2" borderId="86" xfId="1" applyFont="1" applyFill="1" applyBorder="1" applyAlignment="1">
      <alignment horizontal="right" vertical="center" shrinkToFit="1"/>
    </xf>
    <xf numFmtId="41" fontId="42" fillId="2" borderId="74" xfId="1" applyFont="1" applyFill="1" applyBorder="1" applyAlignment="1">
      <alignment horizontal="right" vertical="center" shrinkToFit="1"/>
    </xf>
    <xf numFmtId="41" fontId="42" fillId="2" borderId="75" xfId="1" applyFont="1" applyFill="1" applyBorder="1" applyAlignment="1">
      <alignment horizontal="right" vertical="center" shrinkToFit="1"/>
    </xf>
    <xf numFmtId="0" fontId="20" fillId="0" borderId="74" xfId="0" applyFont="1" applyBorder="1" applyAlignment="1">
      <alignment horizontal="left" vertical="center" indent="1"/>
    </xf>
    <xf numFmtId="0" fontId="20" fillId="0" borderId="55" xfId="0" applyFont="1" applyBorder="1" applyAlignment="1">
      <alignment horizontal="left" vertical="center" indent="1"/>
    </xf>
    <xf numFmtId="41" fontId="42" fillId="0" borderId="86" xfId="1" applyFont="1" applyBorder="1" applyAlignment="1">
      <alignment horizontal="right" vertical="center" shrinkToFit="1"/>
    </xf>
    <xf numFmtId="41" fontId="42" fillId="0" borderId="74" xfId="1" applyFont="1" applyBorder="1" applyAlignment="1">
      <alignment horizontal="right" vertical="center" shrinkToFit="1"/>
    </xf>
    <xf numFmtId="41" fontId="42" fillId="0" borderId="75" xfId="1" applyFont="1" applyBorder="1" applyAlignment="1">
      <alignment horizontal="right" vertical="center" shrinkToFit="1"/>
    </xf>
    <xf numFmtId="41" fontId="9" fillId="0" borderId="0" xfId="1" applyFont="1" applyBorder="1" applyAlignment="1">
      <alignment horizontal="center" vertical="center"/>
    </xf>
    <xf numFmtId="41" fontId="22" fillId="0" borderId="0" xfId="1" applyFont="1" applyBorder="1" applyAlignment="1">
      <alignment horizontal="center" vertical="center"/>
    </xf>
    <xf numFmtId="41" fontId="15" fillId="0" borderId="0" xfId="1" applyFont="1" applyBorder="1" applyAlignment="1">
      <alignment horizontal="center" vertical="center"/>
    </xf>
    <xf numFmtId="41" fontId="14" fillId="0" borderId="10" xfId="1" applyFont="1" applyBorder="1" applyAlignment="1">
      <alignment horizontal="center" vertical="center"/>
    </xf>
    <xf numFmtId="41" fontId="14" fillId="0" borderId="16" xfId="1" applyFont="1" applyBorder="1" applyAlignment="1">
      <alignment horizontal="center" vertical="center"/>
    </xf>
    <xf numFmtId="0" fontId="15" fillId="0" borderId="78" xfId="0" applyFont="1" applyBorder="1" applyAlignment="1">
      <alignment horizontal="center" vertical="center"/>
    </xf>
    <xf numFmtId="0" fontId="15" fillId="0" borderId="0" xfId="0" applyFont="1" applyBorder="1" applyAlignment="1">
      <alignment horizontal="center" vertical="center"/>
    </xf>
    <xf numFmtId="0" fontId="15" fillId="0" borderId="87" xfId="0" applyFont="1" applyBorder="1" applyAlignment="1">
      <alignment horizontal="center" vertical="center"/>
    </xf>
    <xf numFmtId="0" fontId="15" fillId="0" borderId="54" xfId="0" applyFont="1" applyBorder="1" applyAlignment="1">
      <alignment horizontal="center" vertical="center"/>
    </xf>
    <xf numFmtId="41" fontId="20" fillId="0" borderId="10" xfId="1" applyFont="1" applyBorder="1" applyAlignment="1">
      <alignment horizontal="center" vertical="center"/>
    </xf>
    <xf numFmtId="41" fontId="20" fillId="0" borderId="54" xfId="1" applyFont="1" applyBorder="1" applyAlignment="1">
      <alignment horizontal="center" vertical="center"/>
    </xf>
    <xf numFmtId="41" fontId="9" fillId="0" borderId="0" xfId="1" applyFont="1" applyBorder="1" applyAlignment="1">
      <alignment horizontal="left" vertical="center"/>
    </xf>
    <xf numFmtId="41" fontId="9" fillId="0" borderId="54" xfId="1" applyFont="1" applyBorder="1" applyAlignment="1">
      <alignment horizontal="left" vertical="center"/>
    </xf>
    <xf numFmtId="0" fontId="20" fillId="0" borderId="135" xfId="0" applyFont="1" applyBorder="1" applyAlignment="1">
      <alignment horizontal="center" vertical="center" wrapText="1"/>
    </xf>
    <xf numFmtId="0" fontId="20" fillId="0" borderId="118" xfId="0" applyFont="1" applyBorder="1" applyAlignment="1">
      <alignment horizontal="center" vertical="center" wrapText="1"/>
    </xf>
    <xf numFmtId="0" fontId="20" fillId="0" borderId="137" xfId="0" applyFont="1" applyBorder="1" applyAlignment="1">
      <alignment horizontal="center" vertical="center" wrapText="1"/>
    </xf>
    <xf numFmtId="0" fontId="9" fillId="0" borderId="81" xfId="0" applyFont="1" applyBorder="1" applyAlignment="1">
      <alignment horizontal="center" vertical="center" wrapText="1"/>
    </xf>
    <xf numFmtId="0" fontId="11" fillId="0" borderId="61" xfId="0" applyFont="1" applyBorder="1" applyAlignment="1">
      <alignment horizontal="center" vertical="center" wrapText="1"/>
    </xf>
    <xf numFmtId="0" fontId="11" fillId="0" borderId="38" xfId="0" applyFont="1" applyBorder="1" applyAlignment="1">
      <alignment horizontal="center" vertical="center" wrapText="1"/>
    </xf>
    <xf numFmtId="0" fontId="11" fillId="0" borderId="81" xfId="0" applyFont="1" applyBorder="1" applyAlignment="1">
      <alignment horizontal="center" vertical="center" wrapText="1"/>
    </xf>
    <xf numFmtId="180" fontId="20" fillId="8" borderId="69" xfId="1" applyNumberFormat="1" applyFont="1" applyFill="1" applyBorder="1" applyAlignment="1">
      <alignment horizontal="center" vertical="center" shrinkToFit="1"/>
    </xf>
    <xf numFmtId="180" fontId="20" fillId="8" borderId="70" xfId="1" applyNumberFormat="1" applyFont="1" applyFill="1" applyBorder="1" applyAlignment="1">
      <alignment horizontal="center" vertical="center" shrinkToFit="1"/>
    </xf>
    <xf numFmtId="180" fontId="20" fillId="8" borderId="228" xfId="1" applyNumberFormat="1" applyFont="1" applyFill="1" applyBorder="1" applyAlignment="1">
      <alignment horizontal="center" vertical="center" shrinkToFit="1"/>
    </xf>
    <xf numFmtId="0" fontId="9" fillId="0" borderId="60" xfId="0" applyFont="1" applyBorder="1" applyAlignment="1">
      <alignment horizontal="left" vertical="center"/>
    </xf>
    <xf numFmtId="177" fontId="22" fillId="10" borderId="1" xfId="0" applyNumberFormat="1" applyFont="1" applyFill="1" applyBorder="1" applyAlignment="1">
      <alignment horizontal="center" vertical="center"/>
    </xf>
    <xf numFmtId="41" fontId="15" fillId="0" borderId="229" xfId="1" applyFont="1" applyBorder="1" applyAlignment="1">
      <alignment horizontal="right" vertical="center" shrinkToFit="1"/>
    </xf>
    <xf numFmtId="41" fontId="15" fillId="0" borderId="230" xfId="1" applyFont="1" applyBorder="1" applyAlignment="1">
      <alignment horizontal="right" vertical="center" shrinkToFit="1"/>
    </xf>
    <xf numFmtId="180" fontId="35" fillId="6" borderId="231" xfId="1" applyNumberFormat="1" applyFont="1" applyFill="1" applyBorder="1" applyAlignment="1">
      <alignment horizontal="right" vertical="center" shrinkToFit="1"/>
    </xf>
    <xf numFmtId="180" fontId="35" fillId="6" borderId="230" xfId="1" applyNumberFormat="1" applyFont="1" applyFill="1" applyBorder="1" applyAlignment="1">
      <alignment horizontal="right" vertical="center" shrinkToFit="1"/>
    </xf>
    <xf numFmtId="180" fontId="35" fillId="6" borderId="232" xfId="1" applyNumberFormat="1" applyFont="1" applyFill="1" applyBorder="1" applyAlignment="1">
      <alignment horizontal="right" vertical="center" shrinkToFit="1"/>
    </xf>
    <xf numFmtId="180" fontId="35" fillId="8" borderId="23" xfId="1" applyNumberFormat="1" applyFont="1" applyFill="1" applyBorder="1" applyAlignment="1">
      <alignment horizontal="right" vertical="center" shrinkToFit="1"/>
    </xf>
    <xf numFmtId="180" fontId="35" fillId="8" borderId="38" xfId="1" applyNumberFormat="1" applyFont="1" applyFill="1" applyBorder="1" applyAlignment="1">
      <alignment horizontal="right" vertical="center" shrinkToFit="1"/>
    </xf>
    <xf numFmtId="180" fontId="35" fillId="8" borderId="146" xfId="1" applyNumberFormat="1" applyFont="1" applyFill="1" applyBorder="1" applyAlignment="1">
      <alignment horizontal="right" vertical="center" shrinkToFit="1"/>
    </xf>
    <xf numFmtId="0" fontId="73" fillId="0" borderId="44" xfId="0" applyFont="1" applyBorder="1" applyAlignment="1">
      <alignment horizontal="center" vertical="center"/>
    </xf>
    <xf numFmtId="0" fontId="73" fillId="0" borderId="45" xfId="0" applyFont="1" applyBorder="1" applyAlignment="1">
      <alignment horizontal="center" vertical="center"/>
    </xf>
    <xf numFmtId="0" fontId="73" fillId="0" borderId="46" xfId="0" applyFont="1" applyBorder="1" applyAlignment="1">
      <alignment horizontal="center" vertical="center"/>
    </xf>
    <xf numFmtId="0" fontId="54" fillId="0" borderId="44" xfId="0" applyFont="1" applyBorder="1" applyAlignment="1">
      <alignment horizontal="center" vertical="center"/>
    </xf>
    <xf numFmtId="0" fontId="54" fillId="0" borderId="46" xfId="0" applyFont="1" applyBorder="1" applyAlignment="1">
      <alignment horizontal="center" vertical="center"/>
    </xf>
    <xf numFmtId="177" fontId="20" fillId="8" borderId="94" xfId="0" applyNumberFormat="1" applyFont="1" applyFill="1" applyBorder="1" applyAlignment="1">
      <alignment horizontal="center" vertical="center" shrinkToFit="1"/>
    </xf>
    <xf numFmtId="177" fontId="20" fillId="8" borderId="48" xfId="0" applyNumberFormat="1" applyFont="1" applyFill="1" applyBorder="1" applyAlignment="1">
      <alignment horizontal="center" vertical="center" shrinkToFit="1"/>
    </xf>
    <xf numFmtId="177" fontId="20" fillId="8" borderId="92" xfId="0" applyNumberFormat="1" applyFont="1" applyFill="1" applyBorder="1" applyAlignment="1">
      <alignment horizontal="center" vertical="center" shrinkToFit="1"/>
    </xf>
    <xf numFmtId="41" fontId="15" fillId="0" borderId="35" xfId="1" applyFont="1" applyBorder="1" applyAlignment="1">
      <alignment horizontal="right" vertical="center" shrinkToFit="1"/>
    </xf>
    <xf numFmtId="41" fontId="20" fillId="6" borderId="35" xfId="1" applyFont="1" applyFill="1" applyBorder="1" applyAlignment="1">
      <alignment horizontal="right" vertical="center" shrinkToFit="1"/>
    </xf>
    <xf numFmtId="41" fontId="20" fillId="8" borderId="39" xfId="1" applyFont="1" applyFill="1" applyBorder="1" applyAlignment="1">
      <alignment horizontal="right" vertical="center" shrinkToFit="1"/>
    </xf>
    <xf numFmtId="41" fontId="20" fillId="8" borderId="141" xfId="1" applyFont="1" applyFill="1" applyBorder="1" applyAlignment="1">
      <alignment horizontal="right" vertical="center" shrinkToFit="1"/>
    </xf>
    <xf numFmtId="0" fontId="9" fillId="0" borderId="8" xfId="0" applyFont="1" applyBorder="1" applyAlignment="1">
      <alignment horizontal="distributed" vertical="center"/>
    </xf>
    <xf numFmtId="0" fontId="9" fillId="0" borderId="10" xfId="0" applyFont="1" applyBorder="1" applyAlignment="1">
      <alignment horizontal="distributed" vertical="center"/>
    </xf>
    <xf numFmtId="0" fontId="9" fillId="0" borderId="14" xfId="0" applyFont="1" applyBorder="1" applyAlignment="1">
      <alignment horizontal="distributed" vertical="center"/>
    </xf>
    <xf numFmtId="0" fontId="9" fillId="0" borderId="16" xfId="0" applyFont="1" applyBorder="1" applyAlignment="1">
      <alignment horizontal="distributed" vertical="center"/>
    </xf>
    <xf numFmtId="0" fontId="9" fillId="0" borderId="10" xfId="0" quotePrefix="1" applyFont="1" applyBorder="1" applyAlignment="1">
      <alignment horizontal="center" vertical="center"/>
    </xf>
    <xf numFmtId="0" fontId="9" fillId="0" borderId="16" xfId="0" applyFont="1" applyBorder="1" applyAlignment="1">
      <alignment horizontal="center" vertical="center"/>
    </xf>
    <xf numFmtId="41" fontId="9" fillId="0" borderId="9" xfId="1" applyFont="1" applyBorder="1" applyAlignment="1">
      <alignment horizontal="center" vertical="center"/>
    </xf>
    <xf numFmtId="41" fontId="9" fillId="0" borderId="15" xfId="1" applyFont="1" applyBorder="1" applyAlignment="1">
      <alignment horizontal="center" vertical="center"/>
    </xf>
    <xf numFmtId="41" fontId="22" fillId="0" borderId="0" xfId="1" applyFont="1" applyBorder="1" applyAlignment="1">
      <alignment horizontal="right" vertical="center"/>
    </xf>
    <xf numFmtId="0" fontId="58" fillId="0" borderId="8" xfId="0" applyFont="1" applyBorder="1" applyAlignment="1">
      <alignment horizontal="distributed" vertical="center"/>
    </xf>
    <xf numFmtId="0" fontId="58" fillId="0" borderId="10" xfId="0" applyFont="1" applyBorder="1" applyAlignment="1">
      <alignment horizontal="distributed" vertical="center"/>
    </xf>
    <xf numFmtId="0" fontId="58" fillId="0" borderId="14" xfId="0" applyFont="1" applyBorder="1" applyAlignment="1">
      <alignment horizontal="distributed" vertical="center"/>
    </xf>
    <xf numFmtId="0" fontId="58" fillId="0" borderId="16" xfId="0" applyFont="1" applyBorder="1" applyAlignment="1">
      <alignment horizontal="distributed" vertical="center"/>
    </xf>
    <xf numFmtId="183" fontId="22" fillId="0" borderId="0" xfId="1" applyNumberFormat="1" applyFont="1" applyBorder="1" applyAlignment="1">
      <alignment horizontal="distributed" vertical="center"/>
    </xf>
    <xf numFmtId="0" fontId="44" fillId="0" borderId="37" xfId="0" quotePrefix="1" applyFont="1" applyBorder="1" applyAlignment="1">
      <alignment horizontal="right" vertical="center"/>
    </xf>
    <xf numFmtId="0" fontId="44" fillId="0" borderId="0" xfId="0" quotePrefix="1" applyFont="1" applyBorder="1" applyAlignment="1">
      <alignment horizontal="right" vertical="center"/>
    </xf>
    <xf numFmtId="0" fontId="20" fillId="0" borderId="0" xfId="0" applyFont="1" applyBorder="1" applyAlignment="1">
      <alignment horizontal="left" vertical="center"/>
    </xf>
    <xf numFmtId="0" fontId="20" fillId="0" borderId="23" xfId="0" applyFont="1" applyBorder="1" applyAlignment="1">
      <alignment horizontal="left" vertical="center"/>
    </xf>
    <xf numFmtId="41" fontId="15" fillId="0" borderId="31" xfId="1" applyFont="1" applyBorder="1" applyAlignment="1">
      <alignment horizontal="right" vertical="center" shrinkToFit="1"/>
    </xf>
    <xf numFmtId="41" fontId="15" fillId="0" borderId="16" xfId="1" applyFont="1" applyBorder="1" applyAlignment="1">
      <alignment horizontal="right" vertical="center" shrinkToFit="1"/>
    </xf>
    <xf numFmtId="41" fontId="15" fillId="0" borderId="30" xfId="1" applyFont="1" applyBorder="1" applyAlignment="1">
      <alignment horizontal="right" vertical="center" shrinkToFit="1"/>
    </xf>
    <xf numFmtId="41" fontId="20" fillId="6" borderId="31" xfId="1" applyFont="1" applyFill="1" applyBorder="1" applyAlignment="1">
      <alignment horizontal="right" vertical="center" shrinkToFit="1"/>
    </xf>
    <xf numFmtId="41" fontId="20" fillId="6" borderId="16" xfId="1" applyFont="1" applyFill="1" applyBorder="1" applyAlignment="1">
      <alignment horizontal="right" vertical="center" shrinkToFit="1"/>
    </xf>
    <xf numFmtId="41" fontId="20" fillId="6" borderId="30" xfId="1" applyFont="1" applyFill="1" applyBorder="1" applyAlignment="1">
      <alignment horizontal="right" vertical="center" shrinkToFit="1"/>
    </xf>
    <xf numFmtId="41" fontId="20" fillId="8" borderId="31" xfId="1" applyFont="1" applyFill="1" applyBorder="1" applyAlignment="1">
      <alignment horizontal="right" vertical="center" shrinkToFit="1"/>
    </xf>
    <xf numFmtId="41" fontId="20" fillId="8" borderId="16" xfId="1" applyFont="1" applyFill="1" applyBorder="1" applyAlignment="1">
      <alignment horizontal="right" vertical="center" shrinkToFit="1"/>
    </xf>
    <xf numFmtId="41" fontId="20" fillId="8" borderId="140" xfId="1" applyFont="1" applyFill="1" applyBorder="1" applyAlignment="1">
      <alignment horizontal="right" vertical="center" shrinkToFit="1"/>
    </xf>
    <xf numFmtId="0" fontId="73" fillId="0" borderId="93" xfId="0" applyFont="1" applyBorder="1" applyAlignment="1">
      <alignment horizontal="center" vertical="center"/>
    </xf>
    <xf numFmtId="0" fontId="73" fillId="0" borderId="53" xfId="0" applyFont="1" applyBorder="1" applyAlignment="1">
      <alignment horizontal="center" vertical="center"/>
    </xf>
    <xf numFmtId="0" fontId="73" fillId="0" borderId="95" xfId="0" applyFont="1" applyBorder="1" applyAlignment="1">
      <alignment horizontal="center" vertical="center"/>
    </xf>
    <xf numFmtId="0" fontId="54" fillId="0" borderId="93" xfId="0" applyFont="1" applyBorder="1" applyAlignment="1">
      <alignment horizontal="center" vertical="center"/>
    </xf>
    <xf numFmtId="0" fontId="54" fillId="0" borderId="95" xfId="0" applyFont="1" applyBorder="1" applyAlignment="1">
      <alignment horizontal="center" vertical="center"/>
    </xf>
    <xf numFmtId="177" fontId="20" fillId="8" borderId="40" xfId="0" applyNumberFormat="1" applyFont="1" applyFill="1" applyBorder="1" applyAlignment="1">
      <alignment horizontal="center" vertical="center" shrinkToFit="1"/>
    </xf>
    <xf numFmtId="177" fontId="20" fillId="8" borderId="42" xfId="0" applyNumberFormat="1" applyFont="1" applyFill="1" applyBorder="1" applyAlignment="1">
      <alignment horizontal="center" vertical="center" shrinkToFit="1"/>
    </xf>
    <xf numFmtId="177" fontId="20" fillId="8" borderId="43" xfId="0" applyNumberFormat="1" applyFont="1" applyFill="1" applyBorder="1" applyAlignment="1">
      <alignment horizontal="center" vertical="center" shrinkToFit="1"/>
    </xf>
    <xf numFmtId="41" fontId="15" fillId="0" borderId="36" xfId="1" applyFont="1" applyBorder="1" applyAlignment="1">
      <alignment horizontal="right" vertical="center" shrinkToFit="1"/>
    </xf>
    <xf numFmtId="41" fontId="20" fillId="6" borderId="36" xfId="1" applyFont="1" applyFill="1" applyBorder="1" applyAlignment="1">
      <alignment horizontal="right" vertical="center" shrinkToFit="1"/>
    </xf>
    <xf numFmtId="41" fontId="20" fillId="8" borderId="36" xfId="1" applyFont="1" applyFill="1" applyBorder="1" applyAlignment="1">
      <alignment horizontal="right" vertical="center" shrinkToFit="1"/>
    </xf>
    <xf numFmtId="41" fontId="20" fillId="8" borderId="145" xfId="1" applyFont="1" applyFill="1" applyBorder="1" applyAlignment="1">
      <alignment horizontal="right" vertical="center" shrinkToFit="1"/>
    </xf>
    <xf numFmtId="180" fontId="35" fillId="2" borderId="22" xfId="1" applyNumberFormat="1" applyFont="1" applyFill="1" applyBorder="1" applyAlignment="1">
      <alignment horizontal="right" vertical="center" shrinkToFit="1"/>
    </xf>
    <xf numFmtId="180" fontId="35" fillId="2" borderId="149" xfId="1" applyNumberFormat="1" applyFont="1" applyFill="1" applyBorder="1" applyAlignment="1">
      <alignment horizontal="right" vertical="center" shrinkToFit="1"/>
    </xf>
    <xf numFmtId="0" fontId="73" fillId="0" borderId="0" xfId="0" applyFont="1" applyBorder="1" applyAlignment="1">
      <alignment horizontal="center" vertical="center" wrapText="1"/>
    </xf>
    <xf numFmtId="0" fontId="94" fillId="0" borderId="93" xfId="0" applyFont="1" applyBorder="1" applyAlignment="1">
      <alignment horizontal="center" vertical="center"/>
    </xf>
    <xf numFmtId="0" fontId="11" fillId="0" borderId="53" xfId="0" applyFont="1" applyBorder="1" applyAlignment="1">
      <alignment horizontal="center" vertical="center"/>
    </xf>
    <xf numFmtId="0" fontId="11" fillId="0" borderId="95" xfId="0" applyFont="1" applyBorder="1" applyAlignment="1">
      <alignment horizontal="center" vertical="center"/>
    </xf>
    <xf numFmtId="177" fontId="20" fillId="8" borderId="15" xfId="0" applyNumberFormat="1" applyFont="1" applyFill="1" applyBorder="1" applyAlignment="1">
      <alignment horizontal="center" vertical="center" shrinkToFit="1"/>
    </xf>
    <xf numFmtId="177" fontId="20" fillId="8" borderId="51" xfId="0" applyNumberFormat="1" applyFont="1" applyFill="1" applyBorder="1" applyAlignment="1">
      <alignment horizontal="center" vertical="center" shrinkToFit="1"/>
    </xf>
    <xf numFmtId="177" fontId="20" fillId="8" borderId="52" xfId="0" applyNumberFormat="1" applyFont="1" applyFill="1" applyBorder="1" applyAlignment="1">
      <alignment horizontal="center" vertical="center" shrinkToFit="1"/>
    </xf>
    <xf numFmtId="0" fontId="55" fillId="0" borderId="135" xfId="0" applyFont="1" applyBorder="1" applyAlignment="1">
      <alignment horizontal="center" vertical="center" wrapText="1"/>
    </xf>
    <xf numFmtId="0" fontId="55" fillId="0" borderId="118" xfId="0" applyFont="1" applyBorder="1" applyAlignment="1">
      <alignment horizontal="center" vertical="center" wrapText="1"/>
    </xf>
    <xf numFmtId="0" fontId="54" fillId="7" borderId="57" xfId="0" applyFont="1" applyFill="1" applyBorder="1" applyAlignment="1">
      <alignment horizontal="center" vertical="center"/>
    </xf>
    <xf numFmtId="0" fontId="54" fillId="7" borderId="58" xfId="0" applyFont="1" applyFill="1" applyBorder="1" applyAlignment="1">
      <alignment horizontal="center" vertical="center"/>
    </xf>
    <xf numFmtId="0" fontId="9" fillId="7" borderId="96" xfId="0" applyFont="1" applyFill="1" applyBorder="1" applyAlignment="1">
      <alignment horizontal="center" vertical="center"/>
    </xf>
    <xf numFmtId="0" fontId="20" fillId="7" borderId="96" xfId="0" applyFont="1" applyFill="1" applyBorder="1" applyAlignment="1">
      <alignment horizontal="center" vertical="center"/>
    </xf>
    <xf numFmtId="0" fontId="54" fillId="7" borderId="96" xfId="0" applyFont="1" applyFill="1" applyBorder="1" applyAlignment="1">
      <alignment horizontal="center" vertical="center"/>
    </xf>
    <xf numFmtId="0" fontId="54" fillId="7" borderId="76" xfId="0" applyFont="1" applyFill="1" applyBorder="1" applyAlignment="1">
      <alignment horizontal="center" vertical="center"/>
    </xf>
    <xf numFmtId="0" fontId="9" fillId="0" borderId="7" xfId="0" applyFont="1" applyBorder="1" applyAlignment="1">
      <alignment horizontal="left" vertical="center" indent="4"/>
    </xf>
    <xf numFmtId="0" fontId="9" fillId="0" borderId="5" xfId="0" applyFont="1" applyBorder="1" applyAlignment="1">
      <alignment horizontal="left" vertical="center" indent="4"/>
    </xf>
    <xf numFmtId="0" fontId="9" fillId="0" borderId="6" xfId="0" applyFont="1" applyBorder="1" applyAlignment="1">
      <alignment horizontal="left" vertical="center" indent="4"/>
    </xf>
    <xf numFmtId="180" fontId="35" fillId="2" borderId="37" xfId="1" applyNumberFormat="1" applyFont="1" applyFill="1" applyBorder="1" applyAlignment="1">
      <alignment horizontal="right" vertical="center" shrinkToFit="1"/>
    </xf>
    <xf numFmtId="180" fontId="35" fillId="2" borderId="0" xfId="1" applyNumberFormat="1" applyFont="1" applyFill="1" applyBorder="1" applyAlignment="1">
      <alignment horizontal="right" vertical="center" shrinkToFit="1"/>
    </xf>
    <xf numFmtId="180" fontId="35" fillId="2" borderId="67" xfId="1" applyNumberFormat="1" applyFont="1" applyFill="1" applyBorder="1" applyAlignment="1">
      <alignment horizontal="right" vertical="center" shrinkToFit="1"/>
    </xf>
    <xf numFmtId="0" fontId="44" fillId="0" borderId="69" xfId="0" quotePrefix="1" applyFont="1" applyBorder="1" applyAlignment="1">
      <alignment horizontal="right" vertical="center" wrapText="1"/>
    </xf>
    <xf numFmtId="0" fontId="44" fillId="0" borderId="70" xfId="0" applyFont="1" applyBorder="1" applyAlignment="1">
      <alignment horizontal="right" vertical="center" wrapText="1"/>
    </xf>
    <xf numFmtId="0" fontId="54" fillId="0" borderId="70" xfId="0" applyFont="1" applyBorder="1" applyAlignment="1">
      <alignment horizontal="left" vertical="center"/>
    </xf>
    <xf numFmtId="0" fontId="9" fillId="0" borderId="70" xfId="0" applyFont="1" applyBorder="1" applyAlignment="1">
      <alignment horizontal="left" vertical="center"/>
    </xf>
    <xf numFmtId="0" fontId="9" fillId="0" borderId="71" xfId="0" applyFont="1" applyBorder="1" applyAlignment="1">
      <alignment horizontal="left" vertical="center"/>
    </xf>
    <xf numFmtId="180" fontId="15" fillId="0" borderId="80" xfId="1" applyNumberFormat="1" applyFont="1" applyBorder="1" applyAlignment="1">
      <alignment horizontal="center" vertical="center" shrinkToFit="1"/>
    </xf>
    <xf numFmtId="180" fontId="15" fillId="0" borderId="54" xfId="1" applyNumberFormat="1" applyFont="1" applyBorder="1" applyAlignment="1">
      <alignment horizontal="center" vertical="center" shrinkToFit="1"/>
    </xf>
    <xf numFmtId="180" fontId="15" fillId="0" borderId="68" xfId="1" applyNumberFormat="1" applyFont="1" applyBorder="1" applyAlignment="1">
      <alignment horizontal="center" vertical="center" shrinkToFit="1"/>
    </xf>
    <xf numFmtId="180" fontId="20" fillId="6" borderId="54" xfId="1" applyNumberFormat="1" applyFont="1" applyFill="1" applyBorder="1" applyAlignment="1">
      <alignment horizontal="center" vertical="center" shrinkToFit="1"/>
    </xf>
    <xf numFmtId="180" fontId="20" fillId="6" borderId="68" xfId="1" applyNumberFormat="1" applyFont="1" applyFill="1" applyBorder="1" applyAlignment="1">
      <alignment horizontal="center" vertical="center" shrinkToFit="1"/>
    </xf>
    <xf numFmtId="41" fontId="20" fillId="8" borderId="44" xfId="1" applyFont="1" applyFill="1" applyBorder="1" applyAlignment="1">
      <alignment horizontal="right" vertical="center"/>
    </xf>
    <xf numFmtId="41" fontId="20" fillId="8" borderId="45" xfId="1" applyFont="1" applyFill="1" applyBorder="1" applyAlignment="1">
      <alignment horizontal="right" vertical="center"/>
    </xf>
    <xf numFmtId="41" fontId="20" fillId="8" borderId="227" xfId="1" applyFont="1" applyFill="1" applyBorder="1" applyAlignment="1">
      <alignment horizontal="right" vertical="center"/>
    </xf>
    <xf numFmtId="49" fontId="44" fillId="0" borderId="69" xfId="0" applyNumberFormat="1" applyFont="1" applyBorder="1" applyAlignment="1">
      <alignment horizontal="left" vertical="center" shrinkToFit="1"/>
    </xf>
    <xf numFmtId="49" fontId="44" fillId="0" borderId="70" xfId="0" quotePrefix="1" applyNumberFormat="1" applyFont="1" applyBorder="1" applyAlignment="1">
      <alignment horizontal="left" vertical="center" shrinkToFit="1"/>
    </xf>
    <xf numFmtId="0" fontId="9" fillId="0" borderId="70" xfId="0" applyFont="1" applyBorder="1" applyAlignment="1">
      <alignment horizontal="distributed" vertical="center" indent="1"/>
    </xf>
    <xf numFmtId="0" fontId="9" fillId="0" borderId="71" xfId="0" applyFont="1" applyBorder="1" applyAlignment="1">
      <alignment horizontal="distributed" vertical="center" indent="1"/>
    </xf>
    <xf numFmtId="41" fontId="20" fillId="6" borderId="101" xfId="1" applyFont="1" applyFill="1" applyBorder="1" applyAlignment="1">
      <alignment horizontal="right" vertical="center"/>
    </xf>
    <xf numFmtId="41" fontId="20" fillId="6" borderId="102" xfId="1" applyFont="1" applyFill="1" applyBorder="1" applyAlignment="1">
      <alignment horizontal="right" vertical="center"/>
    </xf>
    <xf numFmtId="41" fontId="20" fillId="6" borderId="103" xfId="1" applyFont="1" applyFill="1" applyBorder="1" applyAlignment="1">
      <alignment horizontal="right" vertical="center"/>
    </xf>
    <xf numFmtId="41" fontId="20" fillId="6" borderId="155" xfId="1" applyFont="1" applyFill="1" applyBorder="1" applyAlignment="1">
      <alignment horizontal="right" vertical="center"/>
    </xf>
    <xf numFmtId="49" fontId="44" fillId="0" borderId="7" xfId="0" quotePrefix="1" applyNumberFormat="1" applyFont="1" applyBorder="1" applyAlignment="1">
      <alignment horizontal="left" vertical="center" shrinkToFit="1"/>
    </xf>
    <xf numFmtId="49" fontId="44" fillId="0" borderId="5" xfId="0" quotePrefix="1" applyNumberFormat="1" applyFont="1" applyBorder="1" applyAlignment="1">
      <alignment horizontal="left" vertical="center" shrinkToFit="1"/>
    </xf>
    <xf numFmtId="0" fontId="9" fillId="0" borderId="5" xfId="0" applyFont="1" applyBorder="1" applyAlignment="1">
      <alignment horizontal="distributed" vertical="center" indent="1"/>
    </xf>
    <xf numFmtId="0" fontId="9" fillId="0" borderId="6" xfId="0" applyFont="1" applyBorder="1" applyAlignment="1">
      <alignment horizontal="distributed" vertical="center" indent="1"/>
    </xf>
    <xf numFmtId="41" fontId="20" fillId="8" borderId="46" xfId="1" applyFont="1" applyFill="1" applyBorder="1" applyAlignment="1">
      <alignment horizontal="right" vertical="center"/>
    </xf>
    <xf numFmtId="0" fontId="11" fillId="0" borderId="25" xfId="0" applyFont="1" applyBorder="1" applyAlignment="1">
      <alignment horizontal="distributed" vertical="center"/>
    </xf>
    <xf numFmtId="0" fontId="11" fillId="0" borderId="40" xfId="0" applyFont="1" applyBorder="1" applyAlignment="1">
      <alignment horizontal="distributed" vertical="center"/>
    </xf>
    <xf numFmtId="180" fontId="21" fillId="0" borderId="47" xfId="1" applyNumberFormat="1" applyFont="1" applyBorder="1" applyAlignment="1">
      <alignment horizontal="right" vertical="center"/>
    </xf>
    <xf numFmtId="180" fontId="21" fillId="0" borderId="48" xfId="1" applyNumberFormat="1" applyFont="1" applyBorder="1" applyAlignment="1">
      <alignment horizontal="right" vertical="center"/>
    </xf>
    <xf numFmtId="180" fontId="21" fillId="0" borderId="92" xfId="1" applyNumberFormat="1" applyFont="1" applyBorder="1" applyAlignment="1">
      <alignment horizontal="right" vertical="center"/>
    </xf>
    <xf numFmtId="180" fontId="21" fillId="0" borderId="39" xfId="1" applyNumberFormat="1" applyFont="1" applyBorder="1" applyAlignment="1">
      <alignment horizontal="right" vertical="center"/>
    </xf>
    <xf numFmtId="180" fontId="9" fillId="2" borderId="39" xfId="1" applyNumberFormat="1" applyFont="1" applyFill="1" applyBorder="1" applyAlignment="1">
      <alignment horizontal="right" vertical="center"/>
    </xf>
    <xf numFmtId="180" fontId="9" fillId="2" borderId="141" xfId="1" applyNumberFormat="1" applyFont="1" applyFill="1" applyBorder="1" applyAlignment="1">
      <alignment horizontal="right" vertical="center"/>
    </xf>
    <xf numFmtId="0" fontId="24" fillId="0" borderId="25" xfId="0" applyFont="1" applyBorder="1" applyAlignment="1">
      <alignment horizontal="distributed" vertical="center"/>
    </xf>
    <xf numFmtId="0" fontId="24" fillId="0" borderId="40" xfId="0" applyFont="1" applyBorder="1" applyAlignment="1">
      <alignment horizontal="distributed" vertical="center"/>
    </xf>
    <xf numFmtId="180" fontId="21" fillId="0" borderId="41" xfId="1" applyNumberFormat="1" applyFont="1" applyBorder="1" applyAlignment="1">
      <alignment horizontal="right" vertical="center"/>
    </xf>
    <xf numFmtId="180" fontId="21" fillId="0" borderId="42" xfId="1" applyNumberFormat="1" applyFont="1" applyBorder="1" applyAlignment="1">
      <alignment horizontal="right" vertical="center"/>
    </xf>
    <xf numFmtId="180" fontId="21" fillId="0" borderId="43" xfId="1" applyNumberFormat="1" applyFont="1" applyBorder="1" applyAlignment="1">
      <alignment horizontal="right" vertical="center"/>
    </xf>
    <xf numFmtId="180" fontId="21" fillId="0" borderId="36" xfId="1" applyNumberFormat="1" applyFont="1" applyBorder="1" applyAlignment="1">
      <alignment horizontal="right" vertical="center"/>
    </xf>
    <xf numFmtId="180" fontId="9" fillId="2" borderId="36" xfId="1" applyNumberFormat="1" applyFont="1" applyFill="1" applyBorder="1" applyAlignment="1">
      <alignment horizontal="right" vertical="center"/>
    </xf>
    <xf numFmtId="180" fontId="9" fillId="2" borderId="145" xfId="1" applyNumberFormat="1" applyFont="1" applyFill="1" applyBorder="1" applyAlignment="1">
      <alignment horizontal="right" vertical="center"/>
    </xf>
    <xf numFmtId="0" fontId="27" fillId="7" borderId="25" xfId="0" applyFont="1" applyFill="1" applyBorder="1" applyAlignment="1">
      <alignment horizontal="distributed" vertical="center"/>
    </xf>
    <xf numFmtId="0" fontId="27" fillId="7" borderId="40" xfId="0" applyFont="1" applyFill="1" applyBorder="1" applyAlignment="1">
      <alignment horizontal="distributed" vertical="center"/>
    </xf>
    <xf numFmtId="180" fontId="21" fillId="7" borderId="41" xfId="1" applyNumberFormat="1" applyFont="1" applyFill="1" applyBorder="1" applyAlignment="1">
      <alignment horizontal="right" vertical="center"/>
    </xf>
    <xf numFmtId="180" fontId="21" fillId="7" borderId="42" xfId="1" applyNumberFormat="1" applyFont="1" applyFill="1" applyBorder="1" applyAlignment="1">
      <alignment horizontal="right" vertical="center"/>
    </xf>
    <xf numFmtId="180" fontId="21" fillId="7" borderId="43" xfId="1" applyNumberFormat="1" applyFont="1" applyFill="1" applyBorder="1" applyAlignment="1">
      <alignment horizontal="right" vertical="center"/>
    </xf>
    <xf numFmtId="180" fontId="21" fillId="7" borderId="36" xfId="1" applyNumberFormat="1" applyFont="1" applyFill="1" applyBorder="1" applyAlignment="1">
      <alignment horizontal="right" vertical="center"/>
    </xf>
    <xf numFmtId="180" fontId="9" fillId="6" borderId="36" xfId="1" applyNumberFormat="1" applyFont="1" applyFill="1" applyBorder="1" applyAlignment="1">
      <alignment horizontal="right" vertical="center"/>
    </xf>
    <xf numFmtId="180" fontId="9" fillId="6" borderId="145" xfId="1" applyNumberFormat="1" applyFont="1" applyFill="1" applyBorder="1" applyAlignment="1">
      <alignment horizontal="right" vertical="center"/>
    </xf>
    <xf numFmtId="180" fontId="9" fillId="2" borderId="100" xfId="1" applyNumberFormat="1" applyFont="1" applyFill="1" applyBorder="1" applyAlignment="1">
      <alignment horizontal="right" vertical="center"/>
    </xf>
    <xf numFmtId="180" fontId="9" fillId="2" borderId="154" xfId="1" applyNumberFormat="1" applyFont="1" applyFill="1" applyBorder="1" applyAlignment="1">
      <alignment horizontal="right" vertical="center"/>
    </xf>
    <xf numFmtId="0" fontId="25" fillId="0" borderId="25" xfId="0" applyFont="1" applyBorder="1" applyAlignment="1">
      <alignment horizontal="distributed" vertical="center"/>
    </xf>
    <xf numFmtId="0" fontId="25" fillId="0" borderId="40" xfId="0" applyFont="1" applyBorder="1" applyAlignment="1">
      <alignment horizontal="distributed" vertical="center"/>
    </xf>
    <xf numFmtId="0" fontId="55" fillId="0" borderId="137" xfId="0" applyFont="1" applyBorder="1" applyAlignment="1">
      <alignment horizontal="center" vertical="center" wrapText="1"/>
    </xf>
    <xf numFmtId="0" fontId="25" fillId="0" borderId="83" xfId="0" applyFont="1" applyBorder="1" applyAlignment="1">
      <alignment horizontal="distributed" vertical="center"/>
    </xf>
    <xf numFmtId="0" fontId="25" fillId="0" borderId="97" xfId="0" applyFont="1" applyBorder="1" applyAlignment="1">
      <alignment horizontal="distributed" vertical="center"/>
    </xf>
    <xf numFmtId="180" fontId="21" fillId="0" borderId="98" xfId="1" applyNumberFormat="1" applyFont="1" applyBorder="1" applyAlignment="1">
      <alignment horizontal="right" vertical="center"/>
    </xf>
    <xf numFmtId="180" fontId="21" fillId="0" borderId="77" xfId="1" applyNumberFormat="1" applyFont="1" applyBorder="1" applyAlignment="1">
      <alignment horizontal="right" vertical="center"/>
    </xf>
    <xf numFmtId="180" fontId="21" fillId="0" borderId="99" xfId="1" applyNumberFormat="1" applyFont="1" applyBorder="1" applyAlignment="1">
      <alignment horizontal="right" vertical="center"/>
    </xf>
    <xf numFmtId="180" fontId="21" fillId="0" borderId="100" xfId="1" applyNumberFormat="1" applyFont="1" applyBorder="1" applyAlignment="1">
      <alignment horizontal="right" vertical="center"/>
    </xf>
    <xf numFmtId="49" fontId="9" fillId="12" borderId="80" xfId="0" applyNumberFormat="1" applyFont="1" applyFill="1" applyBorder="1" applyAlignment="1">
      <alignment horizontal="center" vertical="center"/>
    </xf>
    <xf numFmtId="49" fontId="9" fillId="12" borderId="54" xfId="0" applyNumberFormat="1" applyFont="1" applyFill="1" applyBorder="1" applyAlignment="1">
      <alignment horizontal="center" vertical="center"/>
    </xf>
    <xf numFmtId="49" fontId="9" fillId="12" borderId="68" xfId="0" applyNumberFormat="1" applyFont="1" applyFill="1" applyBorder="1" applyAlignment="1">
      <alignment horizontal="center" vertical="center"/>
    </xf>
    <xf numFmtId="41" fontId="22" fillId="12" borderId="80" xfId="1" applyFont="1" applyFill="1" applyBorder="1" applyAlignment="1">
      <alignment horizontal="center" vertical="center"/>
    </xf>
    <xf numFmtId="41" fontId="22" fillId="12" borderId="54" xfId="1" applyFont="1" applyFill="1" applyBorder="1" applyAlignment="1">
      <alignment horizontal="center" vertical="center"/>
    </xf>
    <xf numFmtId="41" fontId="22" fillId="12" borderId="68" xfId="1" applyFont="1" applyFill="1" applyBorder="1" applyAlignment="1">
      <alignment horizontal="center" vertical="center"/>
    </xf>
    <xf numFmtId="181" fontId="22" fillId="12" borderId="80" xfId="1" applyNumberFormat="1" applyFont="1" applyFill="1" applyBorder="1" applyAlignment="1">
      <alignment horizontal="center" vertical="center"/>
    </xf>
    <xf numFmtId="181" fontId="22" fillId="12" borderId="54" xfId="1" applyNumberFormat="1" applyFont="1" applyFill="1" applyBorder="1" applyAlignment="1">
      <alignment horizontal="center" vertical="center"/>
    </xf>
    <xf numFmtId="181" fontId="22" fillId="12" borderId="68" xfId="1" applyNumberFormat="1" applyFont="1" applyFill="1" applyBorder="1" applyAlignment="1">
      <alignment horizontal="center" vertical="center"/>
    </xf>
    <xf numFmtId="182" fontId="22" fillId="12" borderId="80" xfId="1" applyNumberFormat="1" applyFont="1" applyFill="1" applyBorder="1" applyAlignment="1">
      <alignment horizontal="center" vertical="center"/>
    </xf>
    <xf numFmtId="182" fontId="22" fillId="12" borderId="54" xfId="1" applyNumberFormat="1" applyFont="1" applyFill="1" applyBorder="1" applyAlignment="1">
      <alignment horizontal="center" vertical="center"/>
    </xf>
    <xf numFmtId="182" fontId="22" fillId="12" borderId="68" xfId="1" applyNumberFormat="1" applyFont="1" applyFill="1" applyBorder="1" applyAlignment="1">
      <alignment horizontal="center" vertical="center"/>
    </xf>
    <xf numFmtId="180" fontId="22" fillId="12" borderId="80" xfId="1" applyNumberFormat="1" applyFont="1" applyFill="1" applyBorder="1" applyAlignment="1">
      <alignment horizontal="center" vertical="center"/>
    </xf>
    <xf numFmtId="180" fontId="22" fillId="12" borderId="54" xfId="1" applyNumberFormat="1" applyFont="1" applyFill="1" applyBorder="1" applyAlignment="1">
      <alignment horizontal="center" vertical="center"/>
    </xf>
    <xf numFmtId="180" fontId="22" fillId="12" borderId="68" xfId="1" applyNumberFormat="1" applyFont="1" applyFill="1" applyBorder="1" applyAlignment="1">
      <alignment horizontal="center" vertical="center"/>
    </xf>
    <xf numFmtId="41" fontId="22" fillId="12" borderId="88" xfId="1" applyFont="1" applyFill="1" applyBorder="1" applyAlignment="1">
      <alignment horizontal="center" vertical="center"/>
    </xf>
    <xf numFmtId="186" fontId="43" fillId="2" borderId="60" xfId="1" applyNumberFormat="1" applyFont="1" applyFill="1" applyBorder="1" applyAlignment="1">
      <alignment horizontal="right" vertical="center"/>
    </xf>
    <xf numFmtId="186" fontId="43" fillId="2" borderId="1" xfId="1" applyNumberFormat="1" applyFont="1" applyFill="1" applyBorder="1" applyAlignment="1">
      <alignment horizontal="right" vertical="center"/>
    </xf>
    <xf numFmtId="186" fontId="43" fillId="2" borderId="64" xfId="1" applyNumberFormat="1" applyFont="1" applyFill="1" applyBorder="1" applyAlignment="1">
      <alignment horizontal="right" vertical="center"/>
    </xf>
    <xf numFmtId="0" fontId="20" fillId="0" borderId="1" xfId="0" applyFont="1" applyBorder="1" applyAlignment="1">
      <alignment horizontal="center" vertical="center"/>
    </xf>
    <xf numFmtId="0" fontId="20" fillId="0" borderId="13" xfId="0" applyFont="1" applyBorder="1" applyAlignment="1">
      <alignment horizontal="center" vertical="center"/>
    </xf>
    <xf numFmtId="186" fontId="43" fillId="2" borderId="13" xfId="1" applyNumberFormat="1" applyFont="1" applyFill="1" applyBorder="1" applyAlignment="1">
      <alignment horizontal="right" vertical="center"/>
    </xf>
    <xf numFmtId="0" fontId="26" fillId="0" borderId="25" xfId="0" applyFont="1" applyBorder="1" applyAlignment="1">
      <alignment horizontal="distributed" vertical="center"/>
    </xf>
    <xf numFmtId="0" fontId="26" fillId="0" borderId="40" xfId="0" applyFont="1" applyBorder="1" applyAlignment="1">
      <alignment horizontal="distributed" vertical="center"/>
    </xf>
    <xf numFmtId="186" fontId="22" fillId="2" borderId="36" xfId="1" applyNumberFormat="1" applyFont="1" applyFill="1" applyBorder="1" applyAlignment="1">
      <alignment horizontal="right" vertical="center" shrinkToFit="1"/>
    </xf>
    <xf numFmtId="186" fontId="22" fillId="2" borderId="145" xfId="1" applyNumberFormat="1" applyFont="1" applyFill="1" applyBorder="1" applyAlignment="1">
      <alignment horizontal="right" vertical="center" shrinkToFit="1"/>
    </xf>
    <xf numFmtId="49" fontId="44" fillId="0" borderId="27" xfId="0" applyNumberFormat="1" applyFont="1" applyBorder="1" applyAlignment="1">
      <alignment horizontal="left" vertical="center"/>
    </xf>
    <xf numFmtId="49" fontId="44" fillId="0" borderId="28" xfId="0" applyNumberFormat="1" applyFont="1" applyBorder="1" applyAlignment="1">
      <alignment horizontal="left" vertical="center"/>
    </xf>
    <xf numFmtId="0" fontId="93" fillId="0" borderId="28" xfId="0" applyFont="1" applyBorder="1" applyAlignment="1">
      <alignment horizontal="left" vertical="center"/>
    </xf>
    <xf numFmtId="0" fontId="93" fillId="0" borderId="29" xfId="0" applyFont="1" applyBorder="1" applyAlignment="1">
      <alignment horizontal="left" vertical="center"/>
    </xf>
    <xf numFmtId="186" fontId="15" fillId="0" borderId="27" xfId="1" applyNumberFormat="1" applyFont="1" applyBorder="1" applyAlignment="1">
      <alignment horizontal="right" vertical="center" shrinkToFit="1"/>
    </xf>
    <xf numFmtId="186" fontId="15" fillId="0" borderId="28" xfId="1" applyNumberFormat="1" applyFont="1" applyBorder="1" applyAlignment="1">
      <alignment horizontal="right" vertical="center" shrinkToFit="1"/>
    </xf>
    <xf numFmtId="186" fontId="15" fillId="0" borderId="29" xfId="1" applyNumberFormat="1" applyFont="1" applyBorder="1" applyAlignment="1">
      <alignment horizontal="right" vertical="center" shrinkToFit="1"/>
    </xf>
    <xf numFmtId="186" fontId="15" fillId="0" borderId="39" xfId="1" applyNumberFormat="1" applyFont="1" applyBorder="1" applyAlignment="1">
      <alignment horizontal="right" vertical="center" shrinkToFit="1"/>
    </xf>
    <xf numFmtId="186" fontId="22" fillId="2" borderId="39" xfId="1" applyNumberFormat="1" applyFont="1" applyFill="1" applyBorder="1" applyAlignment="1">
      <alignment horizontal="right" vertical="center" shrinkToFit="1"/>
    </xf>
    <xf numFmtId="186" fontId="22" fillId="2" borderId="141" xfId="1" applyNumberFormat="1" applyFont="1" applyFill="1" applyBorder="1" applyAlignment="1">
      <alignment horizontal="right" vertical="center" shrinkToFit="1"/>
    </xf>
    <xf numFmtId="49" fontId="44" fillId="0" borderId="24" xfId="0" applyNumberFormat="1" applyFont="1" applyBorder="1" applyAlignment="1">
      <alignment horizontal="left" vertical="center"/>
    </xf>
    <xf numFmtId="49" fontId="44" fillId="0" borderId="25" xfId="0" applyNumberFormat="1" applyFont="1" applyBorder="1" applyAlignment="1">
      <alignment horizontal="left" vertical="center"/>
    </xf>
    <xf numFmtId="0" fontId="49" fillId="0" borderId="25" xfId="0" applyFont="1" applyBorder="1" applyAlignment="1">
      <alignment horizontal="left" vertical="center" shrinkToFit="1"/>
    </xf>
    <xf numFmtId="0" fontId="49" fillId="0" borderId="26" xfId="0" applyFont="1" applyBorder="1" applyAlignment="1">
      <alignment horizontal="left" vertical="center" shrinkToFit="1"/>
    </xf>
    <xf numFmtId="186" fontId="15" fillId="0" borderId="24" xfId="1" applyNumberFormat="1" applyFont="1" applyBorder="1" applyAlignment="1">
      <alignment horizontal="right" vertical="center" shrinkToFit="1"/>
    </xf>
    <xf numFmtId="186" fontId="15" fillId="0" borderId="25" xfId="1" applyNumberFormat="1" applyFont="1" applyBorder="1" applyAlignment="1">
      <alignment horizontal="right" vertical="center" shrinkToFit="1"/>
    </xf>
    <xf numFmtId="186" fontId="15" fillId="0" borderId="26" xfId="1" applyNumberFormat="1" applyFont="1" applyBorder="1" applyAlignment="1">
      <alignment horizontal="right" vertical="center" shrinkToFit="1"/>
    </xf>
    <xf numFmtId="186" fontId="15" fillId="0" borderId="36" xfId="1" applyNumberFormat="1" applyFont="1" applyBorder="1" applyAlignment="1">
      <alignment horizontal="right" vertical="center" shrinkToFit="1"/>
    </xf>
    <xf numFmtId="186" fontId="22" fillId="2" borderId="32" xfId="1" applyNumberFormat="1" applyFont="1" applyFill="1" applyBorder="1" applyAlignment="1">
      <alignment horizontal="right" vertical="center" shrinkToFit="1"/>
    </xf>
    <xf numFmtId="186" fontId="22" fillId="2" borderId="152" xfId="1" applyNumberFormat="1" applyFont="1" applyFill="1" applyBorder="1" applyAlignment="1">
      <alignment horizontal="right" vertical="center" shrinkToFit="1"/>
    </xf>
    <xf numFmtId="0" fontId="23" fillId="0" borderId="25" xfId="0" applyFont="1" applyBorder="1" applyAlignment="1">
      <alignment horizontal="left" vertical="center"/>
    </xf>
    <xf numFmtId="49" fontId="44" fillId="0" borderId="31" xfId="0" applyNumberFormat="1" applyFont="1" applyBorder="1" applyAlignment="1">
      <alignment horizontal="left" vertical="center"/>
    </xf>
    <xf numFmtId="49" fontId="44" fillId="0" borderId="16" xfId="0" applyNumberFormat="1" applyFont="1" applyBorder="1" applyAlignment="1">
      <alignment horizontal="left" vertical="center"/>
    </xf>
    <xf numFmtId="0" fontId="23" fillId="0" borderId="16" xfId="0" applyFont="1" applyBorder="1" applyAlignment="1">
      <alignment horizontal="left" vertical="center"/>
    </xf>
    <xf numFmtId="186" fontId="15" fillId="0" borderId="31" xfId="1" applyNumberFormat="1" applyFont="1" applyBorder="1" applyAlignment="1">
      <alignment horizontal="right" vertical="center" shrinkToFit="1"/>
    </xf>
    <xf numFmtId="186" fontId="15" fillId="0" borderId="16" xfId="1" applyNumberFormat="1" applyFont="1" applyBorder="1" applyAlignment="1">
      <alignment horizontal="right" vertical="center" shrinkToFit="1"/>
    </xf>
    <xf numFmtId="186" fontId="15" fillId="0" borderId="30" xfId="1" applyNumberFormat="1" applyFont="1" applyBorder="1" applyAlignment="1">
      <alignment horizontal="right" vertical="center" shrinkToFit="1"/>
    </xf>
    <xf numFmtId="186" fontId="15" fillId="0" borderId="32" xfId="1" applyNumberFormat="1" applyFont="1" applyBorder="1" applyAlignment="1">
      <alignment horizontal="right" vertical="center" shrinkToFit="1"/>
    </xf>
    <xf numFmtId="178" fontId="21" fillId="0" borderId="25" xfId="1" applyNumberFormat="1" applyFont="1" applyBorder="1" applyAlignment="1">
      <alignment horizontal="center" vertical="center" shrinkToFit="1"/>
    </xf>
    <xf numFmtId="178" fontId="21" fillId="0" borderId="125" xfId="1" applyNumberFormat="1" applyFont="1" applyBorder="1" applyAlignment="1">
      <alignment horizontal="center" vertical="center" shrinkToFit="1"/>
    </xf>
    <xf numFmtId="178" fontId="21" fillId="0" borderId="124" xfId="1" applyNumberFormat="1" applyFont="1" applyBorder="1" applyAlignment="1">
      <alignment horizontal="center" vertical="center" shrinkToFit="1"/>
    </xf>
    <xf numFmtId="186" fontId="43" fillId="2" borderId="26" xfId="1" applyNumberFormat="1" applyFont="1" applyFill="1" applyBorder="1" applyAlignment="1">
      <alignment horizontal="right" vertical="center" shrinkToFit="1"/>
    </xf>
    <xf numFmtId="186" fontId="43" fillId="2" borderId="36" xfId="1" applyNumberFormat="1" applyFont="1" applyFill="1" applyBorder="1" applyAlignment="1">
      <alignment horizontal="right" vertical="center" shrinkToFit="1"/>
    </xf>
    <xf numFmtId="186" fontId="43" fillId="2" borderId="145" xfId="1" applyNumberFormat="1" applyFont="1" applyFill="1" applyBorder="1" applyAlignment="1">
      <alignment horizontal="right" vertical="center" shrinkToFit="1"/>
    </xf>
    <xf numFmtId="0" fontId="55" fillId="0" borderId="25" xfId="0" applyFont="1" applyBorder="1" applyAlignment="1">
      <alignment horizontal="distributed" vertical="distributed" indent="1"/>
    </xf>
    <xf numFmtId="0" fontId="55" fillId="0" borderId="26" xfId="0" applyFont="1" applyBorder="1" applyAlignment="1">
      <alignment horizontal="distributed" vertical="distributed" indent="1"/>
    </xf>
    <xf numFmtId="186" fontId="43" fillId="2" borderId="34" xfId="1" applyNumberFormat="1" applyFont="1" applyFill="1" applyBorder="1" applyAlignment="1">
      <alignment horizontal="right" vertical="center" shrinkToFit="1"/>
    </xf>
    <xf numFmtId="186" fontId="43" fillId="2" borderId="35" xfId="1" applyNumberFormat="1" applyFont="1" applyFill="1" applyBorder="1" applyAlignment="1">
      <alignment horizontal="right" vertical="center" shrinkToFit="1"/>
    </xf>
    <xf numFmtId="186" fontId="43" fillId="2" borderId="151" xfId="1" applyNumberFormat="1" applyFont="1" applyFill="1" applyBorder="1" applyAlignment="1">
      <alignment horizontal="right" vertical="center" shrinkToFit="1"/>
    </xf>
    <xf numFmtId="0" fontId="55" fillId="0" borderId="10" xfId="0" applyFont="1" applyBorder="1" applyAlignment="1">
      <alignment horizontal="distributed" vertical="distributed" indent="1"/>
    </xf>
    <xf numFmtId="0" fontId="55" fillId="0" borderId="34" xfId="0" applyFont="1" applyBorder="1" applyAlignment="1">
      <alignment horizontal="distributed" vertical="distributed" indent="1"/>
    </xf>
    <xf numFmtId="186" fontId="15" fillId="0" borderId="33" xfId="1" applyNumberFormat="1" applyFont="1" applyBorder="1" applyAlignment="1">
      <alignment horizontal="right" vertical="center" shrinkToFit="1"/>
    </xf>
    <xf numFmtId="186" fontId="15" fillId="0" borderId="10" xfId="1" applyNumberFormat="1" applyFont="1" applyBorder="1" applyAlignment="1">
      <alignment horizontal="right" vertical="center" shrinkToFit="1"/>
    </xf>
    <xf numFmtId="186" fontId="15" fillId="0" borderId="34" xfId="1" applyNumberFormat="1" applyFont="1" applyBorder="1" applyAlignment="1">
      <alignment horizontal="right" vertical="center" shrinkToFit="1"/>
    </xf>
    <xf numFmtId="186" fontId="15" fillId="0" borderId="35" xfId="1" applyNumberFormat="1" applyFont="1" applyBorder="1" applyAlignment="1">
      <alignment horizontal="right" vertical="center" shrinkToFit="1"/>
    </xf>
    <xf numFmtId="179" fontId="15" fillId="0" borderId="36" xfId="1" applyNumberFormat="1" applyFont="1" applyBorder="1" applyAlignment="1">
      <alignment horizontal="center" vertical="center" shrinkToFit="1"/>
    </xf>
    <xf numFmtId="179" fontId="15" fillId="0" borderId="24" xfId="1" applyNumberFormat="1" applyFont="1" applyBorder="1" applyAlignment="1">
      <alignment horizontal="center" vertical="center" shrinkToFit="1"/>
    </xf>
    <xf numFmtId="179" fontId="15" fillId="0" borderId="26" xfId="1" applyNumberFormat="1" applyFont="1" applyBorder="1" applyAlignment="1">
      <alignment horizontal="center" vertical="center" shrinkToFit="1"/>
    </xf>
    <xf numFmtId="179" fontId="20" fillId="5" borderId="36" xfId="1" applyNumberFormat="1" applyFont="1" applyFill="1" applyBorder="1" applyAlignment="1">
      <alignment horizontal="center" vertical="center" shrinkToFit="1"/>
    </xf>
    <xf numFmtId="179" fontId="20" fillId="5" borderId="24" xfId="1" applyNumberFormat="1" applyFont="1" applyFill="1" applyBorder="1" applyAlignment="1">
      <alignment horizontal="center" vertical="center" shrinkToFit="1"/>
    </xf>
    <xf numFmtId="179" fontId="20" fillId="5" borderId="26" xfId="1" applyNumberFormat="1" applyFont="1" applyFill="1" applyBorder="1" applyAlignment="1">
      <alignment horizontal="center" vertical="center" shrinkToFit="1"/>
    </xf>
    <xf numFmtId="179" fontId="20" fillId="5" borderId="145" xfId="1" applyNumberFormat="1" applyFont="1" applyFill="1" applyBorder="1" applyAlignment="1">
      <alignment horizontal="center" vertical="center" shrinkToFit="1"/>
    </xf>
    <xf numFmtId="0" fontId="17" fillId="0" borderId="5" xfId="0" applyFont="1" applyBorder="1" applyAlignment="1">
      <alignment horizontal="center" vertical="center"/>
    </xf>
    <xf numFmtId="0" fontId="17" fillId="0" borderId="6" xfId="0" applyFont="1" applyBorder="1" applyAlignment="1">
      <alignment horizontal="center" vertical="center"/>
    </xf>
    <xf numFmtId="0" fontId="19" fillId="0" borderId="0" xfId="0" applyFont="1" applyBorder="1" applyAlignment="1">
      <alignment horizontal="center" vertical="center"/>
    </xf>
    <xf numFmtId="0" fontId="57" fillId="3" borderId="73" xfId="0" applyFont="1" applyFill="1" applyBorder="1" applyAlignment="1">
      <alignment horizontal="center" vertical="center" wrapText="1"/>
    </xf>
    <xf numFmtId="0" fontId="57" fillId="3" borderId="74" xfId="0" applyFont="1" applyFill="1" applyBorder="1" applyAlignment="1">
      <alignment horizontal="center" vertical="center" wrapText="1"/>
    </xf>
    <xf numFmtId="0" fontId="57" fillId="3" borderId="55" xfId="0" applyFont="1" applyFill="1" applyBorder="1" applyAlignment="1">
      <alignment horizontal="center" vertical="center" wrapText="1"/>
    </xf>
    <xf numFmtId="0" fontId="57" fillId="3" borderId="78" xfId="0" applyFont="1" applyFill="1" applyBorder="1" applyAlignment="1">
      <alignment horizontal="center" vertical="center" wrapText="1"/>
    </xf>
    <xf numFmtId="0" fontId="57" fillId="3" borderId="0" xfId="0" applyFont="1" applyFill="1" applyBorder="1" applyAlignment="1">
      <alignment horizontal="center" vertical="center" wrapText="1"/>
    </xf>
    <xf numFmtId="0" fontId="57" fillId="3" borderId="23" xfId="0" applyFont="1" applyFill="1" applyBorder="1" applyAlignment="1">
      <alignment horizontal="center" vertical="center" wrapText="1"/>
    </xf>
    <xf numFmtId="0" fontId="57" fillId="3" borderId="79" xfId="0" applyFont="1" applyFill="1" applyBorder="1" applyAlignment="1">
      <alignment horizontal="center" vertical="center" wrapText="1"/>
    </xf>
    <xf numFmtId="0" fontId="57" fillId="3" borderId="17" xfId="0" applyFont="1" applyFill="1" applyBorder="1" applyAlignment="1">
      <alignment horizontal="center" vertical="center" wrapText="1"/>
    </xf>
    <xf numFmtId="0" fontId="57" fillId="3" borderId="18" xfId="0" applyFont="1" applyFill="1" applyBorder="1" applyAlignment="1">
      <alignment horizontal="center" vertical="center" wrapText="1"/>
    </xf>
    <xf numFmtId="0" fontId="57" fillId="3" borderId="83" xfId="0" applyFont="1" applyFill="1" applyBorder="1" applyAlignment="1">
      <alignment horizontal="distributed" vertical="center"/>
    </xf>
    <xf numFmtId="0" fontId="57" fillId="3" borderId="225" xfId="0" applyFont="1" applyFill="1" applyBorder="1" applyAlignment="1">
      <alignment horizontal="distributed" vertical="center"/>
    </xf>
    <xf numFmtId="0" fontId="15" fillId="0" borderId="72" xfId="0" applyFont="1" applyBorder="1" applyAlignment="1">
      <alignment horizontal="center" vertical="center" shrinkToFit="1"/>
    </xf>
    <xf numFmtId="3" fontId="20" fillId="5" borderId="72" xfId="1" applyNumberFormat="1" applyFont="1" applyFill="1" applyBorder="1" applyAlignment="1">
      <alignment horizontal="center" vertical="center" shrinkToFit="1"/>
    </xf>
    <xf numFmtId="3" fontId="20" fillId="5" borderId="150" xfId="1" applyNumberFormat="1" applyFont="1" applyFill="1" applyBorder="1" applyAlignment="1">
      <alignment horizontal="center" vertical="center" shrinkToFit="1"/>
    </xf>
    <xf numFmtId="0" fontId="55" fillId="0" borderId="118" xfId="0" applyFont="1" applyBorder="1" applyAlignment="1">
      <alignment horizontal="center" vertical="center"/>
    </xf>
    <xf numFmtId="0" fontId="55" fillId="0" borderId="78" xfId="0" applyFont="1" applyBorder="1" applyAlignment="1">
      <alignment horizontal="center" vertical="center"/>
    </xf>
    <xf numFmtId="0" fontId="54" fillId="7" borderId="49" xfId="0" applyFont="1" applyFill="1" applyBorder="1" applyAlignment="1">
      <alignment horizontal="center" vertical="center"/>
    </xf>
    <xf numFmtId="0" fontId="54" fillId="7" borderId="17" xfId="0" applyFont="1" applyFill="1" applyBorder="1" applyAlignment="1">
      <alignment horizontal="center" vertical="center"/>
    </xf>
    <xf numFmtId="0" fontId="54" fillId="7" borderId="18" xfId="0" applyFont="1" applyFill="1" applyBorder="1" applyAlignment="1">
      <alignment horizontal="center" vertical="center"/>
    </xf>
    <xf numFmtId="0" fontId="54" fillId="7" borderId="50" xfId="0" applyFont="1" applyFill="1" applyBorder="1" applyAlignment="1">
      <alignment horizontal="center" vertical="center"/>
    </xf>
    <xf numFmtId="0" fontId="9" fillId="7" borderId="50" xfId="0" applyFont="1" applyFill="1" applyBorder="1" applyAlignment="1">
      <alignment horizontal="center" vertical="center"/>
    </xf>
    <xf numFmtId="0" fontId="9" fillId="0" borderId="25" xfId="0" applyFont="1" applyBorder="1" applyAlignment="1">
      <alignment horizontal="distributed" vertical="distributed" indent="1"/>
    </xf>
    <xf numFmtId="177" fontId="15" fillId="4" borderId="24" xfId="0" applyNumberFormat="1" applyFont="1" applyFill="1" applyBorder="1" applyAlignment="1">
      <alignment horizontal="center" vertical="center" shrinkToFit="1"/>
    </xf>
    <xf numFmtId="177" fontId="15" fillId="4" borderId="25" xfId="0" applyNumberFormat="1" applyFont="1" applyFill="1" applyBorder="1" applyAlignment="1">
      <alignment horizontal="center" vertical="center" shrinkToFit="1"/>
    </xf>
    <xf numFmtId="177" fontId="15" fillId="4" borderId="26" xfId="0" applyNumberFormat="1" applyFont="1" applyFill="1" applyBorder="1" applyAlignment="1">
      <alignment horizontal="center" vertical="center" shrinkToFit="1"/>
    </xf>
    <xf numFmtId="177" fontId="15" fillId="0" borderId="24" xfId="0" applyNumberFormat="1" applyFont="1" applyBorder="1" applyAlignment="1">
      <alignment horizontal="center" vertical="center" shrinkToFit="1"/>
    </xf>
    <xf numFmtId="177" fontId="15" fillId="0" borderId="25" xfId="0" applyNumberFormat="1" applyFont="1" applyBorder="1" applyAlignment="1">
      <alignment horizontal="center" vertical="center" shrinkToFit="1"/>
    </xf>
    <xf numFmtId="177" fontId="15" fillId="0" borderId="26" xfId="0" applyNumberFormat="1" applyFont="1" applyBorder="1" applyAlignment="1">
      <alignment horizontal="center" vertical="center" shrinkToFit="1"/>
    </xf>
    <xf numFmtId="177" fontId="15" fillId="0" borderId="36" xfId="0" applyNumberFormat="1" applyFont="1" applyBorder="1" applyAlignment="1">
      <alignment horizontal="center" vertical="center" shrinkToFit="1"/>
    </xf>
    <xf numFmtId="179" fontId="15" fillId="0" borderId="25" xfId="1" applyNumberFormat="1" applyFont="1" applyBorder="1" applyAlignment="1">
      <alignment horizontal="center" vertical="center" shrinkToFit="1"/>
    </xf>
    <xf numFmtId="3" fontId="20" fillId="5" borderId="36" xfId="1" applyNumberFormat="1" applyFont="1" applyFill="1" applyBorder="1" applyAlignment="1">
      <alignment horizontal="center" vertical="center" shrinkToFit="1"/>
    </xf>
    <xf numFmtId="3" fontId="20" fillId="5" borderId="145" xfId="1" applyNumberFormat="1" applyFont="1" applyFill="1" applyBorder="1" applyAlignment="1">
      <alignment horizontal="center" vertical="center" shrinkToFit="1"/>
    </xf>
    <xf numFmtId="0" fontId="9" fillId="3" borderId="2" xfId="0" applyFont="1" applyFill="1" applyBorder="1" applyAlignment="1">
      <alignment horizontal="center" vertical="center" wrapText="1"/>
    </xf>
    <xf numFmtId="0" fontId="9" fillId="3" borderId="3" xfId="0" applyFont="1" applyFill="1" applyBorder="1" applyAlignment="1">
      <alignment horizontal="center" vertical="center" wrapText="1"/>
    </xf>
    <xf numFmtId="41" fontId="42" fillId="7" borderId="4" xfId="1" applyFont="1" applyFill="1" applyBorder="1" applyAlignment="1">
      <alignment horizontal="center" vertical="center" shrinkToFit="1"/>
    </xf>
    <xf numFmtId="41" fontId="42" fillId="7" borderId="2" xfId="1" applyFont="1" applyFill="1" applyBorder="1" applyAlignment="1">
      <alignment horizontal="center" vertical="center" shrinkToFit="1"/>
    </xf>
    <xf numFmtId="41" fontId="42" fillId="7" borderId="224" xfId="1" applyFont="1" applyFill="1" applyBorder="1" applyAlignment="1">
      <alignment horizontal="center" vertical="center" shrinkToFit="1"/>
    </xf>
    <xf numFmtId="0" fontId="11" fillId="2" borderId="60" xfId="0" applyFont="1" applyFill="1" applyBorder="1" applyAlignment="1">
      <alignment horizontal="center" vertical="center"/>
    </xf>
    <xf numFmtId="0" fontId="11" fillId="2" borderId="1" xfId="0" applyFont="1" applyFill="1" applyBorder="1" applyAlignment="1">
      <alignment horizontal="center" vertical="center"/>
    </xf>
    <xf numFmtId="0" fontId="11" fillId="2" borderId="13" xfId="0" applyFont="1" applyFill="1" applyBorder="1" applyAlignment="1">
      <alignment horizontal="center" vertical="center"/>
    </xf>
    <xf numFmtId="0" fontId="11" fillId="2" borderId="49" xfId="0" applyFont="1" applyFill="1" applyBorder="1" applyAlignment="1">
      <alignment horizontal="center" vertical="center"/>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9" fillId="0" borderId="78" xfId="0" applyFont="1" applyBorder="1" applyAlignment="1">
      <alignment horizontal="center" vertical="center"/>
    </xf>
    <xf numFmtId="0" fontId="9" fillId="0" borderId="0" xfId="0" applyFont="1" applyBorder="1" applyAlignment="1">
      <alignment horizontal="center" vertical="center"/>
    </xf>
    <xf numFmtId="0" fontId="11" fillId="2" borderId="7" xfId="0" applyFont="1" applyFill="1" applyBorder="1" applyAlignment="1">
      <alignment horizontal="center" vertical="center"/>
    </xf>
    <xf numFmtId="0" fontId="11" fillId="2" borderId="5" xfId="0" applyFont="1" applyFill="1" applyBorder="1" applyAlignment="1">
      <alignment horizontal="center" vertical="center"/>
    </xf>
    <xf numFmtId="0" fontId="11" fillId="2" borderId="6" xfId="0" applyFont="1" applyFill="1" applyBorder="1" applyAlignment="1">
      <alignment horizontal="center" vertical="center"/>
    </xf>
    <xf numFmtId="0" fontId="14" fillId="0" borderId="7" xfId="0" applyFont="1" applyBorder="1" applyAlignment="1">
      <alignment horizontal="center" vertical="center"/>
    </xf>
    <xf numFmtId="0" fontId="14" fillId="0" borderId="5" xfId="0" applyFont="1" applyBorder="1" applyAlignment="1">
      <alignment horizontal="center" vertical="center"/>
    </xf>
    <xf numFmtId="0" fontId="14" fillId="0" borderId="6" xfId="0" applyFont="1" applyBorder="1" applyAlignment="1">
      <alignment horizontal="center" vertical="center"/>
    </xf>
    <xf numFmtId="0" fontId="15" fillId="0" borderId="5" xfId="0" applyFont="1" applyBorder="1" applyAlignment="1">
      <alignment horizontal="center" vertical="center"/>
    </xf>
    <xf numFmtId="0" fontId="15" fillId="0" borderId="6" xfId="0" applyFont="1" applyBorder="1" applyAlignment="1">
      <alignment horizontal="center" vertical="center"/>
    </xf>
    <xf numFmtId="0" fontId="92" fillId="2" borderId="7" xfId="0" applyFont="1" applyFill="1" applyBorder="1" applyAlignment="1">
      <alignment horizontal="center" vertical="center"/>
    </xf>
    <xf numFmtId="0" fontId="92" fillId="2" borderId="5" xfId="0" applyFont="1" applyFill="1" applyBorder="1" applyAlignment="1">
      <alignment horizontal="center" vertical="center"/>
    </xf>
    <xf numFmtId="0" fontId="92" fillId="2" borderId="6" xfId="0" applyFont="1" applyFill="1" applyBorder="1" applyAlignment="1">
      <alignment horizontal="center" vertical="center"/>
    </xf>
    <xf numFmtId="0" fontId="15" fillId="0" borderId="82" xfId="0" applyFont="1" applyBorder="1" applyAlignment="1">
      <alignment horizontal="center" vertical="center" shrinkToFit="1"/>
    </xf>
    <xf numFmtId="0" fontId="15" fillId="0" borderId="83" xfId="0" applyFont="1" applyBorder="1" applyAlignment="1">
      <alignment horizontal="center" vertical="center" shrinkToFit="1"/>
    </xf>
    <xf numFmtId="0" fontId="15" fillId="0" borderId="225" xfId="0" applyFont="1" applyBorder="1" applyAlignment="1">
      <alignment horizontal="center" vertical="center" shrinkToFit="1"/>
    </xf>
    <xf numFmtId="0" fontId="15" fillId="0" borderId="226" xfId="0" applyFont="1" applyBorder="1" applyAlignment="1">
      <alignment horizontal="center" vertical="center" shrinkToFit="1"/>
    </xf>
    <xf numFmtId="0" fontId="57" fillId="3" borderId="25" xfId="0" applyFont="1" applyFill="1" applyBorder="1" applyAlignment="1">
      <alignment horizontal="distributed" vertical="center"/>
    </xf>
    <xf numFmtId="0" fontId="57" fillId="3" borderId="26" xfId="0" applyFont="1" applyFill="1" applyBorder="1" applyAlignment="1">
      <alignment horizontal="distributed" vertical="center"/>
    </xf>
    <xf numFmtId="0" fontId="54" fillId="7" borderId="139" xfId="0" applyFont="1" applyFill="1" applyBorder="1" applyAlignment="1">
      <alignment horizontal="center" vertical="center"/>
    </xf>
    <xf numFmtId="0" fontId="9" fillId="0" borderId="16" xfId="0" applyFont="1" applyBorder="1" applyAlignment="1">
      <alignment horizontal="distributed" vertical="distributed" indent="1"/>
    </xf>
    <xf numFmtId="0" fontId="15" fillId="4" borderId="19" xfId="0" applyFont="1" applyFill="1" applyBorder="1" applyAlignment="1">
      <alignment horizontal="center" vertical="center" shrinkToFit="1"/>
    </xf>
    <xf numFmtId="0" fontId="15" fillId="4" borderId="20" xfId="0" applyFont="1" applyFill="1" applyBorder="1" applyAlignment="1">
      <alignment horizontal="center" vertical="center" shrinkToFit="1"/>
    </xf>
    <xf numFmtId="0" fontId="15" fillId="4" borderId="21" xfId="0" applyFont="1" applyFill="1" applyBorder="1" applyAlignment="1">
      <alignment horizontal="center" vertical="center" shrinkToFit="1"/>
    </xf>
    <xf numFmtId="0" fontId="29" fillId="0" borderId="8" xfId="0" applyFont="1" applyBorder="1" applyAlignment="1">
      <alignment horizontal="center" vertical="center" wrapText="1"/>
    </xf>
    <xf numFmtId="0" fontId="29" fillId="0" borderId="9" xfId="0" applyFont="1" applyBorder="1" applyAlignment="1">
      <alignment horizontal="center" vertical="center"/>
    </xf>
    <xf numFmtId="0" fontId="29" fillId="0" borderId="11" xfId="0" applyFont="1" applyBorder="1" applyAlignment="1">
      <alignment horizontal="center" vertical="center"/>
    </xf>
    <xf numFmtId="0" fontId="29" fillId="0" borderId="12" xfId="0" applyFont="1" applyBorder="1" applyAlignment="1">
      <alignment horizontal="center" vertical="center"/>
    </xf>
    <xf numFmtId="0" fontId="29" fillId="0" borderId="14" xfId="0" applyFont="1" applyBorder="1" applyAlignment="1">
      <alignment horizontal="center" vertical="center"/>
    </xf>
    <xf numFmtId="0" fontId="29" fillId="0" borderId="15" xfId="0" applyFont="1" applyBorder="1" applyAlignment="1">
      <alignment horizontal="center" vertical="center"/>
    </xf>
    <xf numFmtId="0" fontId="9" fillId="0" borderId="8" xfId="0" applyFont="1" applyBorder="1" applyAlignment="1">
      <alignment horizontal="center" vertical="center"/>
    </xf>
    <xf numFmtId="0" fontId="9" fillId="0" borderId="10" xfId="0" applyFont="1" applyBorder="1" applyAlignment="1">
      <alignment horizontal="center" vertical="center"/>
    </xf>
    <xf numFmtId="0" fontId="9" fillId="0" borderId="9" xfId="0" applyFont="1" applyBorder="1" applyAlignment="1">
      <alignment horizontal="center" vertical="center"/>
    </xf>
    <xf numFmtId="0" fontId="9" fillId="0" borderId="11" xfId="0" applyFont="1" applyBorder="1" applyAlignment="1">
      <alignment horizontal="center" vertical="center"/>
    </xf>
    <xf numFmtId="0" fontId="9" fillId="0" borderId="12" xfId="0" applyFont="1" applyBorder="1" applyAlignment="1">
      <alignment horizontal="center" vertical="center"/>
    </xf>
    <xf numFmtId="0" fontId="9" fillId="0" borderId="14" xfId="0" applyFont="1" applyBorder="1" applyAlignment="1">
      <alignment horizontal="center" vertical="center"/>
    </xf>
    <xf numFmtId="0" fontId="9" fillId="0" borderId="15" xfId="0" applyFont="1" applyBorder="1" applyAlignment="1">
      <alignment horizontal="center" vertical="center"/>
    </xf>
    <xf numFmtId="0" fontId="12" fillId="0" borderId="0" xfId="0" applyFont="1" applyBorder="1" applyAlignment="1">
      <alignment horizontal="right" vertical="top"/>
    </xf>
    <xf numFmtId="0" fontId="18" fillId="0" borderId="0" xfId="0" applyFont="1" applyBorder="1" applyAlignment="1">
      <alignment horizontal="center" vertical="top"/>
    </xf>
    <xf numFmtId="0" fontId="13" fillId="0" borderId="0" xfId="0" applyFont="1" applyBorder="1" applyAlignment="1">
      <alignment horizontal="left" vertical="top"/>
    </xf>
    <xf numFmtId="0" fontId="57" fillId="3" borderId="28" xfId="0" applyFont="1" applyFill="1" applyBorder="1" applyAlignment="1">
      <alignment horizontal="distributed" vertical="center"/>
    </xf>
    <xf numFmtId="0" fontId="57" fillId="3" borderId="29" xfId="0" applyFont="1" applyFill="1" applyBorder="1" applyAlignment="1">
      <alignment horizontal="distributed" vertical="center"/>
    </xf>
    <xf numFmtId="0" fontId="15" fillId="0" borderId="27" xfId="0" applyFont="1" applyBorder="1" applyAlignment="1">
      <alignment horizontal="left" vertical="center" indent="1" shrinkToFit="1"/>
    </xf>
    <xf numFmtId="0" fontId="15" fillId="0" borderId="28" xfId="0" applyFont="1" applyBorder="1" applyAlignment="1">
      <alignment horizontal="left" vertical="center" indent="1" shrinkToFit="1"/>
    </xf>
    <xf numFmtId="0" fontId="15" fillId="0" borderId="65" xfId="0" applyFont="1" applyBorder="1" applyAlignment="1">
      <alignment horizontal="left" vertical="center" indent="1" shrinkToFit="1"/>
    </xf>
    <xf numFmtId="0" fontId="57" fillId="3" borderId="147" xfId="0" applyFont="1" applyFill="1" applyBorder="1" applyAlignment="1">
      <alignment horizontal="center" vertical="center"/>
    </xf>
    <xf numFmtId="0" fontId="57" fillId="3" borderId="16" xfId="0" applyFont="1" applyFill="1" applyBorder="1" applyAlignment="1">
      <alignment horizontal="center" vertical="center"/>
    </xf>
    <xf numFmtId="0" fontId="57" fillId="3" borderId="30" xfId="0" applyFont="1" applyFill="1" applyBorder="1" applyAlignment="1">
      <alignment horizontal="center" vertical="center"/>
    </xf>
    <xf numFmtId="0" fontId="57" fillId="3" borderId="206" xfId="0" applyFont="1" applyFill="1" applyBorder="1" applyAlignment="1">
      <alignment horizontal="center" vertical="center"/>
    </xf>
    <xf numFmtId="0" fontId="57" fillId="3" borderId="90" xfId="0" applyFont="1" applyFill="1" applyBorder="1" applyAlignment="1">
      <alignment horizontal="center" vertical="center"/>
    </xf>
    <xf numFmtId="0" fontId="57" fillId="3" borderId="207" xfId="0" applyFont="1" applyFill="1" applyBorder="1" applyAlignment="1">
      <alignment horizontal="center" vertical="center"/>
    </xf>
    <xf numFmtId="0" fontId="57" fillId="3" borderId="16" xfId="0" applyFont="1" applyFill="1" applyBorder="1" applyAlignment="1">
      <alignment horizontal="distributed" vertical="center"/>
    </xf>
    <xf numFmtId="0" fontId="57" fillId="3" borderId="30" xfId="0" applyFont="1" applyFill="1" applyBorder="1" applyAlignment="1">
      <alignment horizontal="distributed" vertical="center"/>
    </xf>
    <xf numFmtId="0" fontId="15" fillId="0" borderId="31" xfId="0" applyFont="1" applyBorder="1" applyAlignment="1">
      <alignment horizontal="left" vertical="center" indent="1" shrinkToFit="1"/>
    </xf>
    <xf numFmtId="0" fontId="15" fillId="0" borderId="16" xfId="0" applyFont="1" applyBorder="1" applyAlignment="1">
      <alignment horizontal="left" vertical="center" indent="1" shrinkToFit="1"/>
    </xf>
    <xf numFmtId="0" fontId="9" fillId="0" borderId="37" xfId="0" applyFont="1" applyBorder="1" applyAlignment="1">
      <alignment horizontal="center" vertical="center"/>
    </xf>
    <xf numFmtId="0" fontId="9" fillId="0" borderId="49" xfId="0" applyFont="1" applyBorder="1" applyAlignment="1">
      <alignment horizontal="center" vertical="center"/>
    </xf>
    <xf numFmtId="0" fontId="9" fillId="0" borderId="38" xfId="0" applyFont="1" applyBorder="1" applyAlignment="1">
      <alignment horizontal="center" vertical="center"/>
    </xf>
    <xf numFmtId="0" fontId="9" fillId="0" borderId="7" xfId="0" applyFont="1" applyBorder="1" applyAlignment="1">
      <alignment horizontal="center" vertical="center"/>
    </xf>
    <xf numFmtId="0" fontId="9" fillId="0" borderId="6" xfId="0" applyFont="1" applyBorder="1" applyAlignment="1">
      <alignment horizontal="center" vertical="center"/>
    </xf>
    <xf numFmtId="0" fontId="16" fillId="2" borderId="7" xfId="0" applyFont="1" applyFill="1" applyBorder="1" applyAlignment="1">
      <alignment horizontal="center" vertical="center"/>
    </xf>
    <xf numFmtId="0" fontId="16" fillId="2" borderId="5" xfId="0" applyFont="1" applyFill="1" applyBorder="1" applyAlignment="1">
      <alignment horizontal="center" vertical="center"/>
    </xf>
    <xf numFmtId="0" fontId="16" fillId="2" borderId="6" xfId="0" applyFont="1" applyFill="1" applyBorder="1" applyAlignment="1">
      <alignment horizontal="center" vertical="center"/>
    </xf>
    <xf numFmtId="0" fontId="17" fillId="0" borderId="7" xfId="0" applyFont="1" applyBorder="1" applyAlignment="1">
      <alignment horizontal="center" vertical="center"/>
    </xf>
    <xf numFmtId="49" fontId="77" fillId="0" borderId="73" xfId="0" applyNumberFormat="1" applyFont="1" applyBorder="1" applyAlignment="1">
      <alignment horizontal="center" vertical="center" wrapText="1"/>
    </xf>
    <xf numFmtId="49" fontId="77" fillId="0" borderId="74" xfId="0" applyNumberFormat="1" applyFont="1" applyBorder="1" applyAlignment="1">
      <alignment horizontal="center" vertical="center"/>
    </xf>
    <xf numFmtId="49" fontId="77" fillId="0" borderId="78" xfId="0" applyNumberFormat="1" applyFont="1" applyBorder="1" applyAlignment="1">
      <alignment horizontal="center" vertical="center"/>
    </xf>
    <xf numFmtId="49" fontId="77" fillId="0" borderId="0" xfId="0" applyNumberFormat="1" applyFont="1" applyBorder="1" applyAlignment="1">
      <alignment horizontal="center" vertical="center"/>
    </xf>
    <xf numFmtId="0" fontId="12" fillId="0" borderId="0" xfId="0" applyFont="1" applyBorder="1" applyAlignment="1">
      <alignment horizontal="right"/>
    </xf>
    <xf numFmtId="0" fontId="12" fillId="0" borderId="0" xfId="0" applyFont="1" applyBorder="1" applyAlignment="1">
      <alignment horizontal="center"/>
    </xf>
    <xf numFmtId="0" fontId="12" fillId="0" borderId="0" xfId="0" applyFont="1" applyBorder="1" applyAlignment="1">
      <alignment horizontal="left"/>
    </xf>
    <xf numFmtId="0" fontId="13" fillId="0" borderId="0" xfId="0" applyFont="1" applyBorder="1" applyAlignment="1">
      <alignment horizontal="left"/>
    </xf>
    <xf numFmtId="0" fontId="11" fillId="0" borderId="8" xfId="0" applyFont="1" applyBorder="1" applyAlignment="1">
      <alignment horizontal="center" vertical="center" wrapText="1"/>
    </xf>
    <xf numFmtId="0" fontId="11" fillId="0" borderId="9" xfId="0" applyFont="1" applyBorder="1" applyAlignment="1">
      <alignment horizontal="center" vertical="center"/>
    </xf>
    <xf numFmtId="0" fontId="11" fillId="0" borderId="11" xfId="0" applyFont="1" applyBorder="1" applyAlignment="1">
      <alignment horizontal="center" vertical="center"/>
    </xf>
    <xf numFmtId="0" fontId="11" fillId="0" borderId="12" xfId="0" applyFont="1" applyBorder="1" applyAlignment="1">
      <alignment horizontal="center" vertical="center"/>
    </xf>
    <xf numFmtId="0" fontId="11" fillId="0" borderId="14" xfId="0" applyFont="1" applyBorder="1" applyAlignment="1">
      <alignment horizontal="center" vertical="center"/>
    </xf>
    <xf numFmtId="0" fontId="11" fillId="0" borderId="15" xfId="0" applyFont="1" applyBorder="1" applyAlignment="1">
      <alignment horizontal="center" vertical="center"/>
    </xf>
    <xf numFmtId="0" fontId="9" fillId="0" borderId="0" xfId="0" applyFont="1" applyAlignment="1">
      <alignment horizontal="center" vertical="center"/>
    </xf>
    <xf numFmtId="184" fontId="15" fillId="0" borderId="16" xfId="0" applyNumberFormat="1" applyFont="1" applyBorder="1" applyAlignment="1">
      <alignment horizontal="distributed" vertical="center" indent="1" shrinkToFit="1"/>
    </xf>
    <xf numFmtId="184" fontId="15" fillId="0" borderId="140" xfId="0" applyNumberFormat="1" applyFont="1" applyBorder="1" applyAlignment="1">
      <alignment horizontal="distributed" vertical="center" indent="1" shrinkToFit="1"/>
    </xf>
    <xf numFmtId="0" fontId="57" fillId="3" borderId="90" xfId="0" applyFont="1" applyFill="1" applyBorder="1" applyAlignment="1">
      <alignment horizontal="distributed" vertical="center"/>
    </xf>
    <xf numFmtId="0" fontId="57" fillId="3" borderId="207" xfId="0" applyFont="1" applyFill="1" applyBorder="1" applyAlignment="1">
      <alignment horizontal="distributed" vertical="center"/>
    </xf>
    <xf numFmtId="0" fontId="15" fillId="0" borderId="89" xfId="0" applyFont="1" applyBorder="1" applyAlignment="1">
      <alignment horizontal="left" vertical="center" indent="1" shrinkToFit="1"/>
    </xf>
    <xf numFmtId="0" fontId="15" fillId="0" borderId="90" xfId="0" applyFont="1" applyBorder="1" applyAlignment="1">
      <alignment horizontal="left" vertical="center" indent="1" shrinkToFit="1"/>
    </xf>
    <xf numFmtId="0" fontId="15" fillId="0" borderId="91" xfId="0" applyFont="1" applyBorder="1" applyAlignment="1">
      <alignment horizontal="left" vertical="center" indent="1" shrinkToFit="1"/>
    </xf>
    <xf numFmtId="176" fontId="15" fillId="0" borderId="24" xfId="0" applyNumberFormat="1" applyFont="1" applyBorder="1" applyAlignment="1">
      <alignment horizontal="center" vertical="center" shrinkToFit="1"/>
    </xf>
    <xf numFmtId="176" fontId="15" fillId="0" borderId="25" xfId="0" applyNumberFormat="1" applyFont="1" applyBorder="1" applyAlignment="1">
      <alignment horizontal="center" vertical="center" shrinkToFit="1"/>
    </xf>
    <xf numFmtId="176" fontId="15" fillId="0" borderId="26" xfId="0" applyNumberFormat="1" applyFont="1" applyBorder="1" applyAlignment="1">
      <alignment horizontal="center" vertical="center" shrinkToFit="1"/>
    </xf>
    <xf numFmtId="184" fontId="15" fillId="0" borderId="25" xfId="0" applyNumberFormat="1" applyFont="1" applyBorder="1" applyAlignment="1">
      <alignment horizontal="distributed" vertical="center" indent="1" shrinkToFit="1"/>
    </xf>
    <xf numFmtId="184" fontId="15" fillId="0" borderId="66" xfId="0" applyNumberFormat="1" applyFont="1" applyBorder="1" applyAlignment="1">
      <alignment horizontal="distributed" vertical="center" indent="1" shrinkToFit="1"/>
    </xf>
    <xf numFmtId="0" fontId="57" fillId="3" borderId="25" xfId="0" applyFont="1" applyFill="1" applyBorder="1" applyAlignment="1">
      <alignment horizontal="center" vertical="center"/>
    </xf>
    <xf numFmtId="0" fontId="57" fillId="3" borderId="26" xfId="0" applyFont="1" applyFill="1" applyBorder="1" applyAlignment="1">
      <alignment horizontal="center" vertical="center"/>
    </xf>
    <xf numFmtId="176" fontId="22" fillId="0" borderId="24" xfId="0" applyNumberFormat="1" applyFont="1" applyBorder="1" applyAlignment="1">
      <alignment horizontal="center" vertical="center" shrinkToFit="1"/>
    </xf>
    <xf numFmtId="176" fontId="22" fillId="0" borderId="25" xfId="0" applyNumberFormat="1" applyFont="1" applyBorder="1" applyAlignment="1">
      <alignment horizontal="center" vertical="center" shrinkToFit="1"/>
    </xf>
    <xf numFmtId="176" fontId="22" fillId="0" borderId="26" xfId="0" applyNumberFormat="1" applyFont="1" applyBorder="1" applyAlignment="1">
      <alignment horizontal="center" vertical="center" shrinkToFit="1"/>
    </xf>
    <xf numFmtId="0" fontId="57" fillId="3" borderId="25" xfId="0" applyFont="1" applyFill="1" applyBorder="1" applyAlignment="1">
      <alignment horizontal="left" vertical="center"/>
    </xf>
    <xf numFmtId="0" fontId="57" fillId="3" borderId="26" xfId="0" applyFont="1" applyFill="1" applyBorder="1" applyAlignment="1">
      <alignment horizontal="left" vertical="center"/>
    </xf>
    <xf numFmtId="184" fontId="22" fillId="0" borderId="25" xfId="0" applyNumberFormat="1" applyFont="1" applyBorder="1" applyAlignment="1">
      <alignment horizontal="distributed" vertical="center" indent="1" shrinkToFit="1"/>
    </xf>
    <xf numFmtId="184" fontId="22" fillId="0" borderId="66" xfId="0" applyNumberFormat="1" applyFont="1" applyBorder="1" applyAlignment="1">
      <alignment horizontal="distributed" vertical="center" indent="1" shrinkToFit="1"/>
    </xf>
    <xf numFmtId="41" fontId="79" fillId="0" borderId="196" xfId="45" applyFont="1" applyBorder="1" applyAlignment="1">
      <alignment horizontal="center" vertical="center" shrinkToFit="1"/>
    </xf>
    <xf numFmtId="41" fontId="79" fillId="0" borderId="197" xfId="45" applyFont="1" applyBorder="1" applyAlignment="1">
      <alignment horizontal="center" vertical="center" shrinkToFit="1"/>
    </xf>
    <xf numFmtId="41" fontId="79" fillId="0" borderId="198" xfId="45" applyFont="1" applyBorder="1" applyAlignment="1">
      <alignment horizontal="center" vertical="center" shrinkToFit="1"/>
    </xf>
    <xf numFmtId="41" fontId="79" fillId="0" borderId="192" xfId="45" applyFont="1" applyBorder="1" applyAlignment="1">
      <alignment horizontal="center" vertical="center" shrinkToFit="1"/>
    </xf>
    <xf numFmtId="41" fontId="79" fillId="0" borderId="20" xfId="45" applyFont="1" applyBorder="1" applyAlignment="1">
      <alignment horizontal="center" vertical="center" shrinkToFit="1"/>
    </xf>
    <xf numFmtId="41" fontId="79" fillId="0" borderId="63" xfId="45" applyFont="1" applyBorder="1" applyAlignment="1">
      <alignment horizontal="center" vertical="center" shrinkToFit="1"/>
    </xf>
    <xf numFmtId="0" fontId="9" fillId="13" borderId="1" xfId="0" applyFont="1" applyFill="1" applyBorder="1" applyAlignment="1">
      <alignment horizontal="left" vertical="center" wrapText="1" indent="1"/>
    </xf>
    <xf numFmtId="0" fontId="9" fillId="13" borderId="13" xfId="0" applyFont="1" applyFill="1" applyBorder="1" applyAlignment="1">
      <alignment horizontal="left" vertical="center" wrapText="1" indent="1"/>
    </xf>
    <xf numFmtId="0" fontId="9" fillId="13" borderId="133" xfId="0" applyFont="1" applyFill="1" applyBorder="1" applyAlignment="1">
      <alignment horizontal="left" vertical="center" wrapText="1" indent="1"/>
    </xf>
    <xf numFmtId="0" fontId="9" fillId="13" borderId="176" xfId="0" applyFont="1" applyFill="1" applyBorder="1" applyAlignment="1">
      <alignment horizontal="left" vertical="center" wrapText="1" indent="1"/>
    </xf>
    <xf numFmtId="41" fontId="75" fillId="13" borderId="33" xfId="1" applyFont="1" applyFill="1" applyBorder="1" applyAlignment="1">
      <alignment horizontal="center" vertical="center" shrinkToFit="1"/>
    </xf>
    <xf numFmtId="41" fontId="75" fillId="13" borderId="10" xfId="1" applyFont="1" applyFill="1" applyBorder="1" applyAlignment="1">
      <alignment horizontal="center" vertical="center" shrinkToFit="1"/>
    </xf>
    <xf numFmtId="41" fontId="75" fillId="13" borderId="144" xfId="1" applyFont="1" applyFill="1" applyBorder="1" applyAlignment="1">
      <alignment horizontal="center" vertical="center" shrinkToFit="1"/>
    </xf>
    <xf numFmtId="41" fontId="97" fillId="0" borderId="31" xfId="1" applyFont="1" applyBorder="1" applyAlignment="1">
      <alignment horizontal="center" vertical="center" shrinkToFit="1"/>
    </xf>
    <xf numFmtId="41" fontId="97" fillId="0" borderId="16" xfId="1" applyFont="1" applyBorder="1" applyAlignment="1">
      <alignment horizontal="center" vertical="center" shrinkToFit="1"/>
    </xf>
    <xf numFmtId="41" fontId="97" fillId="0" borderId="140" xfId="1" applyFont="1" applyBorder="1" applyAlignment="1">
      <alignment horizontal="center" vertical="center" shrinkToFit="1"/>
    </xf>
    <xf numFmtId="41" fontId="75" fillId="13" borderId="89" xfId="1" applyFont="1" applyFill="1" applyBorder="1" applyAlignment="1">
      <alignment horizontal="center" vertical="center" shrinkToFit="1"/>
    </xf>
    <xf numFmtId="41" fontId="75" fillId="13" borderId="90" xfId="1" applyFont="1" applyFill="1" applyBorder="1" applyAlignment="1">
      <alignment horizontal="center" vertical="center" shrinkToFit="1"/>
    </xf>
    <xf numFmtId="41" fontId="75" fillId="13" borderId="91" xfId="1" applyFont="1" applyFill="1" applyBorder="1" applyAlignment="1">
      <alignment horizontal="center" vertical="center" shrinkToFit="1"/>
    </xf>
    <xf numFmtId="41" fontId="19" fillId="13" borderId="120" xfId="1" applyFont="1" applyFill="1" applyBorder="1" applyAlignment="1">
      <alignment horizontal="center" vertical="center" shrinkToFit="1"/>
    </xf>
    <xf numFmtId="41" fontId="19" fillId="13" borderId="5" xfId="1" applyFont="1" applyFill="1" applyBorder="1" applyAlignment="1">
      <alignment horizontal="center" vertical="center" shrinkToFit="1"/>
    </xf>
    <xf numFmtId="41" fontId="19" fillId="13" borderId="59" xfId="1" applyFont="1" applyFill="1" applyBorder="1" applyAlignment="1">
      <alignment horizontal="center" vertical="center" shrinkToFit="1"/>
    </xf>
    <xf numFmtId="41" fontId="19" fillId="13" borderId="122" xfId="1" applyFont="1" applyFill="1" applyBorder="1" applyAlignment="1">
      <alignment horizontal="center" vertical="center" shrinkToFit="1"/>
    </xf>
    <xf numFmtId="41" fontId="19" fillId="13" borderId="119" xfId="1" applyFont="1" applyFill="1" applyBorder="1" applyAlignment="1">
      <alignment horizontal="center" vertical="center" shrinkToFit="1"/>
    </xf>
    <xf numFmtId="41" fontId="19" fillId="13" borderId="136" xfId="1" applyFont="1" applyFill="1" applyBorder="1" applyAlignment="1">
      <alignment horizontal="center" vertical="center" shrinkToFit="1"/>
    </xf>
    <xf numFmtId="41" fontId="75" fillId="13" borderId="27" xfId="1" applyFont="1" applyFill="1" applyBorder="1" applyAlignment="1">
      <alignment horizontal="center" vertical="center" shrinkToFit="1"/>
    </xf>
    <xf numFmtId="41" fontId="75" fillId="13" borderId="28" xfId="1" applyFont="1" applyFill="1" applyBorder="1" applyAlignment="1">
      <alignment horizontal="center" vertical="center" shrinkToFit="1"/>
    </xf>
    <xf numFmtId="41" fontId="75" fillId="13" borderId="65" xfId="1" applyFont="1" applyFill="1" applyBorder="1" applyAlignment="1">
      <alignment horizontal="center" vertical="center" shrinkToFit="1"/>
    </xf>
    <xf numFmtId="41" fontId="19" fillId="13" borderId="159" xfId="1" applyFont="1" applyFill="1" applyBorder="1" applyAlignment="1">
      <alignment horizontal="center" vertical="center" shrinkToFit="1"/>
    </xf>
    <xf numFmtId="41" fontId="19" fillId="13" borderId="17" xfId="1" applyFont="1" applyFill="1" applyBorder="1" applyAlignment="1">
      <alignment horizontal="center" vertical="center" shrinkToFit="1"/>
    </xf>
    <xf numFmtId="41" fontId="19" fillId="13" borderId="62" xfId="1" applyFont="1" applyFill="1" applyBorder="1" applyAlignment="1">
      <alignment horizontal="center" vertical="center" shrinkToFit="1"/>
    </xf>
    <xf numFmtId="41" fontId="19" fillId="13" borderId="127" xfId="1" applyFont="1" applyFill="1" applyBorder="1" applyAlignment="1">
      <alignment horizontal="center" vertical="center" shrinkToFit="1"/>
    </xf>
    <xf numFmtId="41" fontId="19" fillId="13" borderId="1" xfId="1" applyFont="1" applyFill="1" applyBorder="1" applyAlignment="1">
      <alignment horizontal="center" vertical="center" shrinkToFit="1"/>
    </xf>
    <xf numFmtId="41" fontId="19" fillId="13" borderId="64" xfId="1" applyFont="1" applyFill="1" applyBorder="1" applyAlignment="1">
      <alignment horizontal="center" vertical="center" shrinkToFit="1"/>
    </xf>
    <xf numFmtId="41" fontId="42" fillId="13" borderId="7" xfId="1" applyFont="1" applyFill="1" applyBorder="1" applyAlignment="1">
      <alignment horizontal="center" vertical="center" shrinkToFit="1"/>
    </xf>
    <xf numFmtId="41" fontId="42" fillId="13" borderId="5" xfId="1" applyFont="1" applyFill="1" applyBorder="1" applyAlignment="1">
      <alignment horizontal="center" vertical="center" shrinkToFit="1"/>
    </xf>
    <xf numFmtId="41" fontId="42" fillId="13" borderId="59" xfId="1" applyFont="1" applyFill="1" applyBorder="1" applyAlignment="1">
      <alignment horizontal="center" vertical="center" shrinkToFit="1"/>
    </xf>
    <xf numFmtId="0" fontId="60" fillId="13" borderId="138" xfId="0" applyFont="1" applyFill="1" applyBorder="1" applyAlignment="1">
      <alignment horizontal="center" vertical="center" wrapText="1"/>
    </xf>
    <xf numFmtId="0" fontId="60" fillId="13" borderId="37" xfId="0" applyFont="1" applyFill="1" applyBorder="1" applyAlignment="1">
      <alignment horizontal="center" vertical="center" wrapText="1"/>
    </xf>
    <xf numFmtId="0" fontId="60" fillId="13" borderId="112" xfId="0" applyFont="1" applyFill="1" applyBorder="1" applyAlignment="1">
      <alignment horizontal="center" vertical="center" wrapText="1"/>
    </xf>
    <xf numFmtId="41" fontId="97" fillId="0" borderId="138" xfId="1" applyFont="1" applyBorder="1" applyAlignment="1">
      <alignment horizontal="center" vertical="center" shrinkToFit="1"/>
    </xf>
    <xf numFmtId="0" fontId="101" fillId="0" borderId="104" xfId="0" applyFont="1" applyBorder="1">
      <alignment vertical="center"/>
    </xf>
    <xf numFmtId="0" fontId="101" fillId="0" borderId="177" xfId="0" applyFont="1" applyBorder="1">
      <alignment vertical="center"/>
    </xf>
    <xf numFmtId="41" fontId="42" fillId="13" borderId="27" xfId="1" applyFont="1" applyFill="1" applyBorder="1" applyAlignment="1">
      <alignment horizontal="center" vertical="center" shrinkToFit="1"/>
    </xf>
    <xf numFmtId="41" fontId="42" fillId="13" borderId="28" xfId="1" applyFont="1" applyFill="1" applyBorder="1" applyAlignment="1">
      <alignment horizontal="center" vertical="center" shrinkToFit="1"/>
    </xf>
    <xf numFmtId="41" fontId="42" fillId="13" borderId="65" xfId="1" applyFont="1" applyFill="1" applyBorder="1" applyAlignment="1">
      <alignment horizontal="center" vertical="center" shrinkToFit="1"/>
    </xf>
    <xf numFmtId="0" fontId="15" fillId="13" borderId="164" xfId="0" applyFont="1" applyFill="1" applyBorder="1" applyAlignment="1">
      <alignment horizontal="center" vertical="center" wrapText="1"/>
    </xf>
    <xf numFmtId="0" fontId="15" fillId="13" borderId="38" xfId="0" applyFont="1" applyFill="1" applyBorder="1" applyAlignment="1">
      <alignment horizontal="center" vertical="center" wrapText="1"/>
    </xf>
    <xf numFmtId="0" fontId="15" fillId="13" borderId="126" xfId="0" applyFont="1" applyFill="1" applyBorder="1" applyAlignment="1">
      <alignment horizontal="center" vertical="center" wrapText="1"/>
    </xf>
    <xf numFmtId="3" fontId="22" fillId="0" borderId="5" xfId="0" quotePrefix="1" applyNumberFormat="1" applyFont="1" applyBorder="1" applyAlignment="1">
      <alignment horizontal="right" vertical="center"/>
    </xf>
    <xf numFmtId="41" fontId="97" fillId="0" borderId="60" xfId="1" applyFont="1" applyBorder="1" applyAlignment="1">
      <alignment horizontal="center" vertical="center" shrinkToFit="1"/>
    </xf>
    <xf numFmtId="41" fontId="97" fillId="0" borderId="1" xfId="1" applyFont="1" applyBorder="1" applyAlignment="1">
      <alignment horizontal="center" vertical="center" shrinkToFit="1"/>
    </xf>
    <xf numFmtId="41" fontId="97" fillId="0" borderId="64" xfId="1" applyFont="1" applyBorder="1" applyAlignment="1">
      <alignment horizontal="center" vertical="center" shrinkToFit="1"/>
    </xf>
    <xf numFmtId="41" fontId="97" fillId="0" borderId="49" xfId="1" applyFont="1" applyBorder="1" applyAlignment="1">
      <alignment horizontal="center" vertical="center" shrinkToFit="1"/>
    </xf>
    <xf numFmtId="41" fontId="97" fillId="0" borderId="17" xfId="1" applyFont="1" applyBorder="1" applyAlignment="1">
      <alignment horizontal="center" vertical="center" shrinkToFit="1"/>
    </xf>
    <xf numFmtId="41" fontId="97" fillId="0" borderId="62" xfId="1" applyFont="1" applyBorder="1" applyAlignment="1">
      <alignment horizontal="center" vertical="center" shrinkToFit="1"/>
    </xf>
    <xf numFmtId="3" fontId="22" fillId="0" borderId="0" xfId="1" applyNumberFormat="1" applyFont="1" applyBorder="1" applyAlignment="1">
      <alignment horizontal="center" vertical="center"/>
    </xf>
    <xf numFmtId="0" fontId="22" fillId="0" borderId="78" xfId="0" applyFont="1" applyBorder="1" applyAlignment="1">
      <alignment horizontal="center" vertical="center"/>
    </xf>
    <xf numFmtId="0" fontId="22" fillId="0" borderId="0" xfId="0" applyFont="1" applyBorder="1" applyAlignment="1">
      <alignment horizontal="center" vertical="center"/>
    </xf>
    <xf numFmtId="0" fontId="22" fillId="0" borderId="87" xfId="0" applyFont="1" applyBorder="1" applyAlignment="1">
      <alignment horizontal="center" vertical="center"/>
    </xf>
    <xf numFmtId="41" fontId="25" fillId="0" borderId="10" xfId="1" applyFont="1" applyBorder="1" applyAlignment="1">
      <alignment horizontal="center" vertical="center"/>
    </xf>
    <xf numFmtId="41" fontId="25" fillId="0" borderId="16" xfId="1" applyFont="1" applyBorder="1" applyAlignment="1">
      <alignment horizontal="center" vertical="center"/>
    </xf>
    <xf numFmtId="192" fontId="55" fillId="0" borderId="11" xfId="0" applyNumberFormat="1" applyFont="1" applyBorder="1" applyAlignment="1">
      <alignment horizontal="center" vertical="center" wrapText="1"/>
    </xf>
    <xf numFmtId="41" fontId="22" fillId="0" borderId="36" xfId="1" applyFont="1" applyBorder="1" applyAlignment="1">
      <alignment horizontal="right" vertical="center" shrinkToFit="1"/>
    </xf>
    <xf numFmtId="41" fontId="25" fillId="0" borderId="10" xfId="1" applyFont="1" applyBorder="1" applyAlignment="1">
      <alignment horizontal="center"/>
    </xf>
    <xf numFmtId="41" fontId="25" fillId="0" borderId="16" xfId="1" applyFont="1" applyBorder="1" applyAlignment="1">
      <alignment horizontal="center"/>
    </xf>
    <xf numFmtId="41" fontId="22" fillId="0" borderId="80" xfId="1" applyFont="1" applyBorder="1" applyAlignment="1">
      <alignment horizontal="center" vertical="center" shrinkToFit="1"/>
    </xf>
    <xf numFmtId="41" fontId="22" fillId="0" borderId="54" xfId="1" applyFont="1" applyBorder="1" applyAlignment="1">
      <alignment horizontal="center" vertical="center" shrinkToFit="1"/>
    </xf>
    <xf numFmtId="41" fontId="22" fillId="0" borderId="68" xfId="1" applyFont="1" applyBorder="1" applyAlignment="1">
      <alignment horizontal="center" vertical="center" shrinkToFit="1"/>
    </xf>
    <xf numFmtId="41" fontId="22" fillId="0" borderId="31" xfId="1" applyFont="1" applyBorder="1" applyAlignment="1">
      <alignment horizontal="right" vertical="center" shrinkToFit="1"/>
    </xf>
    <xf numFmtId="41" fontId="22" fillId="0" borderId="16" xfId="1" applyFont="1" applyBorder="1" applyAlignment="1">
      <alignment horizontal="right" vertical="center" shrinkToFit="1"/>
    </xf>
    <xf numFmtId="41" fontId="22" fillId="0" borderId="30" xfId="1" applyFont="1" applyBorder="1" applyAlignment="1">
      <alignment horizontal="right" vertical="center" shrinkToFit="1"/>
    </xf>
    <xf numFmtId="177" fontId="15" fillId="0" borderId="1" xfId="0" applyNumberFormat="1" applyFont="1" applyBorder="1" applyAlignment="1">
      <alignment horizontal="center" vertical="center"/>
    </xf>
    <xf numFmtId="41" fontId="22" fillId="0" borderId="229" xfId="1" applyFont="1" applyBorder="1" applyAlignment="1">
      <alignment horizontal="right" vertical="center" shrinkToFit="1"/>
    </xf>
    <xf numFmtId="41" fontId="22" fillId="0" borderId="230" xfId="1" applyFont="1" applyBorder="1" applyAlignment="1">
      <alignment horizontal="right" vertical="center" shrinkToFit="1"/>
    </xf>
    <xf numFmtId="180" fontId="100" fillId="0" borderId="47" xfId="1" applyNumberFormat="1" applyFont="1" applyBorder="1" applyAlignment="1">
      <alignment horizontal="right" vertical="center"/>
    </xf>
    <xf numFmtId="180" fontId="100" fillId="0" borderId="48" xfId="1" applyNumberFormat="1" applyFont="1" applyBorder="1" applyAlignment="1">
      <alignment horizontal="right" vertical="center"/>
    </xf>
    <xf numFmtId="180" fontId="100" fillId="0" borderId="92" xfId="1" applyNumberFormat="1" applyFont="1" applyBorder="1" applyAlignment="1">
      <alignment horizontal="right" vertical="center"/>
    </xf>
    <xf numFmtId="180" fontId="100" fillId="0" borderId="41" xfId="1" applyNumberFormat="1" applyFont="1" applyBorder="1" applyAlignment="1">
      <alignment horizontal="right" vertical="center"/>
    </xf>
    <xf numFmtId="180" fontId="100" fillId="0" borderId="42" xfId="1" applyNumberFormat="1" applyFont="1" applyBorder="1" applyAlignment="1">
      <alignment horizontal="right" vertical="center"/>
    </xf>
    <xf numFmtId="180" fontId="100" fillId="0" borderId="43" xfId="1" applyNumberFormat="1" applyFont="1" applyBorder="1" applyAlignment="1">
      <alignment horizontal="right" vertical="center"/>
    </xf>
    <xf numFmtId="180" fontId="100" fillId="0" borderId="98" xfId="1" applyNumberFormat="1" applyFont="1" applyBorder="1" applyAlignment="1">
      <alignment horizontal="right" vertical="center"/>
    </xf>
    <xf numFmtId="180" fontId="100" fillId="0" borderId="77" xfId="1" applyNumberFormat="1" applyFont="1" applyBorder="1" applyAlignment="1">
      <alignment horizontal="right" vertical="center"/>
    </xf>
    <xf numFmtId="180" fontId="100" fillId="0" borderId="99" xfId="1" applyNumberFormat="1" applyFont="1" applyBorder="1" applyAlignment="1">
      <alignment horizontal="right" vertical="center"/>
    </xf>
    <xf numFmtId="186" fontId="22" fillId="0" borderId="33" xfId="1" applyNumberFormat="1" applyFont="1" applyBorder="1" applyAlignment="1">
      <alignment horizontal="right" vertical="center" shrinkToFit="1"/>
    </xf>
    <xf numFmtId="186" fontId="22" fillId="0" borderId="10" xfId="1" applyNumberFormat="1" applyFont="1" applyBorder="1" applyAlignment="1">
      <alignment horizontal="right" vertical="center" shrinkToFit="1"/>
    </xf>
    <xf numFmtId="186" fontId="22" fillId="0" borderId="34" xfId="1" applyNumberFormat="1" applyFont="1" applyBorder="1" applyAlignment="1">
      <alignment horizontal="right" vertical="center" shrinkToFit="1"/>
    </xf>
    <xf numFmtId="178" fontId="100" fillId="0" borderId="124" xfId="1" applyNumberFormat="1" applyFont="1" applyBorder="1" applyAlignment="1">
      <alignment horizontal="center" vertical="center" shrinkToFit="1"/>
    </xf>
    <xf numFmtId="178" fontId="100" fillId="0" borderId="25" xfId="1" applyNumberFormat="1" applyFont="1" applyBorder="1" applyAlignment="1">
      <alignment horizontal="center" vertical="center" shrinkToFit="1"/>
    </xf>
    <xf numFmtId="178" fontId="100" fillId="0" borderId="125" xfId="1" applyNumberFormat="1" applyFont="1" applyBorder="1" applyAlignment="1">
      <alignment horizontal="center" vertical="center" shrinkToFit="1"/>
    </xf>
    <xf numFmtId="179" fontId="22" fillId="0" borderId="24" xfId="1" applyNumberFormat="1" applyFont="1" applyBorder="1" applyAlignment="1">
      <alignment horizontal="center" vertical="center" shrinkToFit="1"/>
    </xf>
    <xf numFmtId="179" fontId="22" fillId="0" borderId="25" xfId="1" applyNumberFormat="1" applyFont="1" applyBorder="1" applyAlignment="1">
      <alignment horizontal="center" vertical="center" shrinkToFit="1"/>
    </xf>
    <xf numFmtId="179" fontId="22" fillId="0" borderId="26" xfId="1" applyNumberFormat="1" applyFont="1" applyBorder="1" applyAlignment="1">
      <alignment horizontal="center" vertical="center" shrinkToFit="1"/>
    </xf>
    <xf numFmtId="0" fontId="22" fillId="4" borderId="19" xfId="0" applyFont="1" applyFill="1" applyBorder="1" applyAlignment="1">
      <alignment horizontal="center" vertical="center" shrinkToFit="1"/>
    </xf>
    <xf numFmtId="0" fontId="22" fillId="4" borderId="20" xfId="0" applyFont="1" applyFill="1" applyBorder="1" applyAlignment="1">
      <alignment horizontal="center" vertical="center" shrinkToFit="1"/>
    </xf>
    <xf numFmtId="0" fontId="22" fillId="4" borderId="21" xfId="0" applyFont="1" applyFill="1" applyBorder="1" applyAlignment="1">
      <alignment horizontal="center" vertical="center" shrinkToFit="1"/>
    </xf>
    <xf numFmtId="177" fontId="22" fillId="4" borderId="24" xfId="0" applyNumberFormat="1" applyFont="1" applyFill="1" applyBorder="1" applyAlignment="1">
      <alignment horizontal="center" vertical="center" shrinkToFit="1"/>
    </xf>
    <xf numFmtId="177" fontId="22" fillId="4" borderId="25" xfId="0" applyNumberFormat="1" applyFont="1" applyFill="1" applyBorder="1" applyAlignment="1">
      <alignment horizontal="center" vertical="center" shrinkToFit="1"/>
    </xf>
    <xf numFmtId="177" fontId="22" fillId="4" borderId="26" xfId="0" applyNumberFormat="1" applyFont="1" applyFill="1" applyBorder="1" applyAlignment="1">
      <alignment horizontal="center" vertical="center" shrinkToFit="1"/>
    </xf>
    <xf numFmtId="0" fontId="22" fillId="0" borderId="27" xfId="0" applyFont="1" applyBorder="1" applyAlignment="1">
      <alignment horizontal="left" vertical="center" indent="1" shrinkToFit="1"/>
    </xf>
    <xf numFmtId="0" fontId="22" fillId="0" borderId="28" xfId="0" applyFont="1" applyBorder="1" applyAlignment="1">
      <alignment horizontal="left" vertical="center" indent="1" shrinkToFit="1"/>
    </xf>
    <xf numFmtId="0" fontId="22" fillId="0" borderId="65" xfId="0" applyFont="1" applyBorder="1" applyAlignment="1">
      <alignment horizontal="left" vertical="center" indent="1" shrinkToFit="1"/>
    </xf>
    <xf numFmtId="0" fontId="22" fillId="0" borderId="31" xfId="0" applyFont="1" applyBorder="1" applyAlignment="1">
      <alignment horizontal="left" vertical="center" indent="1" shrinkToFit="1"/>
    </xf>
    <xf numFmtId="0" fontId="22" fillId="0" borderId="16" xfId="0" applyFont="1" applyBorder="1" applyAlignment="1">
      <alignment horizontal="left" vertical="center" indent="1" shrinkToFit="1"/>
    </xf>
    <xf numFmtId="184" fontId="22" fillId="0" borderId="16" xfId="0" applyNumberFormat="1" applyFont="1" applyBorder="1" applyAlignment="1">
      <alignment horizontal="distributed" vertical="center" indent="1" shrinkToFit="1"/>
    </xf>
    <xf numFmtId="184" fontId="22" fillId="0" borderId="140" xfId="0" applyNumberFormat="1" applyFont="1" applyBorder="1" applyAlignment="1">
      <alignment horizontal="distributed" vertical="center" indent="1" shrinkToFit="1"/>
    </xf>
    <xf numFmtId="0" fontId="22" fillId="0" borderId="89" xfId="0" applyFont="1" applyBorder="1" applyAlignment="1">
      <alignment horizontal="left" vertical="center" indent="1" shrinkToFit="1"/>
    </xf>
    <xf numFmtId="0" fontId="22" fillId="0" borderId="90" xfId="0" applyFont="1" applyBorder="1" applyAlignment="1">
      <alignment horizontal="left" vertical="center" indent="1" shrinkToFit="1"/>
    </xf>
    <xf numFmtId="0" fontId="22" fillId="0" borderId="91" xfId="0" applyFont="1" applyBorder="1" applyAlignment="1">
      <alignment horizontal="left" vertical="center" indent="1" shrinkToFit="1"/>
    </xf>
    <xf numFmtId="0" fontId="22" fillId="0" borderId="82" xfId="0" applyFont="1" applyBorder="1" applyAlignment="1">
      <alignment horizontal="center" vertical="center" shrinkToFit="1"/>
    </xf>
    <xf numFmtId="0" fontId="22" fillId="0" borderId="83" xfId="0" applyFont="1" applyBorder="1" applyAlignment="1">
      <alignment horizontal="center" vertical="center" shrinkToFit="1"/>
    </xf>
    <xf numFmtId="0" fontId="22" fillId="0" borderId="225" xfId="0" applyFont="1" applyBorder="1" applyAlignment="1">
      <alignment horizontal="center" vertical="center" shrinkToFit="1"/>
    </xf>
    <xf numFmtId="0" fontId="22" fillId="0" borderId="226" xfId="0" applyFont="1" applyBorder="1" applyAlignment="1">
      <alignment horizontal="center" vertical="center" shrinkToFit="1"/>
    </xf>
    <xf numFmtId="0" fontId="46" fillId="0" borderId="250" xfId="48" applyFont="1" applyBorder="1" applyAlignment="1">
      <alignment horizontal="center" vertical="center"/>
    </xf>
    <xf numFmtId="0" fontId="46" fillId="0" borderId="25" xfId="48" applyFont="1" applyBorder="1" applyAlignment="1">
      <alignment horizontal="center" vertical="center"/>
    </xf>
    <xf numFmtId="0" fontId="46" fillId="0" borderId="40" xfId="48" applyFont="1" applyBorder="1" applyAlignment="1">
      <alignment horizontal="center" vertical="center"/>
    </xf>
    <xf numFmtId="0" fontId="46" fillId="0" borderId="48" xfId="48" applyFont="1" applyBorder="1" applyAlignment="1">
      <alignment horizontal="center" vertical="center"/>
    </xf>
    <xf numFmtId="0" fontId="46" fillId="0" borderId="92" xfId="48" applyFont="1" applyBorder="1" applyAlignment="1">
      <alignment horizontal="center" vertical="center"/>
    </xf>
    <xf numFmtId="0" fontId="110" fillId="6" borderId="5" xfId="48" applyFont="1" applyFill="1" applyBorder="1" applyAlignment="1">
      <alignment horizontal="center" vertical="center" wrapText="1"/>
    </xf>
    <xf numFmtId="0" fontId="110" fillId="6" borderId="5" xfId="48" applyFont="1" applyFill="1" applyBorder="1" applyAlignment="1">
      <alignment horizontal="center" vertical="center"/>
    </xf>
    <xf numFmtId="0" fontId="46" fillId="6" borderId="250" xfId="48" applyFont="1" applyFill="1" applyBorder="1" applyAlignment="1">
      <alignment horizontal="center" vertical="center"/>
    </xf>
    <xf numFmtId="0" fontId="46" fillId="6" borderId="25" xfId="48" applyFont="1" applyFill="1" applyBorder="1" applyAlignment="1">
      <alignment horizontal="center" vertical="center"/>
    </xf>
    <xf numFmtId="0" fontId="46" fillId="6" borderId="40" xfId="48" applyFont="1" applyFill="1" applyBorder="1" applyAlignment="1">
      <alignment horizontal="center" vertical="center"/>
    </xf>
    <xf numFmtId="0" fontId="46" fillId="0" borderId="47" xfId="48" applyFont="1" applyBorder="1" applyAlignment="1">
      <alignment horizontal="center" vertical="center"/>
    </xf>
    <xf numFmtId="0" fontId="46" fillId="12" borderId="48" xfId="48" applyFont="1" applyFill="1" applyBorder="1" applyAlignment="1">
      <alignment horizontal="center" vertical="center"/>
    </xf>
    <xf numFmtId="0" fontId="46" fillId="0" borderId="42" xfId="48" applyFont="1" applyBorder="1" applyAlignment="1">
      <alignment horizontal="center" vertical="center"/>
    </xf>
    <xf numFmtId="0" fontId="46" fillId="0" borderId="43" xfId="48" applyFont="1" applyBorder="1" applyAlignment="1">
      <alignment horizontal="center" vertical="center"/>
    </xf>
    <xf numFmtId="0" fontId="46" fillId="0" borderId="41" xfId="48" applyFont="1" applyBorder="1" applyAlignment="1">
      <alignment horizontal="center" vertical="center"/>
    </xf>
    <xf numFmtId="0" fontId="46" fillId="0" borderId="48" xfId="48" applyFont="1" applyBorder="1" applyAlignment="1">
      <alignment horizontal="center" vertical="center" wrapText="1"/>
    </xf>
    <xf numFmtId="0" fontId="111" fillId="0" borderId="1" xfId="48" applyFont="1" applyBorder="1" applyAlignment="1">
      <alignment horizontal="center" vertical="center" wrapText="1"/>
    </xf>
    <xf numFmtId="0" fontId="111" fillId="0" borderId="1" xfId="48" applyFont="1" applyBorder="1" applyAlignment="1">
      <alignment horizontal="center" vertical="center"/>
    </xf>
    <xf numFmtId="0" fontId="111" fillId="0" borderId="0" xfId="48" applyFont="1" applyAlignment="1">
      <alignment horizontal="center" vertical="center"/>
    </xf>
    <xf numFmtId="0" fontId="111" fillId="0" borderId="16" xfId="48" applyFont="1" applyBorder="1" applyAlignment="1">
      <alignment horizontal="center" vertical="center"/>
    </xf>
    <xf numFmtId="0" fontId="16" fillId="0" borderId="16" xfId="48" applyFont="1" applyBorder="1" applyAlignment="1">
      <alignment horizontal="center" vertical="center"/>
    </xf>
    <xf numFmtId="0" fontId="16" fillId="0" borderId="30" xfId="48" applyFont="1" applyBorder="1" applyAlignment="1">
      <alignment horizontal="center" vertical="center"/>
    </xf>
    <xf numFmtId="0" fontId="46" fillId="0" borderId="42" xfId="48" applyFont="1" applyBorder="1" applyAlignment="1">
      <alignment horizontal="center" vertical="center" wrapText="1"/>
    </xf>
    <xf numFmtId="0" fontId="46" fillId="6" borderId="42" xfId="48" applyFont="1" applyFill="1" applyBorder="1" applyAlignment="1">
      <alignment horizontal="center" vertical="center" wrapText="1"/>
    </xf>
    <xf numFmtId="0" fontId="46" fillId="6" borderId="42" xfId="48" applyFont="1" applyFill="1" applyBorder="1" applyAlignment="1">
      <alignment horizontal="center" vertical="center"/>
    </xf>
    <xf numFmtId="0" fontId="46" fillId="0" borderId="265" xfId="48" applyFont="1" applyBorder="1" applyAlignment="1">
      <alignment horizontal="center" vertical="center"/>
    </xf>
    <xf numFmtId="0" fontId="46" fillId="0" borderId="28" xfId="48" applyFont="1" applyBorder="1" applyAlignment="1">
      <alignment horizontal="center" vertical="center"/>
    </xf>
    <xf numFmtId="0" fontId="46" fillId="0" borderId="29" xfId="48" applyFont="1" applyBorder="1" applyAlignment="1">
      <alignment horizontal="center" vertical="center"/>
    </xf>
    <xf numFmtId="0" fontId="107" fillId="0" borderId="1" xfId="48" applyFont="1" applyBorder="1" applyAlignment="1">
      <alignment horizontal="center" vertical="center"/>
    </xf>
    <xf numFmtId="0" fontId="107" fillId="0" borderId="0" xfId="48" applyFont="1" applyAlignment="1">
      <alignment horizontal="center" vertical="center"/>
    </xf>
    <xf numFmtId="0" fontId="107" fillId="0" borderId="16" xfId="48" applyFont="1" applyBorder="1" applyAlignment="1">
      <alignment horizontal="center" vertical="center"/>
    </xf>
    <xf numFmtId="0" fontId="46" fillId="0" borderId="27" xfId="48" applyFont="1" applyBorder="1" applyAlignment="1">
      <alignment horizontal="center" vertical="center"/>
    </xf>
    <xf numFmtId="0" fontId="46" fillId="0" borderId="94" xfId="48" applyFont="1" applyBorder="1" applyAlignment="1">
      <alignment horizontal="center" vertical="center"/>
    </xf>
    <xf numFmtId="0" fontId="46" fillId="0" borderId="24" xfId="48" applyFont="1" applyBorder="1" applyAlignment="1">
      <alignment horizontal="center" vertical="center"/>
    </xf>
    <xf numFmtId="0" fontId="46" fillId="0" borderId="8" xfId="48" applyFont="1" applyBorder="1" applyAlignment="1">
      <alignment horizontal="center" vertical="center"/>
    </xf>
    <xf numFmtId="0" fontId="46" fillId="0" borderId="10" xfId="48" applyFont="1" applyBorder="1" applyAlignment="1">
      <alignment horizontal="center" vertical="center"/>
    </xf>
    <xf numFmtId="0" fontId="46" fillId="0" borderId="34" xfId="48" applyFont="1" applyBorder="1" applyAlignment="1">
      <alignment horizontal="center" vertical="center"/>
    </xf>
    <xf numFmtId="0" fontId="46" fillId="0" borderId="14" xfId="48" applyFont="1" applyBorder="1" applyAlignment="1">
      <alignment horizontal="center" vertical="center"/>
    </xf>
    <xf numFmtId="0" fontId="46" fillId="0" borderId="16" xfId="48" applyFont="1" applyBorder="1" applyAlignment="1">
      <alignment horizontal="center" vertical="center"/>
    </xf>
    <xf numFmtId="0" fontId="46" fillId="0" borderId="30" xfId="48" applyFont="1" applyBorder="1" applyAlignment="1">
      <alignment horizontal="center" vertical="center"/>
    </xf>
    <xf numFmtId="0" fontId="46" fillId="0" borderId="24" xfId="48" applyFont="1" applyBorder="1" applyAlignment="1">
      <alignment horizontal="center" vertical="center" wrapText="1"/>
    </xf>
    <xf numFmtId="0" fontId="46" fillId="0" borderId="250" xfId="48" applyFont="1" applyBorder="1" applyAlignment="1">
      <alignment horizontal="center" vertical="center" wrapText="1"/>
    </xf>
    <xf numFmtId="0" fontId="46" fillId="0" borderId="26" xfId="48" applyFont="1" applyBorder="1" applyAlignment="1">
      <alignment horizontal="center" vertical="center"/>
    </xf>
    <xf numFmtId="184" fontId="46" fillId="6" borderId="250" xfId="48" applyNumberFormat="1" applyFont="1" applyFill="1" applyBorder="1" applyAlignment="1">
      <alignment horizontal="center" vertical="center"/>
    </xf>
    <xf numFmtId="184" fontId="46" fillId="6" borderId="25" xfId="48" applyNumberFormat="1" applyFont="1" applyFill="1" applyBorder="1" applyAlignment="1">
      <alignment horizontal="center" vertical="center"/>
    </xf>
    <xf numFmtId="184" fontId="46" fillId="6" borderId="40" xfId="48" applyNumberFormat="1" applyFont="1" applyFill="1" applyBorder="1" applyAlignment="1">
      <alignment horizontal="center" vertical="center"/>
    </xf>
    <xf numFmtId="184" fontId="46" fillId="0" borderId="250" xfId="48" applyNumberFormat="1" applyFont="1" applyBorder="1" applyAlignment="1">
      <alignment horizontal="center" vertical="center"/>
    </xf>
    <xf numFmtId="184" fontId="46" fillId="0" borderId="25" xfId="48" applyNumberFormat="1" applyFont="1" applyBorder="1" applyAlignment="1">
      <alignment horizontal="center" vertical="center"/>
    </xf>
    <xf numFmtId="184" fontId="46" fillId="0" borderId="40" xfId="48" applyNumberFormat="1" applyFont="1" applyBorder="1" applyAlignment="1">
      <alignment horizontal="center" vertical="center"/>
    </xf>
    <xf numFmtId="0" fontId="46" fillId="0" borderId="33" xfId="48" applyFont="1" applyBorder="1" applyAlignment="1">
      <alignment horizontal="center" vertical="center" wrapText="1"/>
    </xf>
    <xf numFmtId="0" fontId="46" fillId="0" borderId="9" xfId="48" applyFont="1" applyBorder="1" applyAlignment="1">
      <alignment horizontal="center" vertical="center"/>
    </xf>
    <xf numFmtId="0" fontId="46" fillId="0" borderId="31" xfId="48" applyFont="1" applyBorder="1" applyAlignment="1">
      <alignment horizontal="center" vertical="center"/>
    </xf>
    <xf numFmtId="0" fontId="46" fillId="0" borderId="15" xfId="48" applyFont="1" applyBorder="1" applyAlignment="1">
      <alignment horizontal="center" vertical="center"/>
    </xf>
    <xf numFmtId="184" fontId="46" fillId="0" borderId="8" xfId="48" applyNumberFormat="1" applyFont="1" applyBorder="1" applyAlignment="1">
      <alignment horizontal="center" vertical="center"/>
    </xf>
    <xf numFmtId="184" fontId="46" fillId="0" borderId="10" xfId="48" applyNumberFormat="1" applyFont="1" applyBorder="1" applyAlignment="1">
      <alignment horizontal="center" vertical="center"/>
    </xf>
    <xf numFmtId="184" fontId="46" fillId="0" borderId="9" xfId="48" applyNumberFormat="1" applyFont="1" applyBorder="1" applyAlignment="1">
      <alignment horizontal="center" vertical="center"/>
    </xf>
    <xf numFmtId="184" fontId="46" fillId="0" borderId="14" xfId="48" applyNumberFormat="1" applyFont="1" applyBorder="1" applyAlignment="1">
      <alignment horizontal="center" vertical="center"/>
    </xf>
    <xf numFmtId="184" fontId="46" fillId="0" borderId="16" xfId="48" applyNumberFormat="1" applyFont="1" applyBorder="1" applyAlignment="1">
      <alignment horizontal="center" vertical="center"/>
    </xf>
    <xf numFmtId="184" fontId="46" fillId="0" borderId="15" xfId="48" applyNumberFormat="1" applyFont="1" applyBorder="1" applyAlignment="1">
      <alignment horizontal="center" vertical="center"/>
    </xf>
    <xf numFmtId="0" fontId="46" fillId="0" borderId="282" xfId="48" applyFont="1" applyBorder="1" applyAlignment="1">
      <alignment horizontal="center" vertical="center" wrapText="1"/>
    </xf>
    <xf numFmtId="0" fontId="46" fillId="0" borderId="253" xfId="48" applyFont="1" applyBorder="1" applyAlignment="1">
      <alignment horizontal="center" vertical="center" wrapText="1"/>
    </xf>
    <xf numFmtId="0" fontId="46" fillId="0" borderId="288" xfId="48" applyFont="1" applyBorder="1" applyAlignment="1">
      <alignment horizontal="center" vertical="center" wrapText="1"/>
    </xf>
    <xf numFmtId="0" fontId="46" fillId="0" borderId="51" xfId="48" applyFont="1" applyBorder="1" applyAlignment="1">
      <alignment horizontal="center" vertical="center" wrapText="1"/>
    </xf>
    <xf numFmtId="0" fontId="46" fillId="0" borderId="253" xfId="48" applyFont="1" applyBorder="1" applyAlignment="1">
      <alignment horizontal="center" vertical="center"/>
    </xf>
    <xf numFmtId="0" fontId="46" fillId="0" borderId="51" xfId="48" applyFont="1" applyBorder="1" applyAlignment="1">
      <alignment horizontal="center" vertical="center"/>
    </xf>
    <xf numFmtId="0" fontId="46" fillId="0" borderId="8" xfId="48" applyFont="1" applyBorder="1" applyAlignment="1">
      <alignment horizontal="center" vertical="center" wrapText="1"/>
    </xf>
    <xf numFmtId="0" fontId="46" fillId="0" borderId="287" xfId="48" applyFont="1" applyBorder="1" applyAlignment="1">
      <alignment horizontal="center" vertical="center" wrapText="1"/>
    </xf>
    <xf numFmtId="0" fontId="46" fillId="0" borderId="52" xfId="48" applyFont="1" applyBorder="1" applyAlignment="1">
      <alignment horizontal="center" vertical="center" wrapText="1"/>
    </xf>
    <xf numFmtId="0" fontId="46" fillId="0" borderId="41" xfId="48" applyFont="1" applyBorder="1" applyAlignment="1">
      <alignment horizontal="center" vertical="center" wrapText="1"/>
    </xf>
    <xf numFmtId="0" fontId="46" fillId="6" borderId="43" xfId="48" applyFont="1" applyFill="1" applyBorder="1" applyAlignment="1">
      <alignment horizontal="center" vertical="center"/>
    </xf>
    <xf numFmtId="9" fontId="46" fillId="0" borderId="42" xfId="48" applyNumberFormat="1" applyFont="1" applyBorder="1" applyAlignment="1">
      <alignment horizontal="center" vertical="center"/>
    </xf>
    <xf numFmtId="0" fontId="46" fillId="0" borderId="11" xfId="48" applyFont="1" applyBorder="1" applyAlignment="1">
      <alignment horizontal="center" vertical="center"/>
    </xf>
    <xf numFmtId="0" fontId="46" fillId="0" borderId="12" xfId="48" applyFont="1" applyBorder="1" applyAlignment="1">
      <alignment horizontal="center" vertical="center"/>
    </xf>
    <xf numFmtId="0" fontId="16" fillId="0" borderId="250" xfId="48" applyFont="1" applyBorder="1" applyAlignment="1">
      <alignment horizontal="center" vertical="center"/>
    </xf>
    <xf numFmtId="0" fontId="16" fillId="0" borderId="25" xfId="48" applyFont="1" applyBorder="1" applyAlignment="1">
      <alignment horizontal="center" vertical="center"/>
    </xf>
    <xf numFmtId="0" fontId="16" fillId="0" borderId="40" xfId="48" applyFont="1" applyBorder="1" applyAlignment="1">
      <alignment horizontal="center" vertical="center"/>
    </xf>
    <xf numFmtId="9" fontId="46" fillId="0" borderId="42" xfId="48" applyNumberFormat="1" applyFont="1" applyBorder="1" applyAlignment="1">
      <alignment horizontal="center" vertical="center" shrinkToFit="1"/>
    </xf>
    <xf numFmtId="0" fontId="46" fillId="0" borderId="42" xfId="48" applyFont="1" applyBorder="1" applyAlignment="1">
      <alignment horizontal="center" vertical="center" shrinkToFit="1"/>
    </xf>
    <xf numFmtId="0" fontId="46" fillId="6" borderId="48" xfId="48" applyFont="1" applyFill="1" applyBorder="1" applyAlignment="1">
      <alignment horizontal="center" vertical="center"/>
    </xf>
    <xf numFmtId="0" fontId="46" fillId="6" borderId="92" xfId="48" applyFont="1" applyFill="1" applyBorder="1" applyAlignment="1">
      <alignment horizontal="center" vertical="center"/>
    </xf>
    <xf numFmtId="0" fontId="46" fillId="0" borderId="33" xfId="48" applyFont="1" applyBorder="1" applyAlignment="1">
      <alignment horizontal="center" vertical="center"/>
    </xf>
    <xf numFmtId="0" fontId="71" fillId="0" borderId="42" xfId="48" applyFont="1" applyBorder="1" applyAlignment="1">
      <alignment horizontal="center" vertical="center"/>
    </xf>
    <xf numFmtId="0" fontId="46" fillId="6" borderId="51" xfId="48" applyFont="1" applyFill="1" applyBorder="1" applyAlignment="1">
      <alignment horizontal="center" vertical="center"/>
    </xf>
    <xf numFmtId="0" fontId="46" fillId="6" borderId="52" xfId="48" applyFont="1" applyFill="1" applyBorder="1" applyAlignment="1">
      <alignment horizontal="center" vertical="center"/>
    </xf>
    <xf numFmtId="0" fontId="46" fillId="0" borderId="285" xfId="48" applyFont="1" applyBorder="1" applyAlignment="1">
      <alignment horizontal="center" vertical="center"/>
    </xf>
    <xf numFmtId="0" fontId="46" fillId="0" borderId="286" xfId="48" applyFont="1" applyBorder="1" applyAlignment="1">
      <alignment horizontal="center" vertical="center"/>
    </xf>
    <xf numFmtId="0" fontId="46" fillId="0" borderId="11" xfId="48" applyFont="1" applyBorder="1" applyAlignment="1">
      <alignment horizontal="center" vertical="center" wrapText="1"/>
    </xf>
    <xf numFmtId="0" fontId="46" fillId="0" borderId="266" xfId="48" applyFont="1" applyBorder="1" applyAlignment="1">
      <alignment horizontal="center" vertical="center"/>
    </xf>
    <xf numFmtId="0" fontId="46" fillId="0" borderId="267" xfId="48" applyFont="1" applyBorder="1" applyAlignment="1">
      <alignment horizontal="center" vertical="center"/>
    </xf>
    <xf numFmtId="10" fontId="46" fillId="0" borderId="42" xfId="48" applyNumberFormat="1" applyFont="1" applyBorder="1" applyAlignment="1">
      <alignment horizontal="center" vertical="center"/>
    </xf>
    <xf numFmtId="0" fontId="46" fillId="0" borderId="283" xfId="48" applyFont="1" applyBorder="1" applyAlignment="1">
      <alignment horizontal="center" vertical="center"/>
    </xf>
    <xf numFmtId="0" fontId="46" fillId="0" borderId="284" xfId="48" applyFont="1" applyBorder="1" applyAlignment="1">
      <alignment horizontal="center" vertical="center"/>
    </xf>
    <xf numFmtId="9" fontId="46" fillId="0" borderId="285" xfId="48" applyNumberFormat="1" applyFont="1" applyBorder="1" applyAlignment="1">
      <alignment horizontal="center" vertical="center"/>
    </xf>
    <xf numFmtId="0" fontId="71" fillId="0" borderId="11" xfId="48" applyFont="1" applyBorder="1" applyAlignment="1">
      <alignment horizontal="center" vertical="center" wrapText="1"/>
    </xf>
    <xf numFmtId="0" fontId="71" fillId="0" borderId="12" xfId="48" applyFont="1" applyBorder="1" applyAlignment="1">
      <alignment horizontal="center" vertical="center"/>
    </xf>
    <xf numFmtId="0" fontId="71" fillId="0" borderId="266" xfId="48" applyFont="1" applyBorder="1" applyAlignment="1">
      <alignment horizontal="center" vertical="center"/>
    </xf>
    <xf numFmtId="0" fontId="71" fillId="0" borderId="267" xfId="48" applyFont="1" applyBorder="1" applyAlignment="1">
      <alignment horizontal="center" vertical="center"/>
    </xf>
    <xf numFmtId="0" fontId="16" fillId="0" borderId="14" xfId="48" applyFont="1" applyBorder="1" applyAlignment="1">
      <alignment horizontal="center" vertical="center"/>
    </xf>
    <xf numFmtId="0" fontId="16" fillId="0" borderId="15" xfId="48" applyFont="1" applyBorder="1" applyAlignment="1">
      <alignment horizontal="center" vertical="center"/>
    </xf>
    <xf numFmtId="0" fontId="16" fillId="0" borderId="265" xfId="48" applyFont="1" applyBorder="1" applyAlignment="1">
      <alignment horizontal="center" vertical="center"/>
    </xf>
    <xf numFmtId="0" fontId="16" fillId="0" borderId="28" xfId="48" applyFont="1" applyBorder="1" applyAlignment="1">
      <alignment horizontal="center" vertical="center"/>
    </xf>
    <xf numFmtId="0" fontId="16" fillId="0" borderId="94" xfId="48" applyFont="1" applyBorder="1" applyAlignment="1">
      <alignment horizontal="center" vertical="center"/>
    </xf>
    <xf numFmtId="0" fontId="16" fillId="0" borderId="250" xfId="48" applyFont="1" applyBorder="1" applyAlignment="1">
      <alignment horizontal="center" vertical="center" wrapText="1"/>
    </xf>
    <xf numFmtId="0" fontId="46" fillId="0" borderId="260" xfId="48" applyFont="1" applyBorder="1" applyAlignment="1">
      <alignment horizontal="center" vertical="center" wrapText="1"/>
    </xf>
    <xf numFmtId="0" fontId="46" fillId="0" borderId="261" xfId="48" applyFont="1" applyBorder="1" applyAlignment="1">
      <alignment horizontal="center" vertical="center"/>
    </xf>
    <xf numFmtId="0" fontId="16" fillId="0" borderId="250" xfId="48" applyFont="1" applyBorder="1" applyAlignment="1">
      <alignment horizontal="left" vertical="center" wrapText="1"/>
    </xf>
    <xf numFmtId="0" fontId="16" fillId="0" borderId="25" xfId="48" applyFont="1" applyBorder="1" applyAlignment="1">
      <alignment horizontal="left" vertical="center"/>
    </xf>
    <xf numFmtId="0" fontId="16" fillId="0" borderId="40" xfId="48" applyFont="1" applyBorder="1" applyAlignment="1">
      <alignment horizontal="left" vertical="center"/>
    </xf>
    <xf numFmtId="0" fontId="16" fillId="0" borderId="250" xfId="48" applyFont="1" applyBorder="1" applyAlignment="1">
      <alignment horizontal="left" vertical="center"/>
    </xf>
    <xf numFmtId="0" fontId="16" fillId="0" borderId="265" xfId="48" applyFont="1" applyBorder="1" applyAlignment="1">
      <alignment horizontal="left" vertical="center" wrapText="1"/>
    </xf>
    <xf numFmtId="0" fontId="16" fillId="0" borderId="28" xfId="48" applyFont="1" applyBorder="1" applyAlignment="1">
      <alignment horizontal="left" vertical="center"/>
    </xf>
    <xf numFmtId="0" fontId="16" fillId="0" borderId="94" xfId="48" applyFont="1" applyBorder="1" applyAlignment="1">
      <alignment horizontal="left" vertical="center"/>
    </xf>
    <xf numFmtId="0" fontId="16" fillId="0" borderId="14" xfId="48" applyFont="1" applyBorder="1" applyAlignment="1">
      <alignment horizontal="left" vertical="center"/>
    </xf>
    <xf numFmtId="0" fontId="16" fillId="0" borderId="16" xfId="48" applyFont="1" applyBorder="1" applyAlignment="1">
      <alignment horizontal="left" vertical="center"/>
    </xf>
    <xf numFmtId="0" fontId="16" fillId="0" borderId="15" xfId="48" applyFont="1" applyBorder="1" applyAlignment="1">
      <alignment horizontal="left" vertical="center"/>
    </xf>
    <xf numFmtId="0" fontId="71" fillId="0" borderId="250" xfId="48" applyFont="1" applyBorder="1" applyAlignment="1">
      <alignment horizontal="left" vertical="center"/>
    </xf>
    <xf numFmtId="0" fontId="71" fillId="0" borderId="25" xfId="48" applyFont="1" applyBorder="1" applyAlignment="1">
      <alignment horizontal="left" vertical="center"/>
    </xf>
    <xf numFmtId="0" fontId="71" fillId="0" borderId="40" xfId="48" applyFont="1" applyBorder="1" applyAlignment="1">
      <alignment horizontal="left" vertical="center"/>
    </xf>
    <xf numFmtId="0" fontId="46" fillId="0" borderId="93" xfId="48" applyFont="1" applyBorder="1" applyAlignment="1">
      <alignment horizontal="center" vertical="center"/>
    </xf>
    <xf numFmtId="0" fontId="46" fillId="0" borderId="44" xfId="48" applyFont="1" applyBorder="1" applyAlignment="1">
      <alignment horizontal="center" vertical="center"/>
    </xf>
    <xf numFmtId="0" fontId="46" fillId="0" borderId="9" xfId="48" applyFont="1" applyBorder="1" applyAlignment="1">
      <alignment horizontal="center" vertical="center" wrapText="1"/>
    </xf>
    <xf numFmtId="0" fontId="46" fillId="0" borderId="12" xfId="48" applyFont="1" applyBorder="1" applyAlignment="1">
      <alignment horizontal="center" vertical="center" wrapText="1"/>
    </xf>
    <xf numFmtId="0" fontId="46" fillId="0" borderId="14" xfId="48" applyFont="1" applyBorder="1" applyAlignment="1">
      <alignment horizontal="center" vertical="center" wrapText="1"/>
    </xf>
    <xf numFmtId="0" fontId="46" fillId="0" borderId="15" xfId="48" applyFont="1" applyBorder="1" applyAlignment="1">
      <alignment horizontal="center" vertical="center" wrapText="1"/>
    </xf>
    <xf numFmtId="0" fontId="15" fillId="0" borderId="54" xfId="48" applyFont="1" applyBorder="1" applyAlignment="1">
      <alignment horizontal="center" vertical="center"/>
    </xf>
    <xf numFmtId="0" fontId="46" fillId="0" borderId="206" xfId="48" applyFont="1" applyBorder="1" applyAlignment="1">
      <alignment horizontal="center" vertical="center"/>
    </xf>
    <xf numFmtId="0" fontId="46" fillId="0" borderId="90" xfId="48" applyFont="1" applyBorder="1" applyAlignment="1">
      <alignment horizontal="center" vertical="center"/>
    </xf>
    <xf numFmtId="0" fontId="46" fillId="0" borderId="273" xfId="48" applyFont="1" applyBorder="1" applyAlignment="1">
      <alignment horizontal="center" vertical="center"/>
    </xf>
    <xf numFmtId="0" fontId="46" fillId="0" borderId="272" xfId="48" applyFont="1" applyBorder="1" applyAlignment="1">
      <alignment horizontal="center" vertical="center"/>
    </xf>
    <xf numFmtId="0" fontId="46" fillId="0" borderId="91" xfId="48" applyFont="1" applyBorder="1" applyAlignment="1">
      <alignment horizontal="center" vertical="center"/>
    </xf>
    <xf numFmtId="0" fontId="46" fillId="0" borderId="270" xfId="48" applyFont="1" applyBorder="1" applyAlignment="1">
      <alignment horizontal="center" vertical="center"/>
    </xf>
    <xf numFmtId="0" fontId="46" fillId="0" borderId="271" xfId="48" applyFont="1" applyBorder="1" applyAlignment="1">
      <alignment horizontal="center" vertical="center"/>
    </xf>
    <xf numFmtId="0" fontId="15" fillId="0" borderId="271" xfId="48" applyFont="1" applyBorder="1" applyAlignment="1">
      <alignment horizontal="center" vertical="center" shrinkToFit="1"/>
    </xf>
    <xf numFmtId="0" fontId="15" fillId="0" borderId="281" xfId="48" applyFont="1" applyBorder="1" applyAlignment="1">
      <alignment horizontal="center" vertical="center" shrinkToFit="1"/>
    </xf>
    <xf numFmtId="0" fontId="46" fillId="0" borderId="73" xfId="48" applyFont="1" applyBorder="1" applyAlignment="1">
      <alignment horizontal="center" vertical="center" wrapText="1"/>
    </xf>
    <xf numFmtId="0" fontId="46" fillId="0" borderId="74" xfId="48" applyFont="1" applyBorder="1" applyAlignment="1">
      <alignment horizontal="center" vertical="center" wrapText="1"/>
    </xf>
    <xf numFmtId="0" fontId="46" fillId="0" borderId="75" xfId="48" applyFont="1" applyBorder="1" applyAlignment="1">
      <alignment horizontal="center" vertical="center" wrapText="1"/>
    </xf>
    <xf numFmtId="0" fontId="46" fillId="0" borderId="78" xfId="48" applyFont="1" applyBorder="1" applyAlignment="1">
      <alignment horizontal="center" vertical="center" wrapText="1"/>
    </xf>
    <xf numFmtId="0" fontId="46" fillId="0" borderId="0" xfId="48" applyFont="1" applyAlignment="1">
      <alignment horizontal="center" vertical="center" wrapText="1"/>
    </xf>
    <xf numFmtId="0" fontId="46" fillId="0" borderId="67" xfId="48" applyFont="1" applyBorder="1" applyAlignment="1">
      <alignment horizontal="center" vertical="center" wrapText="1"/>
    </xf>
    <xf numFmtId="0" fontId="46" fillId="0" borderId="280" xfId="48" applyFont="1" applyBorder="1" applyAlignment="1">
      <alignment horizontal="center" vertical="center"/>
    </xf>
    <xf numFmtId="0" fontId="46" fillId="0" borderId="66" xfId="48" applyFont="1" applyBorder="1" applyAlignment="1">
      <alignment horizontal="center" vertical="center"/>
    </xf>
    <xf numFmtId="0" fontId="35" fillId="0" borderId="0" xfId="48" applyFont="1" applyAlignment="1">
      <alignment horizontal="center" vertical="center" shrinkToFit="1"/>
    </xf>
    <xf numFmtId="183" fontId="35" fillId="0" borderId="0" xfId="48" applyNumberFormat="1" applyFont="1" applyAlignment="1">
      <alignment horizontal="center" vertical="center"/>
    </xf>
    <xf numFmtId="0" fontId="46" fillId="0" borderId="249" xfId="48" applyFont="1" applyBorder="1" applyAlignment="1">
      <alignment horizontal="center" vertical="center"/>
    </xf>
    <xf numFmtId="0" fontId="15" fillId="0" borderId="42" xfId="48" applyFont="1" applyBorder="1" applyAlignment="1">
      <alignment horizontal="center" vertical="center" shrinkToFit="1"/>
    </xf>
    <xf numFmtId="0" fontId="15" fillId="0" borderId="252" xfId="48" applyFont="1" applyBorder="1" applyAlignment="1">
      <alignment horizontal="center" vertical="center" shrinkToFit="1"/>
    </xf>
    <xf numFmtId="177" fontId="15" fillId="0" borderId="42" xfId="48" applyNumberFormat="1" applyFont="1" applyBorder="1" applyAlignment="1">
      <alignment horizontal="center" vertical="center" shrinkToFit="1"/>
    </xf>
    <xf numFmtId="177" fontId="15" fillId="0" borderId="252" xfId="48" applyNumberFormat="1" applyFont="1" applyBorder="1" applyAlignment="1">
      <alignment horizontal="center" vertical="center" shrinkToFit="1"/>
    </xf>
    <xf numFmtId="0" fontId="46" fillId="0" borderId="74" xfId="48" applyFont="1" applyBorder="1" applyAlignment="1">
      <alignment horizontal="center" vertical="center"/>
    </xf>
    <xf numFmtId="0" fontId="46" fillId="0" borderId="75" xfId="48" applyFont="1" applyBorder="1" applyAlignment="1">
      <alignment horizontal="center" vertical="center"/>
    </xf>
    <xf numFmtId="0" fontId="46" fillId="0" borderId="147" xfId="48" applyFont="1" applyBorder="1" applyAlignment="1">
      <alignment horizontal="center" vertical="center"/>
    </xf>
    <xf numFmtId="0" fontId="46" fillId="0" borderId="140" xfId="48" applyFont="1" applyBorder="1" applyAlignment="1">
      <alignment horizontal="center" vertical="center"/>
    </xf>
    <xf numFmtId="0" fontId="46" fillId="0" borderId="252" xfId="48" applyFont="1" applyBorder="1" applyAlignment="1">
      <alignment horizontal="center" vertical="center"/>
    </xf>
    <xf numFmtId="0" fontId="15" fillId="0" borderId="249" xfId="48" applyFont="1" applyBorder="1" applyAlignment="1">
      <alignment horizontal="center" vertical="center"/>
    </xf>
    <xf numFmtId="0" fontId="15" fillId="0" borderId="42" xfId="48" applyFont="1" applyBorder="1" applyAlignment="1">
      <alignment horizontal="center" vertical="center"/>
    </xf>
    <xf numFmtId="0" fontId="15" fillId="0" borderId="252" xfId="48" applyFont="1" applyBorder="1" applyAlignment="1">
      <alignment horizontal="center" vertical="center"/>
    </xf>
    <xf numFmtId="41" fontId="15" fillId="0" borderId="102" xfId="49" applyFont="1" applyBorder="1" applyAlignment="1">
      <alignment horizontal="center" vertical="center" shrinkToFit="1"/>
    </xf>
    <xf numFmtId="41" fontId="15" fillId="0" borderId="274" xfId="49" applyFont="1" applyBorder="1" applyAlignment="1">
      <alignment horizontal="center" vertical="center" shrinkToFit="1"/>
    </xf>
    <xf numFmtId="41" fontId="15" fillId="0" borderId="279" xfId="49" applyFont="1" applyBorder="1" applyAlignment="1">
      <alignment horizontal="center" vertical="center" shrinkToFit="1"/>
    </xf>
    <xf numFmtId="41" fontId="15" fillId="0" borderId="155" xfId="49" applyFont="1" applyBorder="1" applyAlignment="1">
      <alignment horizontal="center" vertical="center" shrinkToFit="1"/>
    </xf>
    <xf numFmtId="41" fontId="15" fillId="0" borderId="275" xfId="49" applyFont="1" applyBorder="1" applyAlignment="1">
      <alignment horizontal="center" vertical="center" shrinkToFit="1"/>
    </xf>
    <xf numFmtId="41" fontId="106" fillId="0" borderId="253" xfId="49" applyFont="1" applyBorder="1" applyAlignment="1">
      <alignment horizontal="center" vertical="center" shrinkToFit="1"/>
    </xf>
    <xf numFmtId="41" fontId="106" fillId="0" borderId="8" xfId="49" applyFont="1" applyBorder="1" applyAlignment="1">
      <alignment horizontal="center" vertical="center" shrinkToFit="1"/>
    </xf>
    <xf numFmtId="41" fontId="106" fillId="0" borderId="276" xfId="49" applyFont="1" applyBorder="1" applyAlignment="1">
      <alignment horizontal="center" vertical="center" shrinkToFit="1"/>
    </xf>
    <xf numFmtId="41" fontId="106" fillId="0" borderId="277" xfId="49" applyFont="1" applyBorder="1" applyAlignment="1">
      <alignment horizontal="center" vertical="center" shrinkToFit="1"/>
    </xf>
    <xf numFmtId="41" fontId="106" fillId="0" borderId="278" xfId="49" applyFont="1" applyBorder="1" applyAlignment="1">
      <alignment horizontal="center" vertical="center" shrinkToFit="1"/>
    </xf>
    <xf numFmtId="41" fontId="106" fillId="0" borderId="9" xfId="49" applyFont="1" applyBorder="1" applyAlignment="1">
      <alignment horizontal="center" vertical="center" shrinkToFit="1"/>
    </xf>
    <xf numFmtId="41" fontId="106" fillId="0" borderId="254" xfId="49" applyFont="1" applyBorder="1" applyAlignment="1">
      <alignment horizontal="center" vertical="center" shrinkToFit="1"/>
    </xf>
    <xf numFmtId="41" fontId="106" fillId="0" borderId="255" xfId="49" applyFont="1" applyBorder="1" applyAlignment="1">
      <alignment horizontal="center" vertical="center" shrinkToFit="1"/>
    </xf>
    <xf numFmtId="0" fontId="85" fillId="0" borderId="42" xfId="48" applyFont="1" applyBorder="1" applyAlignment="1">
      <alignment horizontal="center" vertical="center" wrapText="1"/>
    </xf>
    <xf numFmtId="0" fontId="85" fillId="0" borderId="42" xfId="48" applyFont="1" applyBorder="1" applyAlignment="1">
      <alignment horizontal="center" vertical="center"/>
    </xf>
    <xf numFmtId="191" fontId="46" fillId="0" borderId="54" xfId="49" applyNumberFormat="1" applyFont="1" applyBorder="1" applyAlignment="1">
      <alignment horizontal="center" vertical="center" shrinkToFit="1"/>
    </xf>
    <xf numFmtId="191" fontId="46" fillId="0" borderId="275" xfId="49" applyNumberFormat="1" applyFont="1" applyBorder="1" applyAlignment="1">
      <alignment horizontal="center" vertical="center" shrinkToFit="1"/>
    </xf>
    <xf numFmtId="191" fontId="46" fillId="0" borderId="102" xfId="49" applyNumberFormat="1" applyFont="1" applyBorder="1" applyAlignment="1">
      <alignment horizontal="center" vertical="center" shrinkToFit="1"/>
    </xf>
    <xf numFmtId="191" fontId="46" fillId="0" borderId="155" xfId="49" applyNumberFormat="1" applyFont="1" applyBorder="1" applyAlignment="1">
      <alignment horizontal="center" vertical="center" shrinkToFit="1"/>
    </xf>
    <xf numFmtId="0" fontId="16" fillId="0" borderId="42" xfId="48" applyFont="1" applyBorder="1" applyAlignment="1">
      <alignment horizontal="center" vertical="center" wrapText="1"/>
    </xf>
    <xf numFmtId="0" fontId="16" fillId="0" borderId="42" xfId="48" applyFont="1" applyBorder="1" applyAlignment="1">
      <alignment horizontal="center" vertical="center"/>
    </xf>
    <xf numFmtId="0" fontId="46" fillId="0" borderId="249" xfId="48" applyFont="1" applyBorder="1" applyAlignment="1">
      <alignment horizontal="center" vertical="center" wrapText="1"/>
    </xf>
    <xf numFmtId="191" fontId="105" fillId="0" borderId="8" xfId="49" applyNumberFormat="1" applyFont="1" applyBorder="1" applyAlignment="1">
      <alignment horizontal="center" vertical="center" shrinkToFit="1"/>
    </xf>
    <xf numFmtId="191" fontId="105" fillId="0" borderId="10" xfId="49" applyNumberFormat="1" applyFont="1" applyBorder="1" applyAlignment="1">
      <alignment horizontal="center" vertical="center" shrinkToFit="1"/>
    </xf>
    <xf numFmtId="191" fontId="105" fillId="0" borderId="73" xfId="49" applyNumberFormat="1" applyFont="1" applyBorder="1" applyAlignment="1">
      <alignment horizontal="center" vertical="center" shrinkToFit="1"/>
    </xf>
    <xf numFmtId="191" fontId="105" fillId="0" borderId="74" xfId="49" applyNumberFormat="1" applyFont="1" applyBorder="1" applyAlignment="1">
      <alignment horizontal="center" vertical="center" shrinkToFit="1"/>
    </xf>
    <xf numFmtId="191" fontId="105" fillId="0" borderId="75" xfId="49" applyNumberFormat="1" applyFont="1" applyBorder="1" applyAlignment="1">
      <alignment horizontal="center" vertical="center" shrinkToFit="1"/>
    </xf>
    <xf numFmtId="191" fontId="105" fillId="0" borderId="9" xfId="49" applyNumberFormat="1" applyFont="1" applyBorder="1" applyAlignment="1">
      <alignment horizontal="center" vertical="center" shrinkToFit="1"/>
    </xf>
    <xf numFmtId="191" fontId="105" fillId="0" borderId="253" xfId="49" applyNumberFormat="1" applyFont="1" applyBorder="1" applyAlignment="1">
      <alignment horizontal="center" vertical="center" shrinkToFit="1"/>
    </xf>
    <xf numFmtId="191" fontId="105" fillId="0" borderId="254" xfId="49" applyNumberFormat="1" applyFont="1" applyBorder="1" applyAlignment="1">
      <alignment horizontal="center" vertical="center" shrinkToFit="1"/>
    </xf>
    <xf numFmtId="191" fontId="46" fillId="0" borderId="274" xfId="49" applyNumberFormat="1" applyFont="1" applyBorder="1" applyAlignment="1">
      <alignment horizontal="center" vertical="center" shrinkToFit="1"/>
    </xf>
    <xf numFmtId="191" fontId="46" fillId="0" borderId="87" xfId="49" applyNumberFormat="1" applyFont="1" applyBorder="1" applyAlignment="1">
      <alignment horizontal="center" vertical="center" shrinkToFit="1"/>
    </xf>
    <xf numFmtId="191" fontId="46" fillId="0" borderId="88" xfId="49" applyNumberFormat="1" applyFont="1" applyBorder="1" applyAlignment="1">
      <alignment horizontal="center" vertical="center" shrinkToFit="1"/>
    </xf>
    <xf numFmtId="191" fontId="46" fillId="19" borderId="51" xfId="49" applyNumberFormat="1" applyFont="1" applyFill="1" applyBorder="1" applyAlignment="1">
      <alignment horizontal="center" vertical="center" shrinkToFit="1"/>
    </xf>
    <xf numFmtId="191" fontId="46" fillId="0" borderId="14" xfId="49" applyNumberFormat="1" applyFont="1" applyBorder="1" applyAlignment="1">
      <alignment horizontal="center" vertical="center" shrinkToFit="1"/>
    </xf>
    <xf numFmtId="191" fontId="46" fillId="0" borderId="16" xfId="49" applyNumberFormat="1" applyFont="1" applyBorder="1" applyAlignment="1">
      <alignment horizontal="center" vertical="center" shrinkToFit="1"/>
    </xf>
    <xf numFmtId="191" fontId="46" fillId="0" borderId="15" xfId="49" applyNumberFormat="1" applyFont="1" applyBorder="1" applyAlignment="1">
      <alignment horizontal="center" vertical="center" shrinkToFit="1"/>
    </xf>
    <xf numFmtId="191" fontId="46" fillId="0" borderId="11" xfId="49" applyNumberFormat="1" applyFont="1" applyBorder="1" applyAlignment="1">
      <alignment horizontal="center" vertical="center" shrinkToFit="1"/>
    </xf>
    <xf numFmtId="191" fontId="46" fillId="0" borderId="0" xfId="49" applyNumberFormat="1" applyFont="1" applyBorder="1" applyAlignment="1">
      <alignment horizontal="center" vertical="center" shrinkToFit="1"/>
    </xf>
    <xf numFmtId="191" fontId="46" fillId="0" borderId="12" xfId="49" applyNumberFormat="1" applyFont="1" applyBorder="1" applyAlignment="1">
      <alignment horizontal="center" vertical="center" shrinkToFit="1"/>
    </xf>
    <xf numFmtId="191" fontId="46" fillId="0" borderId="51" xfId="49" applyNumberFormat="1" applyFont="1" applyBorder="1" applyAlignment="1">
      <alignment horizontal="center" vertical="center" shrinkToFit="1"/>
    </xf>
    <xf numFmtId="191" fontId="46" fillId="0" borderId="264" xfId="49" applyNumberFormat="1" applyFont="1" applyBorder="1" applyAlignment="1">
      <alignment horizontal="center" vertical="center" shrinkToFit="1"/>
    </xf>
    <xf numFmtId="191" fontId="46" fillId="19" borderId="264" xfId="49" applyNumberFormat="1" applyFont="1" applyFill="1" applyBorder="1" applyAlignment="1">
      <alignment horizontal="center" vertical="center" shrinkToFit="1"/>
    </xf>
    <xf numFmtId="191" fontId="46" fillId="19" borderId="253" xfId="49" applyNumberFormat="1" applyFont="1" applyFill="1" applyBorder="1" applyAlignment="1">
      <alignment horizontal="center" vertical="center" shrinkToFit="1"/>
    </xf>
    <xf numFmtId="191" fontId="46" fillId="19" borderId="254" xfId="49" applyNumberFormat="1" applyFont="1" applyFill="1" applyBorder="1" applyAlignment="1">
      <alignment horizontal="center" vertical="center" shrinkToFit="1"/>
    </xf>
    <xf numFmtId="191" fontId="46" fillId="19" borderId="14" xfId="49" applyNumberFormat="1" applyFont="1" applyFill="1" applyBorder="1" applyAlignment="1">
      <alignment horizontal="center" vertical="center" shrinkToFit="1"/>
    </xf>
    <xf numFmtId="191" fontId="46" fillId="19" borderId="16" xfId="49" applyNumberFormat="1" applyFont="1" applyFill="1" applyBorder="1" applyAlignment="1">
      <alignment horizontal="center" vertical="center" shrinkToFit="1"/>
    </xf>
    <xf numFmtId="191" fontId="46" fillId="19" borderId="15" xfId="49" applyNumberFormat="1" applyFont="1" applyFill="1" applyBorder="1" applyAlignment="1">
      <alignment horizontal="center" vertical="center" shrinkToFit="1"/>
    </xf>
    <xf numFmtId="0" fontId="85" fillId="0" borderId="249" xfId="48" applyFont="1" applyBorder="1" applyAlignment="1">
      <alignment horizontal="center" vertical="center"/>
    </xf>
    <xf numFmtId="191" fontId="105" fillId="19" borderId="8" xfId="49" applyNumberFormat="1" applyFont="1" applyFill="1" applyBorder="1" applyAlignment="1">
      <alignment horizontal="center" vertical="center" shrinkToFit="1"/>
    </xf>
    <xf numFmtId="191" fontId="105" fillId="19" borderId="10" xfId="49" applyNumberFormat="1" applyFont="1" applyFill="1" applyBorder="1" applyAlignment="1">
      <alignment horizontal="center" vertical="center" shrinkToFit="1"/>
    </xf>
    <xf numFmtId="191" fontId="105" fillId="19" borderId="9" xfId="49" applyNumberFormat="1" applyFont="1" applyFill="1" applyBorder="1" applyAlignment="1">
      <alignment horizontal="center" vertical="center" shrinkToFit="1"/>
    </xf>
    <xf numFmtId="191" fontId="105" fillId="19" borderId="253" xfId="49" applyNumberFormat="1" applyFont="1" applyFill="1" applyBorder="1" applyAlignment="1">
      <alignment horizontal="center" vertical="center" shrinkToFit="1"/>
    </xf>
    <xf numFmtId="191" fontId="105" fillId="0" borderId="11" xfId="49" applyNumberFormat="1" applyFont="1" applyBorder="1" applyAlignment="1">
      <alignment horizontal="center" vertical="center" shrinkToFit="1"/>
    </xf>
    <xf numFmtId="191" fontId="105" fillId="0" borderId="0" xfId="49" applyNumberFormat="1" applyFont="1" applyBorder="1" applyAlignment="1">
      <alignment horizontal="center" vertical="center" shrinkToFit="1"/>
    </xf>
    <xf numFmtId="191" fontId="105" fillId="0" borderId="12" xfId="49" applyNumberFormat="1" applyFont="1" applyBorder="1" applyAlignment="1">
      <alignment horizontal="center" vertical="center" shrinkToFit="1"/>
    </xf>
    <xf numFmtId="191" fontId="105" fillId="0" borderId="53" xfId="49" applyNumberFormat="1" applyFont="1" applyBorder="1" applyAlignment="1">
      <alignment horizontal="center" vertical="center" shrinkToFit="1"/>
    </xf>
    <xf numFmtId="191" fontId="105" fillId="0" borderId="268" xfId="49" applyNumberFormat="1" applyFont="1" applyBorder="1" applyAlignment="1">
      <alignment horizontal="center" vertical="center" shrinkToFit="1"/>
    </xf>
    <xf numFmtId="191" fontId="46" fillId="0" borderId="266" xfId="49" applyNumberFormat="1" applyFont="1" applyBorder="1" applyAlignment="1">
      <alignment horizontal="center" vertical="center" shrinkToFit="1"/>
    </xf>
    <xf numFmtId="191" fontId="46" fillId="0" borderId="17" xfId="49" applyNumberFormat="1" applyFont="1" applyBorder="1" applyAlignment="1">
      <alignment horizontal="center" vertical="center" shrinkToFit="1"/>
    </xf>
    <xf numFmtId="191" fontId="46" fillId="0" borderId="267" xfId="49" applyNumberFormat="1" applyFont="1" applyBorder="1" applyAlignment="1">
      <alignment horizontal="center" vertical="center" shrinkToFit="1"/>
    </xf>
    <xf numFmtId="191" fontId="46" fillId="19" borderId="45" xfId="49" applyNumberFormat="1" applyFont="1" applyFill="1" applyBorder="1" applyAlignment="1">
      <alignment horizontal="center" vertical="center" shrinkToFit="1"/>
    </xf>
    <xf numFmtId="191" fontId="46" fillId="19" borderId="227" xfId="49" applyNumberFormat="1" applyFont="1" applyFill="1" applyBorder="1" applyAlignment="1">
      <alignment horizontal="center" vertical="center" shrinkToFit="1"/>
    </xf>
    <xf numFmtId="0" fontId="46" fillId="0" borderId="0" xfId="48" applyFont="1" applyAlignment="1">
      <alignment horizontal="center" vertical="center"/>
    </xf>
    <xf numFmtId="191" fontId="46" fillId="0" borderId="45" xfId="49" applyNumberFormat="1" applyFont="1" applyBorder="1" applyAlignment="1">
      <alignment horizontal="center" vertical="center" shrinkToFit="1"/>
    </xf>
    <xf numFmtId="191" fontId="46" fillId="19" borderId="266" xfId="49" applyNumberFormat="1" applyFont="1" applyFill="1" applyBorder="1" applyAlignment="1">
      <alignment horizontal="center" vertical="center" shrinkToFit="1"/>
    </xf>
    <xf numFmtId="191" fontId="46" fillId="19" borderId="17" xfId="49" applyNumberFormat="1" applyFont="1" applyFill="1" applyBorder="1" applyAlignment="1">
      <alignment horizontal="center" vertical="center" shrinkToFit="1"/>
    </xf>
    <xf numFmtId="191" fontId="46" fillId="19" borderId="267" xfId="49" applyNumberFormat="1" applyFont="1" applyFill="1" applyBorder="1" applyAlignment="1">
      <alignment horizontal="center" vertical="center" shrinkToFit="1"/>
    </xf>
    <xf numFmtId="191" fontId="105" fillId="19" borderId="260" xfId="49" applyNumberFormat="1" applyFont="1" applyFill="1" applyBorder="1" applyAlignment="1">
      <alignment horizontal="center" vertical="center" shrinkToFit="1"/>
    </xf>
    <xf numFmtId="191" fontId="105" fillId="19" borderId="1" xfId="49" applyNumberFormat="1" applyFont="1" applyFill="1" applyBorder="1" applyAlignment="1">
      <alignment horizontal="center" vertical="center" shrinkToFit="1"/>
    </xf>
    <xf numFmtId="191" fontId="105" fillId="19" borderId="261" xfId="49" applyNumberFormat="1" applyFont="1" applyFill="1" applyBorder="1" applyAlignment="1">
      <alignment horizontal="center" vertical="center" shrinkToFit="1"/>
    </xf>
    <xf numFmtId="191" fontId="105" fillId="0" borderId="260" xfId="49" applyNumberFormat="1" applyFont="1" applyBorder="1" applyAlignment="1">
      <alignment horizontal="center" vertical="center" shrinkToFit="1"/>
    </xf>
    <xf numFmtId="191" fontId="105" fillId="0" borderId="1" xfId="49" applyNumberFormat="1" applyFont="1" applyBorder="1" applyAlignment="1">
      <alignment horizontal="center" vertical="center" shrinkToFit="1"/>
    </xf>
    <xf numFmtId="191" fontId="105" fillId="0" borderId="261" xfId="49" applyNumberFormat="1" applyFont="1" applyBorder="1" applyAlignment="1">
      <alignment horizontal="center" vertical="center" shrinkToFit="1"/>
    </xf>
    <xf numFmtId="191" fontId="46" fillId="19" borderId="259" xfId="49" applyNumberFormat="1" applyFont="1" applyFill="1" applyBorder="1" applyAlignment="1">
      <alignment horizontal="center" vertical="center" shrinkToFit="1"/>
    </xf>
    <xf numFmtId="191" fontId="46" fillId="19" borderId="262" xfId="49" applyNumberFormat="1" applyFont="1" applyFill="1" applyBorder="1" applyAlignment="1">
      <alignment horizontal="center" vertical="center" shrinkToFit="1"/>
    </xf>
    <xf numFmtId="0" fontId="46" fillId="10" borderId="256" xfId="48" applyFont="1" applyFill="1" applyBorder="1" applyAlignment="1">
      <alignment horizontal="center" vertical="center" wrapText="1"/>
    </xf>
    <xf numFmtId="0" fontId="46" fillId="10" borderId="42" xfId="48" applyFont="1" applyFill="1" applyBorder="1" applyAlignment="1">
      <alignment horizontal="center" vertical="center"/>
    </xf>
    <xf numFmtId="0" fontId="46" fillId="10" borderId="48" xfId="48" applyFont="1" applyFill="1" applyBorder="1" applyAlignment="1">
      <alignment horizontal="center" vertical="center"/>
    </xf>
    <xf numFmtId="0" fontId="46" fillId="0" borderId="256" xfId="48" applyFont="1" applyBorder="1" applyAlignment="1">
      <alignment horizontal="center" vertical="center"/>
    </xf>
    <xf numFmtId="0" fontId="46" fillId="0" borderId="257" xfId="48" applyFont="1" applyBorder="1" applyAlignment="1">
      <alignment horizontal="center" vertical="center"/>
    </xf>
    <xf numFmtId="0" fontId="46" fillId="0" borderId="258" xfId="48" applyFont="1" applyBorder="1" applyAlignment="1">
      <alignment horizontal="center" vertical="center"/>
    </xf>
    <xf numFmtId="191" fontId="105" fillId="0" borderId="259" xfId="49" applyNumberFormat="1" applyFont="1" applyBorder="1" applyAlignment="1">
      <alignment horizontal="center" vertical="center" shrinkToFit="1"/>
    </xf>
    <xf numFmtId="0" fontId="46" fillId="15" borderId="42" xfId="48" applyFont="1" applyFill="1" applyBorder="1" applyAlignment="1">
      <alignment horizontal="center" vertical="center"/>
    </xf>
    <xf numFmtId="0" fontId="46" fillId="15" borderId="48" xfId="48" applyFont="1" applyFill="1" applyBorder="1" applyAlignment="1">
      <alignment horizontal="center" vertical="center"/>
    </xf>
    <xf numFmtId="191" fontId="46" fillId="19" borderId="53" xfId="49" applyNumberFormat="1" applyFont="1" applyFill="1" applyBorder="1" applyAlignment="1">
      <alignment horizontal="center" vertical="center" shrinkToFit="1"/>
    </xf>
    <xf numFmtId="191" fontId="46" fillId="19" borderId="268" xfId="49" applyNumberFormat="1" applyFont="1" applyFill="1" applyBorder="1" applyAlignment="1">
      <alignment horizontal="center" vertical="center" shrinkToFit="1"/>
    </xf>
    <xf numFmtId="0" fontId="46" fillId="0" borderId="17" xfId="48" applyFont="1" applyBorder="1" applyAlignment="1">
      <alignment horizontal="center" vertical="center"/>
    </xf>
    <xf numFmtId="191" fontId="105" fillId="19" borderId="11" xfId="49" applyNumberFormat="1" applyFont="1" applyFill="1" applyBorder="1" applyAlignment="1">
      <alignment horizontal="center" vertical="center" shrinkToFit="1"/>
    </xf>
    <xf numFmtId="191" fontId="105" fillId="19" borderId="0" xfId="49" applyNumberFormat="1" applyFont="1" applyFill="1" applyBorder="1" applyAlignment="1">
      <alignment horizontal="center" vertical="center" shrinkToFit="1"/>
    </xf>
    <xf numFmtId="191" fontId="105" fillId="19" borderId="12" xfId="49" applyNumberFormat="1" applyFont="1" applyFill="1" applyBorder="1" applyAlignment="1">
      <alignment horizontal="center" vertical="center" shrinkToFit="1"/>
    </xf>
    <xf numFmtId="0" fontId="46" fillId="10" borderId="259" xfId="48" applyFont="1" applyFill="1" applyBorder="1" applyAlignment="1">
      <alignment horizontal="center" vertical="center" textRotation="255"/>
    </xf>
    <xf numFmtId="0" fontId="46" fillId="10" borderId="53" xfId="48" applyFont="1" applyFill="1" applyBorder="1" applyAlignment="1">
      <alignment horizontal="center" vertical="center" textRotation="255"/>
    </xf>
    <xf numFmtId="0" fontId="46" fillId="10" borderId="45" xfId="48" applyFont="1" applyFill="1" applyBorder="1" applyAlignment="1">
      <alignment horizontal="center" vertical="center" textRotation="255"/>
    </xf>
    <xf numFmtId="0" fontId="46" fillId="0" borderId="1" xfId="48" applyFont="1" applyBorder="1" applyAlignment="1">
      <alignment horizontal="center" vertical="center"/>
    </xf>
    <xf numFmtId="191" fontId="46" fillId="0" borderId="227" xfId="49" applyNumberFormat="1" applyFont="1" applyBorder="1" applyAlignment="1">
      <alignment horizontal="center" vertical="center" shrinkToFit="1"/>
    </xf>
    <xf numFmtId="0" fontId="71" fillId="0" borderId="8" xfId="48" applyFont="1" applyBorder="1" applyAlignment="1">
      <alignment horizontal="center" vertical="center" wrapText="1"/>
    </xf>
    <xf numFmtId="0" fontId="71" fillId="0" borderId="9" xfId="48" applyFont="1" applyBorder="1" applyAlignment="1">
      <alignment horizontal="center" vertical="center"/>
    </xf>
    <xf numFmtId="0" fontId="71" fillId="0" borderId="11" xfId="48" applyFont="1" applyBorder="1" applyAlignment="1">
      <alignment horizontal="center" vertical="center"/>
    </xf>
    <xf numFmtId="0" fontId="71" fillId="0" borderId="14" xfId="48" applyFont="1" applyBorder="1" applyAlignment="1">
      <alignment horizontal="center" vertical="center"/>
    </xf>
    <xf numFmtId="0" fontId="71" fillId="0" borderId="15" xfId="48" applyFont="1" applyBorder="1" applyAlignment="1">
      <alignment horizontal="center" vertical="center"/>
    </xf>
    <xf numFmtId="191" fontId="46" fillId="19" borderId="8" xfId="49" applyNumberFormat="1" applyFont="1" applyFill="1" applyBorder="1" applyAlignment="1">
      <alignment horizontal="center" vertical="center" shrinkToFit="1"/>
    </xf>
    <xf numFmtId="191" fontId="46" fillId="19" borderId="10" xfId="49" applyNumberFormat="1" applyFont="1" applyFill="1" applyBorder="1" applyAlignment="1">
      <alignment horizontal="center" vertical="center" shrinkToFit="1"/>
    </xf>
    <xf numFmtId="191" fontId="46" fillId="19" borderId="9" xfId="49" applyNumberFormat="1" applyFont="1" applyFill="1" applyBorder="1" applyAlignment="1">
      <alignment horizontal="center" vertical="center" shrinkToFit="1"/>
    </xf>
    <xf numFmtId="191" fontId="46" fillId="19" borderId="260" xfId="49" applyNumberFormat="1" applyFont="1" applyFill="1" applyBorder="1" applyAlignment="1">
      <alignment horizontal="center" vertical="center" shrinkToFit="1"/>
    </xf>
    <xf numFmtId="191" fontId="46" fillId="19" borderId="1" xfId="49" applyNumberFormat="1" applyFont="1" applyFill="1" applyBorder="1" applyAlignment="1">
      <alignment horizontal="center" vertical="center" shrinkToFit="1"/>
    </xf>
    <xf numFmtId="191" fontId="46" fillId="19" borderId="261" xfId="49" applyNumberFormat="1" applyFont="1" applyFill="1" applyBorder="1" applyAlignment="1">
      <alignment horizontal="center" vertical="center" shrinkToFit="1"/>
    </xf>
    <xf numFmtId="191" fontId="46" fillId="0" borderId="53" xfId="49" applyNumberFormat="1" applyFont="1" applyBorder="1" applyAlignment="1">
      <alignment horizontal="center" vertical="center" shrinkToFit="1"/>
    </xf>
    <xf numFmtId="191" fontId="46" fillId="19" borderId="11" xfId="49" applyNumberFormat="1" applyFont="1" applyFill="1" applyBorder="1" applyAlignment="1">
      <alignment horizontal="center" vertical="center" shrinkToFit="1"/>
    </xf>
    <xf numFmtId="191" fontId="46" fillId="19" borderId="0" xfId="49" applyNumberFormat="1" applyFont="1" applyFill="1" applyBorder="1" applyAlignment="1">
      <alignment horizontal="center" vertical="center" shrinkToFit="1"/>
    </xf>
    <xf numFmtId="191" fontId="46" fillId="19" borderId="12" xfId="49" applyNumberFormat="1" applyFont="1" applyFill="1" applyBorder="1" applyAlignment="1">
      <alignment horizontal="center" vertical="center" shrinkToFit="1"/>
    </xf>
    <xf numFmtId="191" fontId="21" fillId="0" borderId="51" xfId="49" applyNumberFormat="1" applyFont="1" applyBorder="1" applyAlignment="1">
      <alignment horizontal="center" vertical="center" shrinkToFit="1"/>
    </xf>
    <xf numFmtId="191" fontId="100" fillId="0" borderId="51" xfId="49" applyNumberFormat="1" applyFont="1" applyBorder="1" applyAlignment="1">
      <alignment horizontal="center" vertical="center" shrinkToFit="1"/>
    </xf>
    <xf numFmtId="0" fontId="46" fillId="0" borderId="255" xfId="48" applyFont="1" applyBorder="1" applyAlignment="1">
      <alignment horizontal="center" vertical="center" wrapText="1"/>
    </xf>
    <xf numFmtId="0" fontId="46" fillId="0" borderId="263" xfId="48" applyFont="1" applyBorder="1" applyAlignment="1">
      <alignment horizontal="center" vertical="center"/>
    </xf>
    <xf numFmtId="0" fontId="46" fillId="0" borderId="269" xfId="48" applyFont="1" applyBorder="1" applyAlignment="1">
      <alignment horizontal="center" vertical="center"/>
    </xf>
    <xf numFmtId="0" fontId="46" fillId="0" borderId="254" xfId="48" applyFont="1" applyBorder="1" applyAlignment="1">
      <alignment horizontal="center" vertical="center"/>
    </xf>
    <xf numFmtId="0" fontId="46" fillId="0" borderId="245" xfId="48" applyFont="1" applyBorder="1" applyAlignment="1">
      <alignment horizontal="center" vertical="center"/>
    </xf>
    <xf numFmtId="0" fontId="46" fillId="0" borderId="77" xfId="48" applyFont="1" applyBorder="1" applyAlignment="1">
      <alignment horizontal="center" vertical="center"/>
    </xf>
    <xf numFmtId="0" fontId="102" fillId="0" borderId="74" xfId="48" applyFont="1" applyBorder="1" applyAlignment="1">
      <alignment horizontal="left" vertical="center"/>
    </xf>
    <xf numFmtId="0" fontId="102" fillId="0" borderId="247" xfId="48" applyFont="1" applyBorder="1" applyAlignment="1">
      <alignment horizontal="left" vertical="center"/>
    </xf>
    <xf numFmtId="0" fontId="102" fillId="0" borderId="0" xfId="48" applyFont="1" applyAlignment="1">
      <alignment horizontal="left" vertical="center"/>
    </xf>
    <xf numFmtId="0" fontId="102" fillId="0" borderId="12" xfId="48" applyFont="1" applyBorder="1" applyAlignment="1">
      <alignment horizontal="left" vertical="center"/>
    </xf>
    <xf numFmtId="0" fontId="46" fillId="0" borderId="248" xfId="48" applyFont="1" applyBorder="1" applyAlignment="1">
      <alignment horizontal="center" vertical="center"/>
    </xf>
    <xf numFmtId="0" fontId="46" fillId="0" borderId="83" xfId="48" applyFont="1" applyBorder="1" applyAlignment="1">
      <alignment horizontal="center" vertical="center"/>
    </xf>
    <xf numFmtId="0" fontId="46" fillId="0" borderId="97" xfId="48" applyFont="1" applyBorder="1" applyAlignment="1">
      <alignment horizontal="center" vertical="center"/>
    </xf>
    <xf numFmtId="190" fontId="15" fillId="0" borderId="248" xfId="48" applyNumberFormat="1" applyFont="1" applyBorder="1" applyAlignment="1">
      <alignment horizontal="center" vertical="center"/>
    </xf>
    <xf numFmtId="190" fontId="15" fillId="0" borderId="83" xfId="48" applyNumberFormat="1" applyFont="1" applyBorder="1" applyAlignment="1">
      <alignment horizontal="center" vertical="center"/>
    </xf>
    <xf numFmtId="190" fontId="15" fillId="0" borderId="226" xfId="48" applyNumberFormat="1" applyFont="1" applyBorder="1" applyAlignment="1">
      <alignment horizontal="center" vertical="center"/>
    </xf>
    <xf numFmtId="190" fontId="15" fillId="0" borderId="250" xfId="48" applyNumberFormat="1" applyFont="1" applyBorder="1" applyAlignment="1">
      <alignment horizontal="center" vertical="center"/>
    </xf>
    <xf numFmtId="190" fontId="15" fillId="0" borderId="25" xfId="48" applyNumberFormat="1" applyFont="1" applyBorder="1" applyAlignment="1">
      <alignment horizontal="center" vertical="center"/>
    </xf>
    <xf numFmtId="190" fontId="15" fillId="0" borderId="66" xfId="48" applyNumberFormat="1" applyFont="1" applyBorder="1" applyAlignment="1">
      <alignment horizontal="center" vertical="center"/>
    </xf>
    <xf numFmtId="177" fontId="15" fillId="0" borderId="42" xfId="48" applyNumberFormat="1" applyFont="1" applyBorder="1" applyAlignment="1">
      <alignment horizontal="center" vertical="center"/>
    </xf>
    <xf numFmtId="0" fontId="104" fillId="0" borderId="8" xfId="48" applyFont="1" applyBorder="1" applyAlignment="1">
      <alignment horizontal="left" vertical="center" wrapText="1"/>
    </xf>
    <xf numFmtId="0" fontId="104" fillId="0" borderId="10" xfId="48" applyFont="1" applyBorder="1" applyAlignment="1">
      <alignment horizontal="left" vertical="center" wrapText="1"/>
    </xf>
    <xf numFmtId="0" fontId="104" fillId="0" borderId="9" xfId="48" applyFont="1" applyBorder="1" applyAlignment="1">
      <alignment horizontal="left" vertical="center" wrapText="1"/>
    </xf>
    <xf numFmtId="0" fontId="104" fillId="0" borderId="14" xfId="48" applyFont="1" applyBorder="1" applyAlignment="1">
      <alignment horizontal="left" vertical="center" wrapText="1"/>
    </xf>
    <xf numFmtId="0" fontId="104" fillId="0" borderId="16" xfId="48" applyFont="1" applyBorder="1" applyAlignment="1">
      <alignment horizontal="left" vertical="center" wrapText="1"/>
    </xf>
    <xf numFmtId="0" fontId="104" fillId="0" borderId="15" xfId="48" applyFont="1" applyBorder="1" applyAlignment="1">
      <alignment horizontal="left" vertical="center" wrapText="1"/>
    </xf>
    <xf numFmtId="0" fontId="15" fillId="0" borderId="250" xfId="48" applyFont="1" applyBorder="1" applyAlignment="1">
      <alignment horizontal="center" vertical="center"/>
    </xf>
    <xf numFmtId="0" fontId="15" fillId="0" borderId="25" xfId="48" applyFont="1" applyBorder="1" applyAlignment="1">
      <alignment horizontal="center" vertical="center"/>
    </xf>
    <xf numFmtId="0" fontId="15" fillId="0" borderId="66" xfId="48" applyFont="1" applyBorder="1" applyAlignment="1">
      <alignment horizontal="center" vertical="center"/>
    </xf>
    <xf numFmtId="0" fontId="102" fillId="0" borderId="16" xfId="48" applyFont="1" applyBorder="1" applyAlignment="1">
      <alignment horizontal="left" vertical="center"/>
    </xf>
    <xf numFmtId="0" fontId="102" fillId="0" borderId="15" xfId="48" applyFont="1" applyBorder="1" applyAlignment="1">
      <alignment horizontal="left" vertical="center"/>
    </xf>
    <xf numFmtId="0" fontId="46" fillId="0" borderId="251" xfId="48" applyFont="1" applyBorder="1" applyAlignment="1">
      <alignment horizontal="center" vertical="center" wrapText="1"/>
    </xf>
    <xf numFmtId="0" fontId="46" fillId="0" borderId="78" xfId="48" applyFont="1" applyBorder="1" applyAlignment="1">
      <alignment horizontal="center" vertical="center"/>
    </xf>
    <xf numFmtId="0" fontId="15" fillId="0" borderId="8" xfId="48" applyFont="1" applyBorder="1" applyAlignment="1">
      <alignment horizontal="left" vertical="center" wrapText="1" indent="1"/>
    </xf>
    <xf numFmtId="0" fontId="15" fillId="0" borderId="10" xfId="48" applyFont="1" applyBorder="1" applyAlignment="1">
      <alignment horizontal="left" vertical="center" wrapText="1" indent="1"/>
    </xf>
    <xf numFmtId="0" fontId="15" fillId="0" borderId="9" xfId="48" applyFont="1" applyBorder="1" applyAlignment="1">
      <alignment horizontal="left" vertical="center" wrapText="1" indent="1"/>
    </xf>
    <xf numFmtId="0" fontId="15" fillId="0" borderId="14" xfId="48" applyFont="1" applyBorder="1" applyAlignment="1">
      <alignment horizontal="left" vertical="center" wrapText="1" indent="1"/>
    </xf>
    <xf numFmtId="0" fontId="15" fillId="0" borderId="16" xfId="48" applyFont="1" applyBorder="1" applyAlignment="1">
      <alignment horizontal="left" vertical="center" wrapText="1" indent="1"/>
    </xf>
    <xf numFmtId="0" fontId="15" fillId="0" borderId="15" xfId="48" applyFont="1" applyBorder="1" applyAlignment="1">
      <alignment horizontal="left" vertical="center" wrapText="1" indent="1"/>
    </xf>
    <xf numFmtId="0" fontId="115" fillId="21" borderId="22" xfId="0" applyFont="1" applyFill="1" applyBorder="1" applyAlignment="1">
      <alignment horizontal="center" vertical="center"/>
    </xf>
    <xf numFmtId="0" fontId="116" fillId="0" borderId="0" xfId="0" applyFont="1">
      <alignment vertical="center"/>
    </xf>
    <xf numFmtId="3" fontId="0" fillId="0" borderId="22" xfId="0" applyNumberFormat="1" applyBorder="1" applyAlignment="1">
      <alignment horizontal="center" vertical="center"/>
    </xf>
    <xf numFmtId="3" fontId="0" fillId="7" borderId="22" xfId="0" applyNumberFormat="1" applyFill="1" applyBorder="1">
      <alignment vertical="center"/>
    </xf>
    <xf numFmtId="3" fontId="10" fillId="7" borderId="22" xfId="0" applyNumberFormat="1" applyFont="1" applyFill="1" applyBorder="1">
      <alignment vertical="center"/>
    </xf>
    <xf numFmtId="3" fontId="10" fillId="0" borderId="0" xfId="0" applyNumberFormat="1" applyFont="1">
      <alignment vertical="center"/>
    </xf>
    <xf numFmtId="0" fontId="10" fillId="0" borderId="0" xfId="0" applyFont="1">
      <alignment vertical="center"/>
    </xf>
    <xf numFmtId="41" fontId="117" fillId="3" borderId="0" xfId="0" applyNumberFormat="1" applyFont="1" applyFill="1">
      <alignment vertical="center"/>
    </xf>
  </cellXfs>
  <cellStyles count="50">
    <cellStyle name="Euro" xfId="2" xr:uid="{00000000-0005-0000-0000-000000000000}"/>
    <cellStyle name="백분율" xfId="47" builtinId="5"/>
    <cellStyle name="백분율 2" xfId="3" xr:uid="{00000000-0005-0000-0000-000001000000}"/>
    <cellStyle name="백분율 3" xfId="4" xr:uid="{00000000-0005-0000-0000-000002000000}"/>
    <cellStyle name="백분율 4" xfId="39" xr:uid="{00000000-0005-0000-0000-000003000000}"/>
    <cellStyle name="백분율 5" xfId="43" xr:uid="{00000000-0005-0000-0000-000004000000}"/>
    <cellStyle name="쉼표 [0]" xfId="1" builtinId="6"/>
    <cellStyle name="쉼표 [0] 10" xfId="45" xr:uid="{03C9C4EB-CB7A-4EDB-BE94-FCC2EAE80FC8}"/>
    <cellStyle name="쉼표 [0] 11" xfId="49" xr:uid="{371912E9-FE23-4162-920A-E2594A6E10B2}"/>
    <cellStyle name="쉼표 [0] 2" xfId="5" xr:uid="{00000000-0005-0000-0000-000006000000}"/>
    <cellStyle name="쉼표 [0] 2 2" xfId="6" xr:uid="{00000000-0005-0000-0000-000007000000}"/>
    <cellStyle name="쉼표 [0] 2 3" xfId="26" xr:uid="{00000000-0005-0000-0000-000008000000}"/>
    <cellStyle name="쉼표 [0] 3" xfId="7" xr:uid="{00000000-0005-0000-0000-000009000000}"/>
    <cellStyle name="쉼표 [0] 4" xfId="8" xr:uid="{00000000-0005-0000-0000-00000A000000}"/>
    <cellStyle name="쉼표 [0] 4 2" xfId="27" xr:uid="{00000000-0005-0000-0000-00000B000000}"/>
    <cellStyle name="쉼표 [0] 5" xfId="9" xr:uid="{00000000-0005-0000-0000-00000C000000}"/>
    <cellStyle name="쉼표 [0] 5 2" xfId="28" xr:uid="{00000000-0005-0000-0000-00000D000000}"/>
    <cellStyle name="쉼표 [0] 6" xfId="22" xr:uid="{00000000-0005-0000-0000-00000E000000}"/>
    <cellStyle name="쉼표 [0] 6 2" xfId="29" xr:uid="{00000000-0005-0000-0000-00000F000000}"/>
    <cellStyle name="쉼표 [0] 7" xfId="30" xr:uid="{00000000-0005-0000-0000-000010000000}"/>
    <cellStyle name="쉼표 [0] 8" xfId="24" xr:uid="{00000000-0005-0000-0000-000011000000}"/>
    <cellStyle name="쉼표 [0] 9" xfId="42" xr:uid="{00000000-0005-0000-0000-000012000000}"/>
    <cellStyle name="표준" xfId="0" builtinId="0"/>
    <cellStyle name="표준 10" xfId="20" xr:uid="{00000000-0005-0000-0000-000014000000}"/>
    <cellStyle name="표준 10 2" xfId="31" xr:uid="{00000000-0005-0000-0000-000015000000}"/>
    <cellStyle name="표준 11" xfId="21" xr:uid="{00000000-0005-0000-0000-000016000000}"/>
    <cellStyle name="표준 11 2" xfId="32" xr:uid="{00000000-0005-0000-0000-000017000000}"/>
    <cellStyle name="표준 12" xfId="33" xr:uid="{00000000-0005-0000-0000-000018000000}"/>
    <cellStyle name="표준 13" xfId="34" xr:uid="{00000000-0005-0000-0000-000019000000}"/>
    <cellStyle name="표준 14" xfId="23" xr:uid="{00000000-0005-0000-0000-00001A000000}"/>
    <cellStyle name="표준 15" xfId="40" xr:uid="{00000000-0005-0000-0000-00001B000000}"/>
    <cellStyle name="표준 16" xfId="41" xr:uid="{00000000-0005-0000-0000-00001C000000}"/>
    <cellStyle name="표준 17" xfId="44" xr:uid="{1AF4FC3F-4D99-41C2-B015-E5D1AE45DAC0}"/>
    <cellStyle name="표준 18" xfId="48" xr:uid="{049FC9BD-EA2A-447F-98D3-C729D9B1D2C6}"/>
    <cellStyle name="표준 2" xfId="10" xr:uid="{00000000-0005-0000-0000-00001D000000}"/>
    <cellStyle name="표준 2 2" xfId="11" xr:uid="{00000000-0005-0000-0000-00001E000000}"/>
    <cellStyle name="표준 2 3" xfId="25" xr:uid="{00000000-0005-0000-0000-00001F000000}"/>
    <cellStyle name="표준 3" xfId="12" xr:uid="{00000000-0005-0000-0000-000020000000}"/>
    <cellStyle name="표준 4" xfId="13" xr:uid="{00000000-0005-0000-0000-000021000000}"/>
    <cellStyle name="표준 5" xfId="14" xr:uid="{00000000-0005-0000-0000-000022000000}"/>
    <cellStyle name="표준 5 2" xfId="35" xr:uid="{00000000-0005-0000-0000-000023000000}"/>
    <cellStyle name="표준 6" xfId="15" xr:uid="{00000000-0005-0000-0000-000024000000}"/>
    <cellStyle name="표준 6 2" xfId="36" xr:uid="{00000000-0005-0000-0000-000025000000}"/>
    <cellStyle name="표준 7" xfId="16" xr:uid="{00000000-0005-0000-0000-000026000000}"/>
    <cellStyle name="표준 7 2" xfId="37" xr:uid="{00000000-0005-0000-0000-000027000000}"/>
    <cellStyle name="표준 8" xfId="17" xr:uid="{00000000-0005-0000-0000-000028000000}"/>
    <cellStyle name="표준 9" xfId="18" xr:uid="{00000000-0005-0000-0000-000029000000}"/>
    <cellStyle name="표준 9 2" xfId="38" xr:uid="{00000000-0005-0000-0000-00002A000000}"/>
    <cellStyle name="하이퍼링크" xfId="46" builtinId="8"/>
    <cellStyle name="하이퍼링크 2" xfId="19" xr:uid="{00000000-0005-0000-0000-00002B000000}"/>
  </cellStyles>
  <dxfs count="44">
    <dxf>
      <font>
        <color rgb="FF7030A0"/>
      </font>
      <fill>
        <patternFill>
          <bgColor theme="6"/>
        </patternFill>
      </fill>
    </dxf>
    <dxf>
      <font>
        <color rgb="FF7030A0"/>
      </font>
      <fill>
        <patternFill>
          <bgColor theme="6"/>
        </patternFill>
      </fill>
    </dxf>
    <dxf>
      <font>
        <color rgb="FF7030A0"/>
      </font>
      <fill>
        <patternFill>
          <bgColor theme="6"/>
        </patternFill>
      </fill>
    </dxf>
    <dxf>
      <font>
        <color rgb="FF7030A0"/>
      </font>
      <fill>
        <patternFill>
          <bgColor theme="6"/>
        </patternFill>
      </fill>
    </dxf>
    <dxf>
      <font>
        <color rgb="FF7030A0"/>
      </font>
      <fill>
        <patternFill>
          <bgColor theme="6"/>
        </patternFill>
      </fill>
    </dxf>
    <dxf>
      <font>
        <color rgb="FF7030A0"/>
      </font>
      <fill>
        <patternFill>
          <bgColor theme="6"/>
        </patternFill>
      </fill>
    </dxf>
    <dxf>
      <font>
        <color rgb="FF7030A0"/>
      </font>
      <fill>
        <patternFill>
          <bgColor theme="6"/>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7030A0"/>
      </font>
      <fill>
        <patternFill>
          <bgColor theme="6"/>
        </patternFill>
      </fill>
    </dxf>
    <dxf>
      <font>
        <color rgb="FF7030A0"/>
      </font>
      <fill>
        <patternFill>
          <bgColor theme="6"/>
        </patternFill>
      </fill>
    </dxf>
    <dxf>
      <font>
        <color rgb="FF7030A0"/>
      </font>
      <fill>
        <patternFill>
          <bgColor theme="6"/>
        </patternFill>
      </fill>
    </dxf>
    <dxf>
      <font>
        <color rgb="FF7030A0"/>
      </font>
      <fill>
        <patternFill>
          <bgColor theme="6"/>
        </patternFill>
      </fill>
    </dxf>
    <dxf>
      <font>
        <color rgb="FF7030A0"/>
      </font>
      <fill>
        <patternFill>
          <bgColor theme="6"/>
        </patternFill>
      </fill>
    </dxf>
    <dxf>
      <font>
        <color rgb="FF7030A0"/>
      </font>
      <fill>
        <patternFill>
          <bgColor theme="6"/>
        </patternFill>
      </fill>
    </dxf>
    <dxf>
      <font>
        <color rgb="FF7030A0"/>
      </font>
      <fill>
        <patternFill>
          <bgColor theme="6"/>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7030A0"/>
      </font>
      <fill>
        <patternFill>
          <bgColor theme="6"/>
        </patternFill>
      </fill>
    </dxf>
    <dxf>
      <font>
        <color rgb="FF7030A0"/>
      </font>
      <fill>
        <patternFill>
          <bgColor theme="6"/>
        </patternFill>
      </fill>
    </dxf>
    <dxf>
      <font>
        <color rgb="FF7030A0"/>
      </font>
      <fill>
        <patternFill>
          <bgColor theme="6"/>
        </patternFill>
      </fill>
    </dxf>
    <dxf>
      <font>
        <color rgb="FF7030A0"/>
      </font>
      <fill>
        <patternFill>
          <bgColor theme="6"/>
        </patternFill>
      </fill>
    </dxf>
    <dxf>
      <font>
        <color rgb="FF7030A0"/>
      </font>
      <fill>
        <patternFill>
          <bgColor theme="6"/>
        </patternFill>
      </fill>
    </dxf>
    <dxf>
      <font>
        <color rgb="FF7030A0"/>
      </font>
      <fill>
        <patternFill>
          <bgColor theme="6"/>
        </patternFill>
      </fill>
    </dxf>
    <dxf>
      <font>
        <color rgb="FF7030A0"/>
      </font>
      <fill>
        <patternFill>
          <bgColor theme="6"/>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colors>
    <mruColors>
      <color rgb="FFCCFF99"/>
      <color rgb="FFD1F8FD"/>
      <color rgb="FFFF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fmlaLink="$AT$95" lockText="1" noThreeD="1"/>
</file>

<file path=xl/ctrlProps/ctrlProp10.xml><?xml version="1.0" encoding="utf-8"?>
<formControlPr xmlns="http://schemas.microsoft.com/office/spreadsheetml/2009/9/main" objectType="CheckBox" checked="Checked"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fmlaLink="$AT$100" lockText="1" noThreeD="1"/>
</file>

<file path=xl/ctrlProps/ctrlProp13.xml><?xml version="1.0" encoding="utf-8"?>
<formControlPr xmlns="http://schemas.microsoft.com/office/spreadsheetml/2009/9/main" objectType="CheckBox" checked="Checked" fmlaLink="$AT$95" lockText="1" noThreeD="1"/>
</file>

<file path=xl/ctrlProps/ctrlProp14.xml><?xml version="1.0" encoding="utf-8"?>
<formControlPr xmlns="http://schemas.microsoft.com/office/spreadsheetml/2009/9/main" objectType="CheckBox" fmlaLink="$AT$99"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checked="Checked" lockText="1" noThreeD="1"/>
</file>

<file path=xl/ctrlProps/ctrlProp19.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fmlaLink="$AT$99" lockText="1" noThreeD="1"/>
</file>

<file path=xl/ctrlProps/ctrlProp20.xml><?xml version="1.0" encoding="utf-8"?>
<formControlPr xmlns="http://schemas.microsoft.com/office/spreadsheetml/2009/9/main" objectType="CheckBox" checked="Checked"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checked="Checked"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fmlaLink="$AT$100"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checked="Checked" lockText="1" noThreeD="1"/>
</file>

<file path=xl/ctrlProps/ctrlProp8.xml><?xml version="1.0" encoding="utf-8"?>
<formControlPr xmlns="http://schemas.microsoft.com/office/spreadsheetml/2009/9/main" objectType="CheckBox" checked="Checked"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4.png"/></Relationships>
</file>

<file path=xl/drawings/_rels/drawing6.x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xdr:from>
      <xdr:col>35</xdr:col>
      <xdr:colOff>34061</xdr:colOff>
      <xdr:row>3</xdr:row>
      <xdr:rowOff>5912</xdr:rowOff>
    </xdr:from>
    <xdr:to>
      <xdr:col>38</xdr:col>
      <xdr:colOff>41385</xdr:colOff>
      <xdr:row>3</xdr:row>
      <xdr:rowOff>118241</xdr:rowOff>
    </xdr:to>
    <xdr:sp macro="" textlink="">
      <xdr:nvSpPr>
        <xdr:cNvPr id="2" name="타원 1">
          <a:extLst>
            <a:ext uri="{FF2B5EF4-FFF2-40B4-BE49-F238E27FC236}">
              <a16:creationId xmlns:a16="http://schemas.microsoft.com/office/drawing/2014/main" id="{00000000-0008-0000-0000-000002000000}"/>
            </a:ext>
          </a:extLst>
        </xdr:cNvPr>
        <xdr:cNvSpPr/>
      </xdr:nvSpPr>
      <xdr:spPr>
        <a:xfrm>
          <a:off x="6387236" y="386912"/>
          <a:ext cx="521674" cy="112329"/>
        </a:xfrm>
        <a:prstGeom prst="ellipse">
          <a:avLst/>
        </a:prstGeom>
        <a:noFill/>
        <a:ln w="3175"/>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ko-KR" altLang="en-US"/>
        </a:p>
      </xdr:txBody>
    </xdr:sp>
    <xdr:clientData/>
  </xdr:twoCellAnchor>
  <xdr:twoCellAnchor>
    <xdr:from>
      <xdr:col>40</xdr:col>
      <xdr:colOff>145077</xdr:colOff>
      <xdr:row>6</xdr:row>
      <xdr:rowOff>14287</xdr:rowOff>
    </xdr:from>
    <xdr:to>
      <xdr:col>42</xdr:col>
      <xdr:colOff>176214</xdr:colOff>
      <xdr:row>7</xdr:row>
      <xdr:rowOff>66676</xdr:rowOff>
    </xdr:to>
    <xdr:sp macro="" textlink="">
      <xdr:nvSpPr>
        <xdr:cNvPr id="3" name="타원 2">
          <a:extLst>
            <a:ext uri="{FF2B5EF4-FFF2-40B4-BE49-F238E27FC236}">
              <a16:creationId xmlns:a16="http://schemas.microsoft.com/office/drawing/2014/main" id="{00000000-0008-0000-0000-000003000000}"/>
            </a:ext>
          </a:extLst>
        </xdr:cNvPr>
        <xdr:cNvSpPr/>
      </xdr:nvSpPr>
      <xdr:spPr>
        <a:xfrm>
          <a:off x="7345977" y="852487"/>
          <a:ext cx="335937" cy="119064"/>
        </a:xfrm>
        <a:prstGeom prst="ellipse">
          <a:avLst/>
        </a:prstGeom>
        <a:noFill/>
        <a:ln w="3175"/>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ko-KR" altLang="en-US"/>
        </a:p>
      </xdr:txBody>
    </xdr:sp>
    <xdr:clientData/>
  </xdr:twoCellAnchor>
  <xdr:twoCellAnchor editAs="oneCell">
    <xdr:from>
      <xdr:col>0</xdr:col>
      <xdr:colOff>43961</xdr:colOff>
      <xdr:row>12</xdr:row>
      <xdr:rowOff>146539</xdr:rowOff>
    </xdr:from>
    <xdr:to>
      <xdr:col>6</xdr:col>
      <xdr:colOff>64221</xdr:colOff>
      <xdr:row>13</xdr:row>
      <xdr:rowOff>190500</xdr:rowOff>
    </xdr:to>
    <xdr:pic>
      <xdr:nvPicPr>
        <xdr:cNvPr id="4" name="그림 3" descr="소봉투.gif">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cstate="print"/>
        <a:stretch>
          <a:fillRect/>
        </a:stretch>
      </xdr:blipFill>
      <xdr:spPr>
        <a:xfrm>
          <a:off x="43961" y="1575289"/>
          <a:ext cx="1163260" cy="234461"/>
        </a:xfrm>
        <a:prstGeom prst="rect">
          <a:avLst/>
        </a:prstGeom>
      </xdr:spPr>
    </xdr:pic>
    <xdr:clientData/>
  </xdr:twoCellAnchor>
  <xdr:twoCellAnchor>
    <xdr:from>
      <xdr:col>40</xdr:col>
      <xdr:colOff>145077</xdr:colOff>
      <xdr:row>8</xdr:row>
      <xdr:rowOff>14287</xdr:rowOff>
    </xdr:from>
    <xdr:to>
      <xdr:col>42</xdr:col>
      <xdr:colOff>176214</xdr:colOff>
      <xdr:row>9</xdr:row>
      <xdr:rowOff>66676</xdr:rowOff>
    </xdr:to>
    <xdr:sp macro="" textlink="">
      <xdr:nvSpPr>
        <xdr:cNvPr id="5" name="타원 4">
          <a:extLst>
            <a:ext uri="{FF2B5EF4-FFF2-40B4-BE49-F238E27FC236}">
              <a16:creationId xmlns:a16="http://schemas.microsoft.com/office/drawing/2014/main" id="{00000000-0008-0000-0000-000005000000}"/>
            </a:ext>
          </a:extLst>
        </xdr:cNvPr>
        <xdr:cNvSpPr/>
      </xdr:nvSpPr>
      <xdr:spPr>
        <a:xfrm>
          <a:off x="7345977" y="985837"/>
          <a:ext cx="335937" cy="119064"/>
        </a:xfrm>
        <a:prstGeom prst="ellipse">
          <a:avLst/>
        </a:prstGeom>
        <a:noFill/>
        <a:ln w="3175"/>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ko-KR" altLang="en-US"/>
        </a:p>
      </xdr:txBody>
    </xdr:sp>
    <xdr:clientData/>
  </xdr:twoCellAnchor>
  <mc:AlternateContent xmlns:mc="http://schemas.openxmlformats.org/markup-compatibility/2006">
    <mc:Choice xmlns:a14="http://schemas.microsoft.com/office/drawing/2010/main" Requires="a14">
      <xdr:twoCellAnchor editAs="oneCell">
        <xdr:from>
          <xdr:col>7</xdr:col>
          <xdr:colOff>47625</xdr:colOff>
          <xdr:row>93</xdr:row>
          <xdr:rowOff>152400</xdr:rowOff>
        </xdr:from>
        <xdr:to>
          <xdr:col>8</xdr:col>
          <xdr:colOff>66675</xdr:colOff>
          <xdr:row>95</xdr:row>
          <xdr:rowOff>9525</xdr:rowOff>
        </xdr:to>
        <xdr:sp macro="" textlink="">
          <xdr:nvSpPr>
            <xdr:cNvPr id="38913" name="Check Box 1" hidden="1">
              <a:extLst>
                <a:ext uri="{63B3BB69-23CF-44E3-9099-C40C66FF867C}">
                  <a14:compatExt spid="_x0000_s38913"/>
                </a:ext>
                <a:ext uri="{FF2B5EF4-FFF2-40B4-BE49-F238E27FC236}">
                  <a16:creationId xmlns:a16="http://schemas.microsoft.com/office/drawing/2014/main" id="{00000000-0008-0000-0000-000001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97</xdr:row>
          <xdr:rowOff>180975</xdr:rowOff>
        </xdr:from>
        <xdr:to>
          <xdr:col>8</xdr:col>
          <xdr:colOff>57150</xdr:colOff>
          <xdr:row>99</xdr:row>
          <xdr:rowOff>9525</xdr:rowOff>
        </xdr:to>
        <xdr:sp macro="" textlink="">
          <xdr:nvSpPr>
            <xdr:cNvPr id="38914" name="Check Box 2" hidden="1">
              <a:extLst>
                <a:ext uri="{63B3BB69-23CF-44E3-9099-C40C66FF867C}">
                  <a14:compatExt spid="_x0000_s38914"/>
                </a:ext>
                <a:ext uri="{FF2B5EF4-FFF2-40B4-BE49-F238E27FC236}">
                  <a16:creationId xmlns:a16="http://schemas.microsoft.com/office/drawing/2014/main" id="{00000000-0008-0000-0000-000002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12</xdr:row>
          <xdr:rowOff>0</xdr:rowOff>
        </xdr:from>
        <xdr:to>
          <xdr:col>14</xdr:col>
          <xdr:colOff>19050</xdr:colOff>
          <xdr:row>13</xdr:row>
          <xdr:rowOff>19050</xdr:rowOff>
        </xdr:to>
        <xdr:sp macro="" textlink="">
          <xdr:nvSpPr>
            <xdr:cNvPr id="38915" name="Check Box 3" hidden="1">
              <a:extLst>
                <a:ext uri="{63B3BB69-23CF-44E3-9099-C40C66FF867C}">
                  <a14:compatExt spid="_x0000_s38915"/>
                </a:ext>
                <a:ext uri="{FF2B5EF4-FFF2-40B4-BE49-F238E27FC236}">
                  <a16:creationId xmlns:a16="http://schemas.microsoft.com/office/drawing/2014/main" id="{00000000-0008-0000-0000-000003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ko-KR" altLang="en-US" sz="900" b="0" i="0" u="none" strike="noStrike" baseline="0">
                  <a:solidFill>
                    <a:srgbClr val="000000"/>
                  </a:solidFill>
                  <a:latin typeface="굴림"/>
                  <a:ea typeface="굴림"/>
                </a:rPr>
                <a:t>소득자 보관용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180975</xdr:colOff>
          <xdr:row>11</xdr:row>
          <xdr:rowOff>180975</xdr:rowOff>
        </xdr:from>
        <xdr:to>
          <xdr:col>38</xdr:col>
          <xdr:colOff>66675</xdr:colOff>
          <xdr:row>13</xdr:row>
          <xdr:rowOff>9525</xdr:rowOff>
        </xdr:to>
        <xdr:sp macro="" textlink="">
          <xdr:nvSpPr>
            <xdr:cNvPr id="38916" name="Check Box 4" hidden="1">
              <a:extLst>
                <a:ext uri="{63B3BB69-23CF-44E3-9099-C40C66FF867C}">
                  <a14:compatExt spid="_x0000_s38916"/>
                </a:ext>
                <a:ext uri="{FF2B5EF4-FFF2-40B4-BE49-F238E27FC236}">
                  <a16:creationId xmlns:a16="http://schemas.microsoft.com/office/drawing/2014/main" id="{00000000-0008-0000-0000-000004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mc:Ignorable="a14" a14:legacySpreadsheetColorIndex="12"/>
                  </a:solidFill>
                  <a:miter lim="800000"/>
                  <a:headEnd/>
                  <a:tailEnd/>
                </a14:hiddenLine>
              </a:ext>
            </a:extLst>
          </xdr:spPr>
          <xdr:txBody>
            <a:bodyPr vertOverflow="clip" wrap="square" lIns="27432" tIns="18288" rIns="0" bIns="18288" anchor="ctr" upright="1"/>
            <a:lstStyle/>
            <a:p>
              <a:pPr algn="l" rtl="0">
                <a:defRPr sz="1000"/>
              </a:pPr>
              <a:r>
                <a:rPr lang="ko-KR" altLang="en-US" sz="900" b="0" i="0" u="none" strike="noStrike" baseline="0">
                  <a:solidFill>
                    <a:srgbClr val="000000"/>
                  </a:solidFill>
                  <a:latin typeface="굴림"/>
                  <a:ea typeface="굴림"/>
                </a:rPr>
                <a:t>계속근로1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66675</xdr:colOff>
          <xdr:row>12</xdr:row>
          <xdr:rowOff>0</xdr:rowOff>
        </xdr:from>
        <xdr:to>
          <xdr:col>19</xdr:col>
          <xdr:colOff>57150</xdr:colOff>
          <xdr:row>13</xdr:row>
          <xdr:rowOff>19050</xdr:rowOff>
        </xdr:to>
        <xdr:sp macro="" textlink="">
          <xdr:nvSpPr>
            <xdr:cNvPr id="38917" name="Check Box 5" hidden="1">
              <a:extLst>
                <a:ext uri="{63B3BB69-23CF-44E3-9099-C40C66FF867C}">
                  <a14:compatExt spid="_x0000_s38917"/>
                </a:ext>
                <a:ext uri="{FF2B5EF4-FFF2-40B4-BE49-F238E27FC236}">
                  <a16:creationId xmlns:a16="http://schemas.microsoft.com/office/drawing/2014/main" id="{00000000-0008-0000-0000-000005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ko-KR" altLang="en-US" sz="900" b="0" i="0" u="none" strike="noStrike" baseline="0">
                  <a:solidFill>
                    <a:srgbClr val="000000"/>
                  </a:solidFill>
                  <a:latin typeface="굴림"/>
                  <a:ea typeface="굴림"/>
                </a:rPr>
                <a:t>발행자 보관용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28575</xdr:colOff>
          <xdr:row>12</xdr:row>
          <xdr:rowOff>0</xdr:rowOff>
        </xdr:from>
        <xdr:to>
          <xdr:col>25</xdr:col>
          <xdr:colOff>152400</xdr:colOff>
          <xdr:row>13</xdr:row>
          <xdr:rowOff>19050</xdr:rowOff>
        </xdr:to>
        <xdr:sp macro="" textlink="">
          <xdr:nvSpPr>
            <xdr:cNvPr id="38918" name="Check Box 6" hidden="1">
              <a:extLst>
                <a:ext uri="{63B3BB69-23CF-44E3-9099-C40C66FF867C}">
                  <a14:compatExt spid="_x0000_s38918"/>
                </a:ext>
                <a:ext uri="{FF2B5EF4-FFF2-40B4-BE49-F238E27FC236}">
                  <a16:creationId xmlns:a16="http://schemas.microsoft.com/office/drawing/2014/main" id="{00000000-0008-0000-0000-000006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ko-KR" altLang="en-US" sz="900" b="0" i="0" u="none" strike="noStrike" baseline="0">
                  <a:solidFill>
                    <a:srgbClr val="000000"/>
                  </a:solidFill>
                  <a:latin typeface="굴림"/>
                  <a:ea typeface="굴림"/>
                </a:rPr>
                <a:t>발행자 보고용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38100</xdr:colOff>
          <xdr:row>11</xdr:row>
          <xdr:rowOff>180975</xdr:rowOff>
        </xdr:from>
        <xdr:to>
          <xdr:col>43</xdr:col>
          <xdr:colOff>0</xdr:colOff>
          <xdr:row>13</xdr:row>
          <xdr:rowOff>9525</xdr:rowOff>
        </xdr:to>
        <xdr:sp macro="" textlink="">
          <xdr:nvSpPr>
            <xdr:cNvPr id="38919" name="Check Box 7" hidden="1">
              <a:extLst>
                <a:ext uri="{63B3BB69-23CF-44E3-9099-C40C66FF867C}">
                  <a14:compatExt spid="_x0000_s38919"/>
                </a:ext>
                <a:ext uri="{FF2B5EF4-FFF2-40B4-BE49-F238E27FC236}">
                  <a16:creationId xmlns:a16="http://schemas.microsoft.com/office/drawing/2014/main" id="{00000000-0008-0000-0000-000007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mc:Ignorable="a14" a14:legacySpreadsheetColorIndex="12"/>
                  </a:solidFill>
                  <a:miter lim="800000"/>
                  <a:headEnd/>
                  <a:tailEnd/>
                </a14:hiddenLine>
              </a:ext>
            </a:extLst>
          </xdr:spPr>
          <xdr:txBody>
            <a:bodyPr vertOverflow="clip" wrap="square" lIns="27432" tIns="18288" rIns="0" bIns="18288" anchor="ctr" upright="1"/>
            <a:lstStyle/>
            <a:p>
              <a:pPr algn="l" rtl="0">
                <a:defRPr sz="1000"/>
              </a:pPr>
              <a:r>
                <a:rPr lang="ko-KR" altLang="en-US" sz="900" b="0" i="0" u="none" strike="noStrike" baseline="0">
                  <a:solidFill>
                    <a:srgbClr val="000000"/>
                  </a:solidFill>
                  <a:latin typeface="굴림"/>
                  <a:ea typeface="굴림"/>
                </a:rPr>
                <a:t>중도퇴사2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180975</xdr:colOff>
          <xdr:row>10</xdr:row>
          <xdr:rowOff>123825</xdr:rowOff>
        </xdr:from>
        <xdr:to>
          <xdr:col>37</xdr:col>
          <xdr:colOff>123825</xdr:colOff>
          <xdr:row>12</xdr:row>
          <xdr:rowOff>9525</xdr:rowOff>
        </xdr:to>
        <xdr:sp macro="" textlink="">
          <xdr:nvSpPr>
            <xdr:cNvPr id="38920" name="Check Box 8" hidden="1">
              <a:extLst>
                <a:ext uri="{63B3BB69-23CF-44E3-9099-C40C66FF867C}">
                  <a14:compatExt spid="_x0000_s38920"/>
                </a:ext>
                <a:ext uri="{FF2B5EF4-FFF2-40B4-BE49-F238E27FC236}">
                  <a16:creationId xmlns:a16="http://schemas.microsoft.com/office/drawing/2014/main" id="{00000000-0008-0000-0000-000008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mc:Ignorable="a14" a14:legacySpreadsheetColorIndex="12"/>
                  </a:solidFill>
                  <a:miter lim="800000"/>
                  <a:headEnd/>
                  <a:tailEnd/>
                </a14:hiddenLine>
              </a:ext>
            </a:extLst>
          </xdr:spPr>
          <xdr:txBody>
            <a:bodyPr vertOverflow="clip" wrap="square" lIns="27432" tIns="18288" rIns="0" bIns="18288" anchor="ctr" upright="1"/>
            <a:lstStyle/>
            <a:p>
              <a:pPr algn="l" rtl="0">
                <a:defRPr sz="1000"/>
              </a:pPr>
              <a:r>
                <a:rPr lang="ko-KR" altLang="en-US" sz="900" b="0" i="0" u="none" strike="noStrike" baseline="0">
                  <a:solidFill>
                    <a:srgbClr val="000000"/>
                  </a:solidFill>
                  <a:latin typeface="굴림"/>
                  <a:ea typeface="굴림"/>
                </a:rPr>
                <a:t>세대주1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38100</xdr:colOff>
          <xdr:row>10</xdr:row>
          <xdr:rowOff>123825</xdr:rowOff>
        </xdr:from>
        <xdr:to>
          <xdr:col>42</xdr:col>
          <xdr:colOff>28575</xdr:colOff>
          <xdr:row>12</xdr:row>
          <xdr:rowOff>9525</xdr:rowOff>
        </xdr:to>
        <xdr:sp macro="" textlink="">
          <xdr:nvSpPr>
            <xdr:cNvPr id="38921" name="Check Box 9" hidden="1">
              <a:extLst>
                <a:ext uri="{63B3BB69-23CF-44E3-9099-C40C66FF867C}">
                  <a14:compatExt spid="_x0000_s38921"/>
                </a:ext>
                <a:ext uri="{FF2B5EF4-FFF2-40B4-BE49-F238E27FC236}">
                  <a16:creationId xmlns:a16="http://schemas.microsoft.com/office/drawing/2014/main" id="{00000000-0008-0000-0000-000009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mc:Ignorable="a14" a14:legacySpreadsheetColorIndex="12"/>
                  </a:solidFill>
                  <a:miter lim="800000"/>
                  <a:headEnd/>
                  <a:tailEnd/>
                </a14:hiddenLine>
              </a:ext>
            </a:extLst>
          </xdr:spPr>
          <xdr:txBody>
            <a:bodyPr vertOverflow="clip" wrap="square" lIns="27432" tIns="18288" rIns="0" bIns="18288" anchor="ctr" upright="1"/>
            <a:lstStyle/>
            <a:p>
              <a:pPr algn="l" rtl="0">
                <a:defRPr sz="1000"/>
              </a:pPr>
              <a:r>
                <a:rPr lang="ko-KR" altLang="en-US" sz="900" b="0" i="0" u="none" strike="noStrike" baseline="0">
                  <a:solidFill>
                    <a:srgbClr val="000000"/>
                  </a:solidFill>
                  <a:latin typeface="굴림"/>
                  <a:ea typeface="굴림"/>
                </a:rPr>
                <a:t>세대원2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19050</xdr:colOff>
          <xdr:row>4</xdr:row>
          <xdr:rowOff>123825</xdr:rowOff>
        </xdr:from>
        <xdr:to>
          <xdr:col>37</xdr:col>
          <xdr:colOff>152400</xdr:colOff>
          <xdr:row>6</xdr:row>
          <xdr:rowOff>9525</xdr:rowOff>
        </xdr:to>
        <xdr:sp macro="" textlink="">
          <xdr:nvSpPr>
            <xdr:cNvPr id="38922" name="Check Box 10" hidden="1">
              <a:extLst>
                <a:ext uri="{63B3BB69-23CF-44E3-9099-C40C66FF867C}">
                  <a14:compatExt spid="_x0000_s38922"/>
                </a:ext>
                <a:ext uri="{FF2B5EF4-FFF2-40B4-BE49-F238E27FC236}">
                  <a16:creationId xmlns:a16="http://schemas.microsoft.com/office/drawing/2014/main" id="{00000000-0008-0000-0000-00000A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mc:Ignorable="a14" a14:legacySpreadsheetColorIndex="12"/>
                  </a:solidFill>
                  <a:miter lim="800000"/>
                  <a:headEnd/>
                  <a:tailEnd/>
                </a14:hiddenLine>
              </a:ext>
            </a:extLst>
          </xdr:spPr>
          <xdr:txBody>
            <a:bodyPr vertOverflow="clip" wrap="square" lIns="27432" tIns="18288" rIns="0" bIns="18288" anchor="ctr" upright="1"/>
            <a:lstStyle/>
            <a:p>
              <a:pPr algn="l" rtl="0">
                <a:defRPr sz="1000"/>
              </a:pPr>
              <a:r>
                <a:rPr lang="ko-KR" altLang="en-US" sz="900" b="0" i="0" u="none" strike="noStrike" baseline="0">
                  <a:solidFill>
                    <a:srgbClr val="000000"/>
                  </a:solidFill>
                  <a:latin typeface="굴림"/>
                  <a:ea typeface="굴림"/>
                </a:rPr>
                <a:t>내국인1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85725</xdr:colOff>
          <xdr:row>4</xdr:row>
          <xdr:rowOff>123825</xdr:rowOff>
        </xdr:from>
        <xdr:to>
          <xdr:col>42</xdr:col>
          <xdr:colOff>95250</xdr:colOff>
          <xdr:row>6</xdr:row>
          <xdr:rowOff>9525</xdr:rowOff>
        </xdr:to>
        <xdr:sp macro="" textlink="">
          <xdr:nvSpPr>
            <xdr:cNvPr id="38923" name="Check Box 11" hidden="1">
              <a:extLst>
                <a:ext uri="{63B3BB69-23CF-44E3-9099-C40C66FF867C}">
                  <a14:compatExt spid="_x0000_s38923"/>
                </a:ext>
                <a:ext uri="{FF2B5EF4-FFF2-40B4-BE49-F238E27FC236}">
                  <a16:creationId xmlns:a16="http://schemas.microsoft.com/office/drawing/2014/main" id="{00000000-0008-0000-0000-00000B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mc:Ignorable="a14" a14:legacySpreadsheetColorIndex="12"/>
                  </a:solidFill>
                  <a:miter lim="800000"/>
                  <a:headEnd/>
                  <a:tailEnd/>
                </a14:hiddenLine>
              </a:ext>
            </a:extLst>
          </xdr:spPr>
          <xdr:txBody>
            <a:bodyPr vertOverflow="clip" wrap="square" lIns="27432" tIns="18288" rIns="0" bIns="18288" anchor="ctr" upright="1"/>
            <a:lstStyle/>
            <a:p>
              <a:pPr algn="l" rtl="0">
                <a:defRPr sz="1000"/>
              </a:pPr>
              <a:r>
                <a:rPr lang="ko-KR" altLang="en-US" sz="900" b="0" i="0" u="none" strike="noStrike" baseline="0">
                  <a:solidFill>
                    <a:srgbClr val="000000"/>
                  </a:solidFill>
                  <a:latin typeface="굴림"/>
                  <a:ea typeface="굴림"/>
                </a:rPr>
                <a:t>외국인9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99</xdr:row>
          <xdr:rowOff>0</xdr:rowOff>
        </xdr:from>
        <xdr:to>
          <xdr:col>8</xdr:col>
          <xdr:colOff>76200</xdr:colOff>
          <xdr:row>100</xdr:row>
          <xdr:rowOff>19050</xdr:rowOff>
        </xdr:to>
        <xdr:sp macro="" textlink="">
          <xdr:nvSpPr>
            <xdr:cNvPr id="38924" name="Check Box 12" hidden="1">
              <a:extLst>
                <a:ext uri="{63B3BB69-23CF-44E3-9099-C40C66FF867C}">
                  <a14:compatExt spid="_x0000_s38924"/>
                </a:ext>
                <a:ext uri="{FF2B5EF4-FFF2-40B4-BE49-F238E27FC236}">
                  <a16:creationId xmlns:a16="http://schemas.microsoft.com/office/drawing/2014/main" id="{00000000-0008-0000-0000-00000C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18</xdr:col>
      <xdr:colOff>77666</xdr:colOff>
      <xdr:row>16</xdr:row>
      <xdr:rowOff>12700</xdr:rowOff>
    </xdr:from>
    <xdr:to>
      <xdr:col>19</xdr:col>
      <xdr:colOff>84016</xdr:colOff>
      <xdr:row>16</xdr:row>
      <xdr:rowOff>127000</xdr:rowOff>
    </xdr:to>
    <xdr:sp macro="" textlink="">
      <xdr:nvSpPr>
        <xdr:cNvPr id="18" name="타원 17">
          <a:extLst>
            <a:ext uri="{FF2B5EF4-FFF2-40B4-BE49-F238E27FC236}">
              <a16:creationId xmlns:a16="http://schemas.microsoft.com/office/drawing/2014/main" id="{00000000-0008-0000-0000-000012000000}"/>
            </a:ext>
          </a:extLst>
        </xdr:cNvPr>
        <xdr:cNvSpPr/>
      </xdr:nvSpPr>
      <xdr:spPr>
        <a:xfrm>
          <a:off x="3499339" y="2159488"/>
          <a:ext cx="226158" cy="114300"/>
        </a:xfrm>
        <a:prstGeom prst="ellipse">
          <a:avLst/>
        </a:prstGeom>
        <a:noFill/>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ko-KR" altLang="en-US" sz="1100"/>
        </a:p>
      </xdr:txBody>
    </xdr:sp>
    <xdr:clientData/>
  </xdr:twoCellAnchor>
  <xdr:twoCellAnchor editAs="oneCell">
    <xdr:from>
      <xdr:col>48</xdr:col>
      <xdr:colOff>263768</xdr:colOff>
      <xdr:row>111</xdr:row>
      <xdr:rowOff>36634</xdr:rowOff>
    </xdr:from>
    <xdr:to>
      <xdr:col>59</xdr:col>
      <xdr:colOff>523037</xdr:colOff>
      <xdr:row>141</xdr:row>
      <xdr:rowOff>164918</xdr:rowOff>
    </xdr:to>
    <xdr:pic>
      <xdr:nvPicPr>
        <xdr:cNvPr id="7" name="그림 6">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0499480" y="15012865"/>
          <a:ext cx="9754961" cy="569674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35</xdr:col>
      <xdr:colOff>34061</xdr:colOff>
      <xdr:row>3</xdr:row>
      <xdr:rowOff>5912</xdr:rowOff>
    </xdr:from>
    <xdr:to>
      <xdr:col>38</xdr:col>
      <xdr:colOff>41385</xdr:colOff>
      <xdr:row>3</xdr:row>
      <xdr:rowOff>118241</xdr:rowOff>
    </xdr:to>
    <xdr:sp macro="" textlink="">
      <xdr:nvSpPr>
        <xdr:cNvPr id="2" name="타원 1">
          <a:extLst>
            <a:ext uri="{FF2B5EF4-FFF2-40B4-BE49-F238E27FC236}">
              <a16:creationId xmlns:a16="http://schemas.microsoft.com/office/drawing/2014/main" id="{00000000-0008-0000-0100-000002000000}"/>
            </a:ext>
          </a:extLst>
        </xdr:cNvPr>
        <xdr:cNvSpPr/>
      </xdr:nvSpPr>
      <xdr:spPr>
        <a:xfrm>
          <a:off x="6425336" y="386912"/>
          <a:ext cx="502624" cy="112329"/>
        </a:xfrm>
        <a:prstGeom prst="ellipse">
          <a:avLst/>
        </a:prstGeom>
        <a:noFill/>
        <a:ln w="3175"/>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ko-KR" altLang="en-US"/>
        </a:p>
      </xdr:txBody>
    </xdr:sp>
    <xdr:clientData/>
  </xdr:twoCellAnchor>
  <xdr:twoCellAnchor>
    <xdr:from>
      <xdr:col>40</xdr:col>
      <xdr:colOff>145077</xdr:colOff>
      <xdr:row>6</xdr:row>
      <xdr:rowOff>14287</xdr:rowOff>
    </xdr:from>
    <xdr:to>
      <xdr:col>42</xdr:col>
      <xdr:colOff>176214</xdr:colOff>
      <xdr:row>7</xdr:row>
      <xdr:rowOff>66676</xdr:rowOff>
    </xdr:to>
    <xdr:sp macro="" textlink="">
      <xdr:nvSpPr>
        <xdr:cNvPr id="3" name="타원 2">
          <a:extLst>
            <a:ext uri="{FF2B5EF4-FFF2-40B4-BE49-F238E27FC236}">
              <a16:creationId xmlns:a16="http://schemas.microsoft.com/office/drawing/2014/main" id="{00000000-0008-0000-0100-000003000000}"/>
            </a:ext>
          </a:extLst>
        </xdr:cNvPr>
        <xdr:cNvSpPr/>
      </xdr:nvSpPr>
      <xdr:spPr>
        <a:xfrm>
          <a:off x="7355502" y="852487"/>
          <a:ext cx="335937" cy="119064"/>
        </a:xfrm>
        <a:prstGeom prst="ellipse">
          <a:avLst/>
        </a:prstGeom>
        <a:noFill/>
        <a:ln w="3175"/>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ko-KR" altLang="en-US"/>
        </a:p>
      </xdr:txBody>
    </xdr:sp>
    <xdr:clientData/>
  </xdr:twoCellAnchor>
  <xdr:twoCellAnchor editAs="oneCell">
    <xdr:from>
      <xdr:col>0</xdr:col>
      <xdr:colOff>43961</xdr:colOff>
      <xdr:row>12</xdr:row>
      <xdr:rowOff>146539</xdr:rowOff>
    </xdr:from>
    <xdr:to>
      <xdr:col>6</xdr:col>
      <xdr:colOff>64221</xdr:colOff>
      <xdr:row>13</xdr:row>
      <xdr:rowOff>190500</xdr:rowOff>
    </xdr:to>
    <xdr:pic>
      <xdr:nvPicPr>
        <xdr:cNvPr id="4" name="그림 3" descr="소봉투.gif">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1" cstate="print"/>
        <a:stretch>
          <a:fillRect/>
        </a:stretch>
      </xdr:blipFill>
      <xdr:spPr>
        <a:xfrm>
          <a:off x="43961" y="1575289"/>
          <a:ext cx="1163260" cy="234461"/>
        </a:xfrm>
        <a:prstGeom prst="rect">
          <a:avLst/>
        </a:prstGeom>
      </xdr:spPr>
    </xdr:pic>
    <xdr:clientData/>
  </xdr:twoCellAnchor>
  <xdr:twoCellAnchor>
    <xdr:from>
      <xdr:col>40</xdr:col>
      <xdr:colOff>145077</xdr:colOff>
      <xdr:row>8</xdr:row>
      <xdr:rowOff>14287</xdr:rowOff>
    </xdr:from>
    <xdr:to>
      <xdr:col>42</xdr:col>
      <xdr:colOff>176214</xdr:colOff>
      <xdr:row>9</xdr:row>
      <xdr:rowOff>66676</xdr:rowOff>
    </xdr:to>
    <xdr:sp macro="" textlink="">
      <xdr:nvSpPr>
        <xdr:cNvPr id="5" name="타원 4">
          <a:extLst>
            <a:ext uri="{FF2B5EF4-FFF2-40B4-BE49-F238E27FC236}">
              <a16:creationId xmlns:a16="http://schemas.microsoft.com/office/drawing/2014/main" id="{00000000-0008-0000-0100-000005000000}"/>
            </a:ext>
          </a:extLst>
        </xdr:cNvPr>
        <xdr:cNvSpPr/>
      </xdr:nvSpPr>
      <xdr:spPr>
        <a:xfrm>
          <a:off x="7355502" y="985837"/>
          <a:ext cx="335937" cy="119064"/>
        </a:xfrm>
        <a:prstGeom prst="ellipse">
          <a:avLst/>
        </a:prstGeom>
        <a:noFill/>
        <a:ln w="3175"/>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ko-KR" altLang="en-US"/>
        </a:p>
      </xdr:txBody>
    </xdr:sp>
    <xdr:clientData/>
  </xdr:twoCellAnchor>
  <mc:AlternateContent xmlns:mc="http://schemas.openxmlformats.org/markup-compatibility/2006">
    <mc:Choice xmlns:a14="http://schemas.microsoft.com/office/drawing/2010/main" Requires="a14">
      <xdr:twoCellAnchor editAs="oneCell">
        <xdr:from>
          <xdr:col>7</xdr:col>
          <xdr:colOff>47625</xdr:colOff>
          <xdr:row>93</xdr:row>
          <xdr:rowOff>152400</xdr:rowOff>
        </xdr:from>
        <xdr:to>
          <xdr:col>8</xdr:col>
          <xdr:colOff>66675</xdr:colOff>
          <xdr:row>95</xdr:row>
          <xdr:rowOff>9525</xdr:rowOff>
        </xdr:to>
        <xdr:sp macro="" textlink="">
          <xdr:nvSpPr>
            <xdr:cNvPr id="39937" name="Check Box 1" hidden="1">
              <a:extLst>
                <a:ext uri="{63B3BB69-23CF-44E3-9099-C40C66FF867C}">
                  <a14:compatExt spid="_x0000_s39937"/>
                </a:ext>
                <a:ext uri="{FF2B5EF4-FFF2-40B4-BE49-F238E27FC236}">
                  <a16:creationId xmlns:a16="http://schemas.microsoft.com/office/drawing/2014/main" id="{00000000-0008-0000-0100-000001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97</xdr:row>
          <xdr:rowOff>180975</xdr:rowOff>
        </xdr:from>
        <xdr:to>
          <xdr:col>8</xdr:col>
          <xdr:colOff>57150</xdr:colOff>
          <xdr:row>99</xdr:row>
          <xdr:rowOff>9525</xdr:rowOff>
        </xdr:to>
        <xdr:sp macro="" textlink="">
          <xdr:nvSpPr>
            <xdr:cNvPr id="39938" name="Check Box 2" hidden="1">
              <a:extLst>
                <a:ext uri="{63B3BB69-23CF-44E3-9099-C40C66FF867C}">
                  <a14:compatExt spid="_x0000_s39938"/>
                </a:ext>
                <a:ext uri="{FF2B5EF4-FFF2-40B4-BE49-F238E27FC236}">
                  <a16:creationId xmlns:a16="http://schemas.microsoft.com/office/drawing/2014/main" id="{00000000-0008-0000-0100-000002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12</xdr:row>
          <xdr:rowOff>0</xdr:rowOff>
        </xdr:from>
        <xdr:to>
          <xdr:col>14</xdr:col>
          <xdr:colOff>19050</xdr:colOff>
          <xdr:row>13</xdr:row>
          <xdr:rowOff>19050</xdr:rowOff>
        </xdr:to>
        <xdr:sp macro="" textlink="">
          <xdr:nvSpPr>
            <xdr:cNvPr id="39939" name="Check Box 3" hidden="1">
              <a:extLst>
                <a:ext uri="{63B3BB69-23CF-44E3-9099-C40C66FF867C}">
                  <a14:compatExt spid="_x0000_s39939"/>
                </a:ext>
                <a:ext uri="{FF2B5EF4-FFF2-40B4-BE49-F238E27FC236}">
                  <a16:creationId xmlns:a16="http://schemas.microsoft.com/office/drawing/2014/main" id="{00000000-0008-0000-0100-000003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ko-KR" altLang="en-US" sz="900" b="0" i="0" u="none" strike="noStrike" baseline="0">
                  <a:solidFill>
                    <a:srgbClr val="000000"/>
                  </a:solidFill>
                  <a:latin typeface="굴림"/>
                  <a:ea typeface="굴림"/>
                </a:rPr>
                <a:t>소득자 보관용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180975</xdr:colOff>
          <xdr:row>11</xdr:row>
          <xdr:rowOff>180975</xdr:rowOff>
        </xdr:from>
        <xdr:to>
          <xdr:col>38</xdr:col>
          <xdr:colOff>66675</xdr:colOff>
          <xdr:row>13</xdr:row>
          <xdr:rowOff>9525</xdr:rowOff>
        </xdr:to>
        <xdr:sp macro="" textlink="">
          <xdr:nvSpPr>
            <xdr:cNvPr id="39940" name="Check Box 4" hidden="1">
              <a:extLst>
                <a:ext uri="{63B3BB69-23CF-44E3-9099-C40C66FF867C}">
                  <a14:compatExt spid="_x0000_s39940"/>
                </a:ext>
                <a:ext uri="{FF2B5EF4-FFF2-40B4-BE49-F238E27FC236}">
                  <a16:creationId xmlns:a16="http://schemas.microsoft.com/office/drawing/2014/main" id="{00000000-0008-0000-0100-000004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mc:Ignorable="a14" a14:legacySpreadsheetColorIndex="12"/>
                  </a:solidFill>
                  <a:miter lim="800000"/>
                  <a:headEnd/>
                  <a:tailEnd/>
                </a14:hiddenLine>
              </a:ext>
            </a:extLst>
          </xdr:spPr>
          <xdr:txBody>
            <a:bodyPr vertOverflow="clip" wrap="square" lIns="27432" tIns="18288" rIns="0" bIns="18288" anchor="ctr" upright="1"/>
            <a:lstStyle/>
            <a:p>
              <a:pPr algn="l" rtl="0">
                <a:defRPr sz="1000"/>
              </a:pPr>
              <a:r>
                <a:rPr lang="ko-KR" altLang="en-US" sz="900" b="0" i="0" u="none" strike="noStrike" baseline="0">
                  <a:solidFill>
                    <a:srgbClr val="000000"/>
                  </a:solidFill>
                  <a:latin typeface="굴림"/>
                  <a:ea typeface="굴림"/>
                </a:rPr>
                <a:t>계속근로1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66675</xdr:colOff>
          <xdr:row>12</xdr:row>
          <xdr:rowOff>0</xdr:rowOff>
        </xdr:from>
        <xdr:to>
          <xdr:col>19</xdr:col>
          <xdr:colOff>57150</xdr:colOff>
          <xdr:row>13</xdr:row>
          <xdr:rowOff>19050</xdr:rowOff>
        </xdr:to>
        <xdr:sp macro="" textlink="">
          <xdr:nvSpPr>
            <xdr:cNvPr id="39941" name="Check Box 5" hidden="1">
              <a:extLst>
                <a:ext uri="{63B3BB69-23CF-44E3-9099-C40C66FF867C}">
                  <a14:compatExt spid="_x0000_s39941"/>
                </a:ext>
                <a:ext uri="{FF2B5EF4-FFF2-40B4-BE49-F238E27FC236}">
                  <a16:creationId xmlns:a16="http://schemas.microsoft.com/office/drawing/2014/main" id="{00000000-0008-0000-0100-000005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ko-KR" altLang="en-US" sz="900" b="0" i="0" u="none" strike="noStrike" baseline="0">
                  <a:solidFill>
                    <a:srgbClr val="000000"/>
                  </a:solidFill>
                  <a:latin typeface="굴림"/>
                  <a:ea typeface="굴림"/>
                </a:rPr>
                <a:t>발행자 보관용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28575</xdr:colOff>
          <xdr:row>12</xdr:row>
          <xdr:rowOff>0</xdr:rowOff>
        </xdr:from>
        <xdr:to>
          <xdr:col>25</xdr:col>
          <xdr:colOff>152400</xdr:colOff>
          <xdr:row>13</xdr:row>
          <xdr:rowOff>19050</xdr:rowOff>
        </xdr:to>
        <xdr:sp macro="" textlink="">
          <xdr:nvSpPr>
            <xdr:cNvPr id="39942" name="Check Box 6" hidden="1">
              <a:extLst>
                <a:ext uri="{63B3BB69-23CF-44E3-9099-C40C66FF867C}">
                  <a14:compatExt spid="_x0000_s39942"/>
                </a:ext>
                <a:ext uri="{FF2B5EF4-FFF2-40B4-BE49-F238E27FC236}">
                  <a16:creationId xmlns:a16="http://schemas.microsoft.com/office/drawing/2014/main" id="{00000000-0008-0000-0100-000006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ko-KR" altLang="en-US" sz="900" b="0" i="0" u="none" strike="noStrike" baseline="0">
                  <a:solidFill>
                    <a:srgbClr val="000000"/>
                  </a:solidFill>
                  <a:latin typeface="굴림"/>
                  <a:ea typeface="굴림"/>
                </a:rPr>
                <a:t>발행자 보고용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38100</xdr:colOff>
          <xdr:row>11</xdr:row>
          <xdr:rowOff>180975</xdr:rowOff>
        </xdr:from>
        <xdr:to>
          <xdr:col>43</xdr:col>
          <xdr:colOff>0</xdr:colOff>
          <xdr:row>13</xdr:row>
          <xdr:rowOff>9525</xdr:rowOff>
        </xdr:to>
        <xdr:sp macro="" textlink="">
          <xdr:nvSpPr>
            <xdr:cNvPr id="39943" name="Check Box 7" hidden="1">
              <a:extLst>
                <a:ext uri="{63B3BB69-23CF-44E3-9099-C40C66FF867C}">
                  <a14:compatExt spid="_x0000_s39943"/>
                </a:ext>
                <a:ext uri="{FF2B5EF4-FFF2-40B4-BE49-F238E27FC236}">
                  <a16:creationId xmlns:a16="http://schemas.microsoft.com/office/drawing/2014/main" id="{00000000-0008-0000-0100-000007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mc:Ignorable="a14" a14:legacySpreadsheetColorIndex="12"/>
                  </a:solidFill>
                  <a:miter lim="800000"/>
                  <a:headEnd/>
                  <a:tailEnd/>
                </a14:hiddenLine>
              </a:ext>
            </a:extLst>
          </xdr:spPr>
          <xdr:txBody>
            <a:bodyPr vertOverflow="clip" wrap="square" lIns="27432" tIns="18288" rIns="0" bIns="18288" anchor="ctr" upright="1"/>
            <a:lstStyle/>
            <a:p>
              <a:pPr algn="l" rtl="0">
                <a:defRPr sz="1000"/>
              </a:pPr>
              <a:r>
                <a:rPr lang="ko-KR" altLang="en-US" sz="900" b="0" i="0" u="none" strike="noStrike" baseline="0">
                  <a:solidFill>
                    <a:srgbClr val="000000"/>
                  </a:solidFill>
                  <a:latin typeface="굴림"/>
                  <a:ea typeface="굴림"/>
                </a:rPr>
                <a:t>중도퇴사2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180975</xdr:colOff>
          <xdr:row>10</xdr:row>
          <xdr:rowOff>123825</xdr:rowOff>
        </xdr:from>
        <xdr:to>
          <xdr:col>37</xdr:col>
          <xdr:colOff>123825</xdr:colOff>
          <xdr:row>12</xdr:row>
          <xdr:rowOff>9525</xdr:rowOff>
        </xdr:to>
        <xdr:sp macro="" textlink="">
          <xdr:nvSpPr>
            <xdr:cNvPr id="39944" name="Check Box 8" hidden="1">
              <a:extLst>
                <a:ext uri="{63B3BB69-23CF-44E3-9099-C40C66FF867C}">
                  <a14:compatExt spid="_x0000_s39944"/>
                </a:ext>
                <a:ext uri="{FF2B5EF4-FFF2-40B4-BE49-F238E27FC236}">
                  <a16:creationId xmlns:a16="http://schemas.microsoft.com/office/drawing/2014/main" id="{00000000-0008-0000-0100-000008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mc:Ignorable="a14" a14:legacySpreadsheetColorIndex="12"/>
                  </a:solidFill>
                  <a:miter lim="800000"/>
                  <a:headEnd/>
                  <a:tailEnd/>
                </a14:hiddenLine>
              </a:ext>
            </a:extLst>
          </xdr:spPr>
          <xdr:txBody>
            <a:bodyPr vertOverflow="clip" wrap="square" lIns="27432" tIns="18288" rIns="0" bIns="18288" anchor="ctr" upright="1"/>
            <a:lstStyle/>
            <a:p>
              <a:pPr algn="l" rtl="0">
                <a:defRPr sz="1000"/>
              </a:pPr>
              <a:r>
                <a:rPr lang="ko-KR" altLang="en-US" sz="900" b="0" i="0" u="none" strike="noStrike" baseline="0">
                  <a:solidFill>
                    <a:srgbClr val="000000"/>
                  </a:solidFill>
                  <a:latin typeface="굴림"/>
                  <a:ea typeface="굴림"/>
                </a:rPr>
                <a:t>세대주1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38100</xdr:colOff>
          <xdr:row>10</xdr:row>
          <xdr:rowOff>123825</xdr:rowOff>
        </xdr:from>
        <xdr:to>
          <xdr:col>42</xdr:col>
          <xdr:colOff>28575</xdr:colOff>
          <xdr:row>12</xdr:row>
          <xdr:rowOff>9525</xdr:rowOff>
        </xdr:to>
        <xdr:sp macro="" textlink="">
          <xdr:nvSpPr>
            <xdr:cNvPr id="39945" name="Check Box 9" hidden="1">
              <a:extLst>
                <a:ext uri="{63B3BB69-23CF-44E3-9099-C40C66FF867C}">
                  <a14:compatExt spid="_x0000_s39945"/>
                </a:ext>
                <a:ext uri="{FF2B5EF4-FFF2-40B4-BE49-F238E27FC236}">
                  <a16:creationId xmlns:a16="http://schemas.microsoft.com/office/drawing/2014/main" id="{00000000-0008-0000-0100-000009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mc:Ignorable="a14" a14:legacySpreadsheetColorIndex="12"/>
                  </a:solidFill>
                  <a:miter lim="800000"/>
                  <a:headEnd/>
                  <a:tailEnd/>
                </a14:hiddenLine>
              </a:ext>
            </a:extLst>
          </xdr:spPr>
          <xdr:txBody>
            <a:bodyPr vertOverflow="clip" wrap="square" lIns="27432" tIns="18288" rIns="0" bIns="18288" anchor="ctr" upright="1"/>
            <a:lstStyle/>
            <a:p>
              <a:pPr algn="l" rtl="0">
                <a:defRPr sz="1000"/>
              </a:pPr>
              <a:r>
                <a:rPr lang="ko-KR" altLang="en-US" sz="900" b="0" i="0" u="none" strike="noStrike" baseline="0">
                  <a:solidFill>
                    <a:srgbClr val="000000"/>
                  </a:solidFill>
                  <a:latin typeface="굴림"/>
                  <a:ea typeface="굴림"/>
                </a:rPr>
                <a:t>세대원2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19050</xdr:colOff>
          <xdr:row>4</xdr:row>
          <xdr:rowOff>123825</xdr:rowOff>
        </xdr:from>
        <xdr:to>
          <xdr:col>37</xdr:col>
          <xdr:colOff>152400</xdr:colOff>
          <xdr:row>6</xdr:row>
          <xdr:rowOff>9525</xdr:rowOff>
        </xdr:to>
        <xdr:sp macro="" textlink="">
          <xdr:nvSpPr>
            <xdr:cNvPr id="39946" name="Check Box 10" hidden="1">
              <a:extLst>
                <a:ext uri="{63B3BB69-23CF-44E3-9099-C40C66FF867C}">
                  <a14:compatExt spid="_x0000_s39946"/>
                </a:ext>
                <a:ext uri="{FF2B5EF4-FFF2-40B4-BE49-F238E27FC236}">
                  <a16:creationId xmlns:a16="http://schemas.microsoft.com/office/drawing/2014/main" id="{00000000-0008-0000-0100-00000A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mc:Ignorable="a14" a14:legacySpreadsheetColorIndex="12"/>
                  </a:solidFill>
                  <a:miter lim="800000"/>
                  <a:headEnd/>
                  <a:tailEnd/>
                </a14:hiddenLine>
              </a:ext>
            </a:extLst>
          </xdr:spPr>
          <xdr:txBody>
            <a:bodyPr vertOverflow="clip" wrap="square" lIns="27432" tIns="18288" rIns="0" bIns="18288" anchor="ctr" upright="1"/>
            <a:lstStyle/>
            <a:p>
              <a:pPr algn="l" rtl="0">
                <a:defRPr sz="1000"/>
              </a:pPr>
              <a:r>
                <a:rPr lang="ko-KR" altLang="en-US" sz="900" b="0" i="0" u="none" strike="noStrike" baseline="0">
                  <a:solidFill>
                    <a:srgbClr val="000000"/>
                  </a:solidFill>
                  <a:latin typeface="굴림"/>
                  <a:ea typeface="굴림"/>
                </a:rPr>
                <a:t>내국인1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85725</xdr:colOff>
          <xdr:row>4</xdr:row>
          <xdr:rowOff>123825</xdr:rowOff>
        </xdr:from>
        <xdr:to>
          <xdr:col>42</xdr:col>
          <xdr:colOff>95250</xdr:colOff>
          <xdr:row>6</xdr:row>
          <xdr:rowOff>9525</xdr:rowOff>
        </xdr:to>
        <xdr:sp macro="" textlink="">
          <xdr:nvSpPr>
            <xdr:cNvPr id="39947" name="Check Box 11" hidden="1">
              <a:extLst>
                <a:ext uri="{63B3BB69-23CF-44E3-9099-C40C66FF867C}">
                  <a14:compatExt spid="_x0000_s39947"/>
                </a:ext>
                <a:ext uri="{FF2B5EF4-FFF2-40B4-BE49-F238E27FC236}">
                  <a16:creationId xmlns:a16="http://schemas.microsoft.com/office/drawing/2014/main" id="{00000000-0008-0000-0100-00000B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mc:Ignorable="a14" a14:legacySpreadsheetColorIndex="12"/>
                  </a:solidFill>
                  <a:miter lim="800000"/>
                  <a:headEnd/>
                  <a:tailEnd/>
                </a14:hiddenLine>
              </a:ext>
            </a:extLst>
          </xdr:spPr>
          <xdr:txBody>
            <a:bodyPr vertOverflow="clip" wrap="square" lIns="27432" tIns="18288" rIns="0" bIns="18288" anchor="ctr" upright="1"/>
            <a:lstStyle/>
            <a:p>
              <a:pPr algn="l" rtl="0">
                <a:defRPr sz="1000"/>
              </a:pPr>
              <a:r>
                <a:rPr lang="ko-KR" altLang="en-US" sz="900" b="0" i="0" u="none" strike="noStrike" baseline="0">
                  <a:solidFill>
                    <a:srgbClr val="000000"/>
                  </a:solidFill>
                  <a:latin typeface="굴림"/>
                  <a:ea typeface="굴림"/>
                </a:rPr>
                <a:t>외국인9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99</xdr:row>
          <xdr:rowOff>0</xdr:rowOff>
        </xdr:from>
        <xdr:to>
          <xdr:col>8</xdr:col>
          <xdr:colOff>76200</xdr:colOff>
          <xdr:row>100</xdr:row>
          <xdr:rowOff>19050</xdr:rowOff>
        </xdr:to>
        <xdr:sp macro="" textlink="">
          <xdr:nvSpPr>
            <xdr:cNvPr id="39948" name="Check Box 12" hidden="1">
              <a:extLst>
                <a:ext uri="{63B3BB69-23CF-44E3-9099-C40C66FF867C}">
                  <a14:compatExt spid="_x0000_s39948"/>
                </a:ext>
                <a:ext uri="{FF2B5EF4-FFF2-40B4-BE49-F238E27FC236}">
                  <a16:creationId xmlns:a16="http://schemas.microsoft.com/office/drawing/2014/main" id="{00000000-0008-0000-0100-00000C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18</xdr:col>
      <xdr:colOff>77666</xdr:colOff>
      <xdr:row>16</xdr:row>
      <xdr:rowOff>12700</xdr:rowOff>
    </xdr:from>
    <xdr:to>
      <xdr:col>19</xdr:col>
      <xdr:colOff>84016</xdr:colOff>
      <xdr:row>16</xdr:row>
      <xdr:rowOff>127000</xdr:rowOff>
    </xdr:to>
    <xdr:sp macro="" textlink="">
      <xdr:nvSpPr>
        <xdr:cNvPr id="18" name="타원 17">
          <a:extLst>
            <a:ext uri="{FF2B5EF4-FFF2-40B4-BE49-F238E27FC236}">
              <a16:creationId xmlns:a16="http://schemas.microsoft.com/office/drawing/2014/main" id="{00000000-0008-0000-0100-000012000000}"/>
            </a:ext>
          </a:extLst>
        </xdr:cNvPr>
        <xdr:cNvSpPr/>
      </xdr:nvSpPr>
      <xdr:spPr>
        <a:xfrm>
          <a:off x="3506666" y="2165350"/>
          <a:ext cx="225425" cy="114300"/>
        </a:xfrm>
        <a:prstGeom prst="ellipse">
          <a:avLst/>
        </a:prstGeom>
        <a:noFill/>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ko-KR"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131512</xdr:colOff>
      <xdr:row>7</xdr:row>
      <xdr:rowOff>81643</xdr:rowOff>
    </xdr:from>
    <xdr:to>
      <xdr:col>39</xdr:col>
      <xdr:colOff>15448</xdr:colOff>
      <xdr:row>9</xdr:row>
      <xdr:rowOff>5444</xdr:rowOff>
    </xdr:to>
    <xdr:sp macro="" textlink="">
      <xdr:nvSpPr>
        <xdr:cNvPr id="2" name="타원 1">
          <a:extLst>
            <a:ext uri="{FF2B5EF4-FFF2-40B4-BE49-F238E27FC236}">
              <a16:creationId xmlns:a16="http://schemas.microsoft.com/office/drawing/2014/main" id="{00000000-0008-0000-0200-000002000000}"/>
            </a:ext>
          </a:extLst>
        </xdr:cNvPr>
        <xdr:cNvSpPr/>
      </xdr:nvSpPr>
      <xdr:spPr>
        <a:xfrm>
          <a:off x="6122737" y="700768"/>
          <a:ext cx="207786" cy="142876"/>
        </a:xfrm>
        <a:prstGeom prst="ellipse">
          <a:avLst/>
        </a:prstGeom>
        <a:noFill/>
        <a:ln w="12700"/>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ko-KR" altLang="en-US" sz="1100">
            <a:ln w="3175">
              <a:solidFill>
                <a:schemeClr val="tx1"/>
              </a:solidFill>
            </a:ln>
          </a:endParaRPr>
        </a:p>
      </xdr:txBody>
    </xdr:sp>
    <xdr:clientData/>
  </xdr:twoCellAnchor>
  <xdr:twoCellAnchor>
    <xdr:from>
      <xdr:col>37</xdr:col>
      <xdr:colOff>131512</xdr:colOff>
      <xdr:row>9</xdr:row>
      <xdr:rowOff>5443</xdr:rowOff>
    </xdr:from>
    <xdr:to>
      <xdr:col>39</xdr:col>
      <xdr:colOff>15448</xdr:colOff>
      <xdr:row>10</xdr:row>
      <xdr:rowOff>16330</xdr:rowOff>
    </xdr:to>
    <xdr:sp macro="" textlink="">
      <xdr:nvSpPr>
        <xdr:cNvPr id="3" name="타원 2">
          <a:extLst>
            <a:ext uri="{FF2B5EF4-FFF2-40B4-BE49-F238E27FC236}">
              <a16:creationId xmlns:a16="http://schemas.microsoft.com/office/drawing/2014/main" id="{00000000-0008-0000-0200-000003000000}"/>
            </a:ext>
          </a:extLst>
        </xdr:cNvPr>
        <xdr:cNvSpPr/>
      </xdr:nvSpPr>
      <xdr:spPr>
        <a:xfrm>
          <a:off x="6122737" y="843643"/>
          <a:ext cx="207786" cy="144237"/>
        </a:xfrm>
        <a:prstGeom prst="ellipse">
          <a:avLst/>
        </a:prstGeom>
        <a:noFill/>
        <a:ln w="12700"/>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ko-KR" altLang="en-US" sz="1100">
            <a:ln w="3175">
              <a:solidFill>
                <a:schemeClr val="tx1"/>
              </a:solidFill>
            </a:ln>
          </a:endParaRPr>
        </a:p>
      </xdr:txBody>
    </xdr:sp>
    <xdr:clientData/>
  </xdr:twoCellAnchor>
  <xdr:twoCellAnchor>
    <xdr:from>
      <xdr:col>0</xdr:col>
      <xdr:colOff>882</xdr:colOff>
      <xdr:row>6</xdr:row>
      <xdr:rowOff>16328</xdr:rowOff>
    </xdr:from>
    <xdr:to>
      <xdr:col>1</xdr:col>
      <xdr:colOff>152399</xdr:colOff>
      <xdr:row>7</xdr:row>
      <xdr:rowOff>38101</xdr:rowOff>
    </xdr:to>
    <xdr:sp macro="" textlink="">
      <xdr:nvSpPr>
        <xdr:cNvPr id="4" name="타원 3">
          <a:extLst>
            <a:ext uri="{FF2B5EF4-FFF2-40B4-BE49-F238E27FC236}">
              <a16:creationId xmlns:a16="http://schemas.microsoft.com/office/drawing/2014/main" id="{00000000-0008-0000-0200-000004000000}"/>
            </a:ext>
          </a:extLst>
        </xdr:cNvPr>
        <xdr:cNvSpPr/>
      </xdr:nvSpPr>
      <xdr:spPr>
        <a:xfrm>
          <a:off x="882" y="483053"/>
          <a:ext cx="313442" cy="174173"/>
        </a:xfrm>
        <a:prstGeom prst="ellipse">
          <a:avLst/>
        </a:prstGeom>
        <a:noFill/>
        <a:ln w="12700"/>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ko-KR" altLang="en-US" sz="1100">
            <a:ln w="3175">
              <a:solidFill>
                <a:schemeClr val="tx1"/>
              </a:solidFill>
            </a:ln>
          </a:endParaRPr>
        </a:p>
      </xdr:txBody>
    </xdr:sp>
    <xdr:clientData/>
  </xdr:twoCellAnchor>
  <xdr:twoCellAnchor>
    <xdr:from>
      <xdr:col>10</xdr:col>
      <xdr:colOff>882</xdr:colOff>
      <xdr:row>5</xdr:row>
      <xdr:rowOff>10886</xdr:rowOff>
    </xdr:from>
    <xdr:to>
      <xdr:col>11</xdr:col>
      <xdr:colOff>152399</xdr:colOff>
      <xdr:row>7</xdr:row>
      <xdr:rowOff>70757</xdr:rowOff>
    </xdr:to>
    <xdr:sp macro="" textlink="">
      <xdr:nvSpPr>
        <xdr:cNvPr id="5" name="타원 4">
          <a:extLst>
            <a:ext uri="{FF2B5EF4-FFF2-40B4-BE49-F238E27FC236}">
              <a16:creationId xmlns:a16="http://schemas.microsoft.com/office/drawing/2014/main" id="{00000000-0008-0000-0200-000005000000}"/>
            </a:ext>
          </a:extLst>
        </xdr:cNvPr>
        <xdr:cNvSpPr/>
      </xdr:nvSpPr>
      <xdr:spPr>
        <a:xfrm>
          <a:off x="1620132" y="439511"/>
          <a:ext cx="313442" cy="250371"/>
        </a:xfrm>
        <a:prstGeom prst="ellipse">
          <a:avLst/>
        </a:prstGeom>
        <a:noFill/>
        <a:ln w="12700"/>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ko-KR" altLang="en-US" sz="1100">
            <a:ln w="3175">
              <a:solidFill>
                <a:schemeClr val="tx1"/>
              </a:solidFill>
            </a:ln>
          </a:endParaRPr>
        </a:p>
      </xdr:txBody>
    </xdr:sp>
    <xdr:clientData/>
  </xdr:twoCellAnchor>
  <xdr:twoCellAnchor>
    <xdr:from>
      <xdr:col>33</xdr:col>
      <xdr:colOff>42894</xdr:colOff>
      <xdr:row>83</xdr:row>
      <xdr:rowOff>22793</xdr:rowOff>
    </xdr:from>
    <xdr:to>
      <xdr:col>34</xdr:col>
      <xdr:colOff>7960</xdr:colOff>
      <xdr:row>83</xdr:row>
      <xdr:rowOff>108856</xdr:rowOff>
    </xdr:to>
    <xdr:sp macro="" textlink="">
      <xdr:nvSpPr>
        <xdr:cNvPr id="6" name="타원 5">
          <a:extLst>
            <a:ext uri="{FF2B5EF4-FFF2-40B4-BE49-F238E27FC236}">
              <a16:creationId xmlns:a16="http://schemas.microsoft.com/office/drawing/2014/main" id="{00000000-0008-0000-0200-000006000000}"/>
            </a:ext>
          </a:extLst>
        </xdr:cNvPr>
        <xdr:cNvSpPr/>
      </xdr:nvSpPr>
      <xdr:spPr>
        <a:xfrm>
          <a:off x="5386419" y="8395268"/>
          <a:ext cx="126991" cy="86063"/>
        </a:xfrm>
        <a:prstGeom prst="ellipse">
          <a:avLst/>
        </a:prstGeom>
        <a:noFill/>
        <a:ln w="12700"/>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ko-KR" altLang="en-US" sz="1100">
            <a:ln w="3175">
              <a:solidFill>
                <a:schemeClr val="tx1"/>
              </a:solidFill>
            </a:ln>
          </a:endParaRP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9</xdr:col>
      <xdr:colOff>0</xdr:colOff>
      <xdr:row>3</xdr:row>
      <xdr:rowOff>0</xdr:rowOff>
    </xdr:from>
    <xdr:to>
      <xdr:col>19</xdr:col>
      <xdr:colOff>152400</xdr:colOff>
      <xdr:row>32</xdr:row>
      <xdr:rowOff>121828</xdr:rowOff>
    </xdr:to>
    <xdr:pic>
      <xdr:nvPicPr>
        <xdr:cNvPr id="3" name="그림 2">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277350" y="514350"/>
          <a:ext cx="7772400" cy="5608228"/>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10</xdr:col>
      <xdr:colOff>0</xdr:colOff>
      <xdr:row>2</xdr:row>
      <xdr:rowOff>171449</xdr:rowOff>
    </xdr:from>
    <xdr:to>
      <xdr:col>25</xdr:col>
      <xdr:colOff>590054</xdr:colOff>
      <xdr:row>27</xdr:row>
      <xdr:rowOff>123824</xdr:rowOff>
    </xdr:to>
    <xdr:pic>
      <xdr:nvPicPr>
        <xdr:cNvPr id="4" name="그림 3">
          <a:extLst>
            <a:ext uri="{FF2B5EF4-FFF2-40B4-BE49-F238E27FC236}">
              <a16:creationId xmlns:a16="http://schemas.microsoft.com/office/drawing/2014/main" id="{A44BD0E2-7687-4C47-9429-5750FE7661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344150" y="514349"/>
          <a:ext cx="12020054" cy="441007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0</xdr:colOff>
      <xdr:row>15</xdr:row>
      <xdr:rowOff>0</xdr:rowOff>
    </xdr:from>
    <xdr:to>
      <xdr:col>9</xdr:col>
      <xdr:colOff>95250</xdr:colOff>
      <xdr:row>51</xdr:row>
      <xdr:rowOff>61989</xdr:rowOff>
    </xdr:to>
    <xdr:pic>
      <xdr:nvPicPr>
        <xdr:cNvPr id="3" name="그림 2">
          <a:extLst>
            <a:ext uri="{FF2B5EF4-FFF2-40B4-BE49-F238E27FC236}">
              <a16:creationId xmlns:a16="http://schemas.microsoft.com/office/drawing/2014/main" id="{1576BDB2-BEB8-4D17-B93C-7CA2B8A468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0" y="2571750"/>
          <a:ext cx="7772400" cy="6234189"/>
        </a:xfrm>
        <a:prstGeom prst="rect">
          <a:avLst/>
        </a:prstGeom>
      </xdr:spPr>
    </xdr:pic>
    <xdr:clientData/>
  </xdr:twoCellAnchor>
</xdr:wsDr>
</file>

<file path=xl/theme/theme1.xml><?xml version="1.0" encoding="utf-8"?>
<a:theme xmlns:a="http://schemas.openxmlformats.org/drawingml/2006/main" name="Office 테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1.xml"/><Relationship Id="rId13" Type="http://schemas.openxmlformats.org/officeDocument/2006/relationships/ctrlProp" Target="../ctrlProps/ctrlProp6.xml"/><Relationship Id="rId18" Type="http://schemas.openxmlformats.org/officeDocument/2006/relationships/ctrlProp" Target="../ctrlProps/ctrlProp11.xml"/><Relationship Id="rId3" Type="http://schemas.openxmlformats.org/officeDocument/2006/relationships/hyperlink" Target="http://cafe.daum.net/transtax/Q2Ux/92" TargetMode="External"/><Relationship Id="rId7" Type="http://schemas.openxmlformats.org/officeDocument/2006/relationships/vmlDrawing" Target="../drawings/vmlDrawing1.vml"/><Relationship Id="rId12" Type="http://schemas.openxmlformats.org/officeDocument/2006/relationships/ctrlProp" Target="../ctrlProps/ctrlProp5.xml"/><Relationship Id="rId17" Type="http://schemas.openxmlformats.org/officeDocument/2006/relationships/ctrlProp" Target="../ctrlProps/ctrlProp10.xml"/><Relationship Id="rId2" Type="http://schemas.openxmlformats.org/officeDocument/2006/relationships/hyperlink" Target="http://cafe.daum.net/transtax/Q2Ux/190" TargetMode="External"/><Relationship Id="rId16" Type="http://schemas.openxmlformats.org/officeDocument/2006/relationships/ctrlProp" Target="../ctrlProps/ctrlProp9.xml"/><Relationship Id="rId20" Type="http://schemas.openxmlformats.org/officeDocument/2006/relationships/comments" Target="../comments1.xml"/><Relationship Id="rId1" Type="http://schemas.openxmlformats.org/officeDocument/2006/relationships/hyperlink" Target="http://cafe.daum.net/transtax/Q2Ux/190" TargetMode="External"/><Relationship Id="rId6" Type="http://schemas.openxmlformats.org/officeDocument/2006/relationships/drawing" Target="../drawings/drawing1.xml"/><Relationship Id="rId11" Type="http://schemas.openxmlformats.org/officeDocument/2006/relationships/ctrlProp" Target="../ctrlProps/ctrlProp4.xml"/><Relationship Id="rId5" Type="http://schemas.openxmlformats.org/officeDocument/2006/relationships/printerSettings" Target="../printerSettings/printerSettings1.bin"/><Relationship Id="rId15" Type="http://schemas.openxmlformats.org/officeDocument/2006/relationships/ctrlProp" Target="../ctrlProps/ctrlProp8.xml"/><Relationship Id="rId10" Type="http://schemas.openxmlformats.org/officeDocument/2006/relationships/ctrlProp" Target="../ctrlProps/ctrlProp3.xml"/><Relationship Id="rId19" Type="http://schemas.openxmlformats.org/officeDocument/2006/relationships/ctrlProp" Target="../ctrlProps/ctrlProp12.xml"/><Relationship Id="rId4" Type="http://schemas.openxmlformats.org/officeDocument/2006/relationships/hyperlink" Target="http://cafe.daum.net/transtax/Q2Ux/226" TargetMode="External"/><Relationship Id="rId9" Type="http://schemas.openxmlformats.org/officeDocument/2006/relationships/ctrlProp" Target="../ctrlProps/ctrlProp2.xml"/><Relationship Id="rId14" Type="http://schemas.openxmlformats.org/officeDocument/2006/relationships/ctrlProp" Target="../ctrlProps/ctrlProp7.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14.xml"/><Relationship Id="rId13" Type="http://schemas.openxmlformats.org/officeDocument/2006/relationships/ctrlProp" Target="../ctrlProps/ctrlProp19.xml"/><Relationship Id="rId18" Type="http://schemas.openxmlformats.org/officeDocument/2006/relationships/ctrlProp" Target="../ctrlProps/ctrlProp24.xml"/><Relationship Id="rId3" Type="http://schemas.openxmlformats.org/officeDocument/2006/relationships/hyperlink" Target="http://cafe.daum.net/transtax/Q2Ux/92" TargetMode="External"/><Relationship Id="rId7" Type="http://schemas.openxmlformats.org/officeDocument/2006/relationships/ctrlProp" Target="../ctrlProps/ctrlProp13.xml"/><Relationship Id="rId12" Type="http://schemas.openxmlformats.org/officeDocument/2006/relationships/ctrlProp" Target="../ctrlProps/ctrlProp18.xml"/><Relationship Id="rId17" Type="http://schemas.openxmlformats.org/officeDocument/2006/relationships/ctrlProp" Target="../ctrlProps/ctrlProp23.xml"/><Relationship Id="rId2" Type="http://schemas.openxmlformats.org/officeDocument/2006/relationships/hyperlink" Target="http://cafe.daum.net/transtax/Q2Ux/190" TargetMode="External"/><Relationship Id="rId16" Type="http://schemas.openxmlformats.org/officeDocument/2006/relationships/ctrlProp" Target="../ctrlProps/ctrlProp22.xml"/><Relationship Id="rId1" Type="http://schemas.openxmlformats.org/officeDocument/2006/relationships/hyperlink" Target="http://cafe.daum.net/transtax/Q2Ux/190" TargetMode="External"/><Relationship Id="rId6" Type="http://schemas.openxmlformats.org/officeDocument/2006/relationships/vmlDrawing" Target="../drawings/vmlDrawing2.vml"/><Relationship Id="rId11" Type="http://schemas.openxmlformats.org/officeDocument/2006/relationships/ctrlProp" Target="../ctrlProps/ctrlProp17.xml"/><Relationship Id="rId5" Type="http://schemas.openxmlformats.org/officeDocument/2006/relationships/drawing" Target="../drawings/drawing2.xml"/><Relationship Id="rId15" Type="http://schemas.openxmlformats.org/officeDocument/2006/relationships/ctrlProp" Target="../ctrlProps/ctrlProp21.xml"/><Relationship Id="rId10" Type="http://schemas.openxmlformats.org/officeDocument/2006/relationships/ctrlProp" Target="../ctrlProps/ctrlProp16.xml"/><Relationship Id="rId19" Type="http://schemas.openxmlformats.org/officeDocument/2006/relationships/comments" Target="../comments2.xml"/><Relationship Id="rId4" Type="http://schemas.openxmlformats.org/officeDocument/2006/relationships/printerSettings" Target="../printerSettings/printerSettings2.bin"/><Relationship Id="rId9" Type="http://schemas.openxmlformats.org/officeDocument/2006/relationships/ctrlProp" Target="../ctrlProps/ctrlProp15.xml"/><Relationship Id="rId14" Type="http://schemas.openxmlformats.org/officeDocument/2006/relationships/ctrlProp" Target="../ctrlProps/ctrlProp20.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E37229-E56B-4B7F-9CBC-8921C9EFEC3A}">
  <sheetPr>
    <tabColor rgb="FF7030A0"/>
  </sheetPr>
  <dimension ref="A1:BM201"/>
  <sheetViews>
    <sheetView showGridLines="0" tabSelected="1" zoomScale="130" zoomScaleNormal="130" workbookViewId="0">
      <selection activeCell="J15" sqref="J15:W15"/>
    </sheetView>
  </sheetViews>
  <sheetFormatPr defaultColWidth="2.21875" defaultRowHeight="10.5"/>
  <cols>
    <col min="1" max="1" width="2.21875" style="96" customWidth="1"/>
    <col min="2" max="2" width="2.6640625" style="96" bestFit="1" customWidth="1"/>
    <col min="3" max="8" width="2.109375" style="96" customWidth="1"/>
    <col min="9" max="9" width="2.44140625" style="96" customWidth="1"/>
    <col min="10" max="11" width="3.109375" style="96" customWidth="1"/>
    <col min="12" max="12" width="2" style="96" customWidth="1"/>
    <col min="13" max="13" width="1.21875" style="96" customWidth="1"/>
    <col min="14" max="17" width="2" style="96" customWidth="1"/>
    <col min="18" max="19" width="2.5546875" style="96" customWidth="1"/>
    <col min="20" max="20" width="1.5546875" style="96" customWidth="1"/>
    <col min="21" max="26" width="2" style="96" customWidth="1"/>
    <col min="27" max="29" width="2.21875" style="96" customWidth="1"/>
    <col min="30" max="30" width="2" style="96" customWidth="1"/>
    <col min="31" max="32" width="1.77734375" style="96" customWidth="1"/>
    <col min="33" max="33" width="2.21875" style="96" customWidth="1"/>
    <col min="34" max="34" width="1.77734375" style="96" customWidth="1"/>
    <col min="35" max="35" width="2.21875" style="96" customWidth="1"/>
    <col min="36" max="36" width="2" style="96" customWidth="1"/>
    <col min="37" max="44" width="1.88671875" style="96" customWidth="1"/>
    <col min="45" max="45" width="2.21875" style="96" customWidth="1"/>
    <col min="46" max="46" width="8.21875" style="96" customWidth="1"/>
    <col min="47" max="47" width="9.44140625" style="96" customWidth="1"/>
    <col min="48" max="48" width="8.21875" style="96" customWidth="1"/>
    <col min="49" max="49" width="7.44140625" style="96" customWidth="1"/>
    <col min="50" max="50" width="8.33203125" style="96" customWidth="1"/>
    <col min="51" max="51" width="9.77734375" style="96" bestFit="1" customWidth="1"/>
    <col min="52" max="52" width="8.109375" style="96" bestFit="1" customWidth="1"/>
    <col min="53" max="53" width="13.88671875" style="96" bestFit="1" customWidth="1"/>
    <col min="54" max="55" width="8.33203125" style="96" customWidth="1"/>
    <col min="56" max="57" width="12.6640625" style="96" customWidth="1"/>
    <col min="58" max="58" width="7.77734375" style="96" customWidth="1"/>
    <col min="59" max="59" width="13.33203125" style="96" bestFit="1" customWidth="1"/>
    <col min="60" max="65" width="7.77734375" style="96" customWidth="1"/>
    <col min="66" max="16384" width="2.21875" style="96"/>
  </cols>
  <sheetData>
    <row r="1" spans="1:53" s="98" customFormat="1" ht="15" customHeight="1" thickBot="1">
      <c r="A1" s="96" t="s">
        <v>405</v>
      </c>
      <c r="AQ1" s="98" t="s">
        <v>0</v>
      </c>
      <c r="AT1" s="175" t="s">
        <v>480</v>
      </c>
    </row>
    <row r="2" spans="1:53" s="98" customFormat="1" ht="9" customHeight="1">
      <c r="A2" s="1273"/>
      <c r="B2" s="1274"/>
      <c r="C2" s="1274"/>
      <c r="D2" s="1274"/>
      <c r="E2" s="1274"/>
      <c r="F2" s="1274"/>
      <c r="G2" s="1274"/>
      <c r="H2" s="1274"/>
      <c r="I2" s="30"/>
      <c r="J2" s="30"/>
      <c r="K2" s="30"/>
      <c r="L2" s="30"/>
      <c r="M2" s="30"/>
      <c r="N2" s="30"/>
      <c r="O2" s="30"/>
      <c r="P2" s="30"/>
      <c r="Q2" s="30"/>
      <c r="R2" s="30"/>
      <c r="S2" s="30"/>
      <c r="T2" s="30"/>
      <c r="U2" s="30"/>
      <c r="V2" s="30"/>
      <c r="W2" s="30"/>
      <c r="X2" s="30"/>
      <c r="Y2" s="30"/>
      <c r="Z2" s="30"/>
      <c r="AA2" s="30"/>
      <c r="AB2" s="30"/>
      <c r="AC2" s="30"/>
      <c r="AD2" s="30"/>
      <c r="AE2" s="30"/>
      <c r="AF2" s="30"/>
      <c r="AG2" s="30"/>
      <c r="AH2" s="30"/>
      <c r="AI2" s="30"/>
      <c r="AJ2" s="30"/>
      <c r="AK2" s="30"/>
      <c r="AL2" s="30"/>
      <c r="AM2" s="30"/>
      <c r="AN2" s="30"/>
      <c r="AO2" s="30"/>
      <c r="AP2" s="30"/>
      <c r="AQ2" s="30"/>
      <c r="AR2" s="31"/>
    </row>
    <row r="3" spans="1:53" s="98" customFormat="1" ht="6" customHeight="1">
      <c r="A3" s="1275"/>
      <c r="B3" s="1276"/>
      <c r="C3" s="1276"/>
      <c r="D3" s="1276"/>
      <c r="E3" s="1276"/>
      <c r="F3" s="1276"/>
      <c r="G3" s="1276"/>
      <c r="H3" s="1276"/>
      <c r="I3" s="130"/>
      <c r="J3" s="130"/>
      <c r="K3" s="130"/>
      <c r="L3" s="130"/>
      <c r="M3" s="130"/>
      <c r="N3" s="130"/>
      <c r="O3" s="130"/>
      <c r="P3" s="130"/>
      <c r="Q3" s="130"/>
      <c r="R3" s="130"/>
      <c r="S3" s="130"/>
      <c r="T3" s="130"/>
      <c r="U3" s="130"/>
      <c r="V3" s="130"/>
      <c r="W3" s="130"/>
      <c r="X3" s="130"/>
      <c r="Y3" s="130"/>
      <c r="Z3" s="130"/>
      <c r="AA3" s="130"/>
      <c r="AB3" s="130"/>
      <c r="AC3" s="130"/>
      <c r="AD3" s="130"/>
      <c r="AE3" s="130"/>
      <c r="AF3" s="130"/>
      <c r="AG3" s="130"/>
      <c r="AH3" s="130"/>
      <c r="AI3" s="130"/>
      <c r="AJ3" s="130"/>
      <c r="AK3" s="130"/>
      <c r="AL3" s="130"/>
      <c r="AM3" s="130"/>
      <c r="AN3" s="130"/>
      <c r="AO3" s="130"/>
      <c r="AP3" s="130"/>
      <c r="AQ3" s="130"/>
      <c r="AR3" s="32"/>
    </row>
    <row r="4" spans="1:53" s="98" customFormat="1" ht="10.5" customHeight="1">
      <c r="A4" s="1275"/>
      <c r="B4" s="1276"/>
      <c r="C4" s="1276"/>
      <c r="D4" s="1276"/>
      <c r="E4" s="1276"/>
      <c r="F4" s="1276"/>
      <c r="G4" s="1276"/>
      <c r="H4" s="1276"/>
      <c r="I4" s="1277" t="s">
        <v>1</v>
      </c>
      <c r="J4" s="1278"/>
      <c r="K4" s="1279" t="s">
        <v>2</v>
      </c>
      <c r="L4" s="1280" t="s">
        <v>3</v>
      </c>
      <c r="M4" s="1280"/>
      <c r="N4" s="1280"/>
      <c r="O4" s="1280"/>
      <c r="P4" s="1280"/>
      <c r="Q4" s="1280"/>
      <c r="R4" s="1280"/>
      <c r="S4" s="1280"/>
      <c r="T4" s="1280"/>
      <c r="U4" s="1280"/>
      <c r="V4" s="1280"/>
      <c r="W4" s="1280"/>
      <c r="X4" s="1280"/>
      <c r="Y4" s="1280"/>
      <c r="Z4" s="1280"/>
      <c r="AA4" s="1280"/>
      <c r="AB4" s="1280"/>
      <c r="AC4" s="1280"/>
      <c r="AD4" s="1280"/>
      <c r="AE4" s="1211" t="s">
        <v>4</v>
      </c>
      <c r="AF4" s="1212"/>
      <c r="AG4" s="1212"/>
      <c r="AH4" s="1213"/>
      <c r="AI4" s="1267" t="s">
        <v>5</v>
      </c>
      <c r="AJ4" s="879"/>
      <c r="AK4" s="879"/>
      <c r="AL4" s="879"/>
      <c r="AM4" s="879"/>
      <c r="AN4" s="879"/>
      <c r="AO4" s="879"/>
      <c r="AP4" s="879"/>
      <c r="AQ4" s="1268"/>
      <c r="AR4" s="32"/>
    </row>
    <row r="5" spans="1:53" s="98" customFormat="1" ht="10.5" customHeight="1">
      <c r="A5" s="1275"/>
      <c r="B5" s="1276"/>
      <c r="C5" s="1276"/>
      <c r="D5" s="1276"/>
      <c r="E5" s="1276"/>
      <c r="F5" s="1276"/>
      <c r="G5" s="1276"/>
      <c r="H5" s="1276"/>
      <c r="I5" s="1277"/>
      <c r="J5" s="1278"/>
      <c r="K5" s="1279"/>
      <c r="L5" s="1280"/>
      <c r="M5" s="1280"/>
      <c r="N5" s="1280"/>
      <c r="O5" s="1280"/>
      <c r="P5" s="1280"/>
      <c r="Q5" s="1280"/>
      <c r="R5" s="1280"/>
      <c r="S5" s="1280"/>
      <c r="T5" s="1280"/>
      <c r="U5" s="1280"/>
      <c r="V5" s="1280"/>
      <c r="W5" s="1280"/>
      <c r="X5" s="1280"/>
      <c r="Y5" s="1280"/>
      <c r="Z5" s="1280"/>
      <c r="AA5" s="1280"/>
      <c r="AB5" s="1280"/>
      <c r="AC5" s="1280"/>
      <c r="AD5" s="1280"/>
      <c r="AE5" s="1211" t="s">
        <v>6</v>
      </c>
      <c r="AF5" s="1212"/>
      <c r="AG5" s="1213"/>
      <c r="AH5" s="1214" t="s">
        <v>7</v>
      </c>
      <c r="AI5" s="1215"/>
      <c r="AJ5" s="1216"/>
      <c r="AK5" s="1211" t="s">
        <v>8</v>
      </c>
      <c r="AL5" s="1212"/>
      <c r="AM5" s="1212"/>
      <c r="AN5" s="1213"/>
      <c r="AO5" s="1217" t="s">
        <v>9</v>
      </c>
      <c r="AP5" s="1217"/>
      <c r="AQ5" s="1218"/>
      <c r="AR5" s="32"/>
    </row>
    <row r="6" spans="1:53" s="98" customFormat="1" ht="15" customHeight="1">
      <c r="A6" s="122"/>
      <c r="B6" s="130"/>
      <c r="C6" s="130"/>
      <c r="D6" s="130"/>
      <c r="E6" s="130"/>
      <c r="F6" s="130"/>
      <c r="G6" s="130"/>
      <c r="H6" s="144"/>
      <c r="I6" s="1277"/>
      <c r="J6" s="1278"/>
      <c r="K6" s="1279"/>
      <c r="L6" s="1280"/>
      <c r="M6" s="1280"/>
      <c r="N6" s="1280"/>
      <c r="O6" s="1280"/>
      <c r="P6" s="1280"/>
      <c r="Q6" s="1280"/>
      <c r="R6" s="1280"/>
      <c r="S6" s="1280"/>
      <c r="T6" s="1280"/>
      <c r="U6" s="1280"/>
      <c r="V6" s="1280"/>
      <c r="W6" s="1280"/>
      <c r="X6" s="1280"/>
      <c r="Y6" s="1280"/>
      <c r="Z6" s="1280"/>
      <c r="AA6" s="1280"/>
      <c r="AB6" s="1280"/>
      <c r="AC6" s="1280"/>
      <c r="AD6" s="1280"/>
      <c r="AE6" s="1269" t="s">
        <v>11</v>
      </c>
      <c r="AF6" s="1270"/>
      <c r="AG6" s="1270"/>
      <c r="AH6" s="1271"/>
      <c r="AI6" s="1272"/>
      <c r="AJ6" s="1163"/>
      <c r="AK6" s="1163"/>
      <c r="AL6" s="1163"/>
      <c r="AM6" s="1163"/>
      <c r="AN6" s="1163"/>
      <c r="AO6" s="1163"/>
      <c r="AP6" s="1163"/>
      <c r="AQ6" s="1164"/>
      <c r="AR6" s="32"/>
      <c r="AV6" s="1281" t="s">
        <v>10</v>
      </c>
      <c r="AW6" s="1282"/>
      <c r="AX6" s="1239"/>
      <c r="AY6" s="1240"/>
      <c r="AZ6" s="1240"/>
      <c r="BA6" s="1241"/>
    </row>
    <row r="7" spans="1:53" s="98" customFormat="1" ht="5.25" customHeight="1">
      <c r="A7" s="122"/>
      <c r="B7" s="1233" t="s">
        <v>10</v>
      </c>
      <c r="C7" s="1234"/>
      <c r="D7" s="1239"/>
      <c r="E7" s="1240"/>
      <c r="F7" s="1240"/>
      <c r="G7" s="1241"/>
      <c r="H7" s="144"/>
      <c r="I7" s="1246" t="s">
        <v>1</v>
      </c>
      <c r="J7" s="1247" t="s">
        <v>12</v>
      </c>
      <c r="K7" s="1248" t="s">
        <v>2</v>
      </c>
      <c r="L7" s="1248" t="s">
        <v>13</v>
      </c>
      <c r="M7" s="1248"/>
      <c r="N7" s="1248"/>
      <c r="O7" s="1248"/>
      <c r="P7" s="1248"/>
      <c r="Q7" s="1248"/>
      <c r="R7" s="1248"/>
      <c r="S7" s="1248"/>
      <c r="T7" s="1248"/>
      <c r="U7" s="1248"/>
      <c r="V7" s="1248"/>
      <c r="W7" s="1248"/>
      <c r="X7" s="1248"/>
      <c r="Y7" s="1248"/>
      <c r="Z7" s="1248"/>
      <c r="AA7" s="1248"/>
      <c r="AB7" s="1248"/>
      <c r="AC7" s="1248"/>
      <c r="AD7" s="1248"/>
      <c r="AE7" s="1203" t="s">
        <v>14</v>
      </c>
      <c r="AF7" s="1204"/>
      <c r="AG7" s="1204"/>
      <c r="AH7" s="1204"/>
      <c r="AI7" s="1204"/>
      <c r="AJ7" s="1204"/>
      <c r="AK7" s="1204"/>
      <c r="AL7" s="1205"/>
      <c r="AM7" s="111"/>
      <c r="AN7" s="717" t="s">
        <v>15</v>
      </c>
      <c r="AO7" s="717"/>
      <c r="AP7" s="717" t="s">
        <v>16</v>
      </c>
      <c r="AQ7" s="718"/>
      <c r="AR7" s="32"/>
      <c r="AV7" s="1283"/>
      <c r="AW7" s="1284"/>
      <c r="AX7" s="1242"/>
      <c r="AY7" s="1287"/>
      <c r="AZ7" s="1287"/>
      <c r="BA7" s="1243"/>
    </row>
    <row r="8" spans="1:53" s="98" customFormat="1" ht="5.25" customHeight="1">
      <c r="A8" s="122"/>
      <c r="B8" s="1235"/>
      <c r="C8" s="1236"/>
      <c r="D8" s="1242"/>
      <c r="E8" s="1210"/>
      <c r="F8" s="1210"/>
      <c r="G8" s="1243"/>
      <c r="H8" s="144"/>
      <c r="I8" s="1246"/>
      <c r="J8" s="1247"/>
      <c r="K8" s="1248"/>
      <c r="L8" s="1248"/>
      <c r="M8" s="1248"/>
      <c r="N8" s="1248"/>
      <c r="O8" s="1248"/>
      <c r="P8" s="1248"/>
      <c r="Q8" s="1248"/>
      <c r="R8" s="1248"/>
      <c r="S8" s="1248"/>
      <c r="T8" s="1248"/>
      <c r="U8" s="1248"/>
      <c r="V8" s="1248"/>
      <c r="W8" s="1248"/>
      <c r="X8" s="1248"/>
      <c r="Y8" s="1248"/>
      <c r="Z8" s="1248"/>
      <c r="AA8" s="1248"/>
      <c r="AB8" s="1248"/>
      <c r="AC8" s="1248"/>
      <c r="AD8" s="1248"/>
      <c r="AE8" s="1206"/>
      <c r="AF8" s="1207"/>
      <c r="AG8" s="1207"/>
      <c r="AH8" s="1207"/>
      <c r="AI8" s="1207"/>
      <c r="AJ8" s="1207"/>
      <c r="AK8" s="1207"/>
      <c r="AL8" s="1208"/>
      <c r="AM8" s="112"/>
      <c r="AN8" s="847"/>
      <c r="AO8" s="847"/>
      <c r="AP8" s="847"/>
      <c r="AQ8" s="848"/>
      <c r="AR8" s="32"/>
      <c r="AV8" s="1285"/>
      <c r="AW8" s="1286"/>
      <c r="AX8" s="1244"/>
      <c r="AY8" s="967"/>
      <c r="AZ8" s="967"/>
      <c r="BA8" s="1245"/>
    </row>
    <row r="9" spans="1:53" s="98" customFormat="1" ht="5.25" customHeight="1">
      <c r="A9" s="122"/>
      <c r="B9" s="1237"/>
      <c r="C9" s="1238"/>
      <c r="D9" s="1244"/>
      <c r="E9" s="967"/>
      <c r="F9" s="967"/>
      <c r="G9" s="1245"/>
      <c r="H9" s="144"/>
      <c r="I9" s="1246"/>
      <c r="J9" s="1247"/>
      <c r="K9" s="1248"/>
      <c r="L9" s="1248"/>
      <c r="M9" s="1248"/>
      <c r="N9" s="1248"/>
      <c r="O9" s="1248"/>
      <c r="P9" s="1248"/>
      <c r="Q9" s="1248"/>
      <c r="R9" s="1248"/>
      <c r="S9" s="1248"/>
      <c r="T9" s="1248"/>
      <c r="U9" s="1248"/>
      <c r="V9" s="1248"/>
      <c r="W9" s="1248"/>
      <c r="X9" s="1248"/>
      <c r="Y9" s="1248"/>
      <c r="Z9" s="1248"/>
      <c r="AA9" s="1248"/>
      <c r="AB9" s="1248"/>
      <c r="AC9" s="1248"/>
      <c r="AD9" s="1248"/>
      <c r="AE9" s="1203" t="s">
        <v>323</v>
      </c>
      <c r="AF9" s="1204"/>
      <c r="AG9" s="1204"/>
      <c r="AH9" s="1204"/>
      <c r="AI9" s="1204"/>
      <c r="AJ9" s="1204"/>
      <c r="AK9" s="1204"/>
      <c r="AL9" s="1205"/>
      <c r="AM9" s="111"/>
      <c r="AN9" s="717" t="s">
        <v>15</v>
      </c>
      <c r="AO9" s="717"/>
      <c r="AP9" s="717" t="s">
        <v>16</v>
      </c>
      <c r="AQ9" s="718"/>
      <c r="AR9" s="32"/>
    </row>
    <row r="10" spans="1:53" s="98" customFormat="1" ht="5.25" customHeight="1">
      <c r="A10" s="1209"/>
      <c r="B10" s="1210"/>
      <c r="C10" s="1210"/>
      <c r="D10" s="1210"/>
      <c r="E10" s="1210"/>
      <c r="F10" s="1210"/>
      <c r="G10" s="1210"/>
      <c r="H10" s="1210"/>
      <c r="I10" s="1246"/>
      <c r="J10" s="1247"/>
      <c r="K10" s="1248"/>
      <c r="L10" s="1248"/>
      <c r="M10" s="1248"/>
      <c r="N10" s="1248"/>
      <c r="O10" s="1248"/>
      <c r="P10" s="1248"/>
      <c r="Q10" s="1248"/>
      <c r="R10" s="1248"/>
      <c r="S10" s="1248"/>
      <c r="T10" s="1248"/>
      <c r="U10" s="1248"/>
      <c r="V10" s="1248"/>
      <c r="W10" s="1248"/>
      <c r="X10" s="1248"/>
      <c r="Y10" s="1248"/>
      <c r="Z10" s="1248"/>
      <c r="AA10" s="1248"/>
      <c r="AB10" s="1248"/>
      <c r="AC10" s="1248"/>
      <c r="AD10" s="1248"/>
      <c r="AE10" s="1206"/>
      <c r="AF10" s="1207"/>
      <c r="AG10" s="1207"/>
      <c r="AH10" s="1207"/>
      <c r="AI10" s="1207"/>
      <c r="AJ10" s="1207"/>
      <c r="AK10" s="1207"/>
      <c r="AL10" s="1208"/>
      <c r="AM10" s="112"/>
      <c r="AN10" s="847"/>
      <c r="AO10" s="847"/>
      <c r="AP10" s="847"/>
      <c r="AQ10" s="848"/>
      <c r="AR10" s="32"/>
    </row>
    <row r="11" spans="1:53" s="98" customFormat="1" ht="10.5" customHeight="1">
      <c r="A11" s="1209"/>
      <c r="B11" s="1210"/>
      <c r="C11" s="1210"/>
      <c r="D11" s="1210"/>
      <c r="E11" s="1210"/>
      <c r="F11" s="1210"/>
      <c r="G11" s="1210"/>
      <c r="H11" s="1210"/>
      <c r="I11" s="1246"/>
      <c r="J11" s="1247"/>
      <c r="K11" s="1248"/>
      <c r="L11" s="1248"/>
      <c r="M11" s="1248"/>
      <c r="N11" s="1248"/>
      <c r="O11" s="1248"/>
      <c r="P11" s="1248"/>
      <c r="Q11" s="1248"/>
      <c r="R11" s="1248"/>
      <c r="S11" s="1248"/>
      <c r="T11" s="1248"/>
      <c r="U11" s="1248"/>
      <c r="V11" s="1248"/>
      <c r="W11" s="1248"/>
      <c r="X11" s="1248"/>
      <c r="Y11" s="1248"/>
      <c r="Z11" s="1248"/>
      <c r="AA11" s="1248"/>
      <c r="AB11" s="1248"/>
      <c r="AC11" s="1248"/>
      <c r="AD11" s="1248"/>
      <c r="AE11" s="1211" t="s">
        <v>17</v>
      </c>
      <c r="AF11" s="1212"/>
      <c r="AG11" s="1213"/>
      <c r="AH11" s="1214" t="s">
        <v>7</v>
      </c>
      <c r="AI11" s="1215"/>
      <c r="AJ11" s="1216"/>
      <c r="AK11" s="1211" t="s">
        <v>18</v>
      </c>
      <c r="AL11" s="1212"/>
      <c r="AM11" s="1212"/>
      <c r="AN11" s="1213"/>
      <c r="AO11" s="1217" t="s">
        <v>9</v>
      </c>
      <c r="AP11" s="1217"/>
      <c r="AQ11" s="1218"/>
      <c r="AR11" s="32"/>
    </row>
    <row r="12" spans="1:53" s="98" customFormat="1" ht="15" customHeight="1">
      <c r="A12" s="1209"/>
      <c r="B12" s="1210"/>
      <c r="C12" s="1210"/>
      <c r="D12" s="1210"/>
      <c r="E12" s="1210"/>
      <c r="F12" s="1210"/>
      <c r="G12" s="1210"/>
      <c r="H12" s="1210"/>
      <c r="I12" s="1246"/>
      <c r="J12" s="1247"/>
      <c r="K12" s="1248"/>
      <c r="L12" s="1248"/>
      <c r="M12" s="1248"/>
      <c r="N12" s="1248"/>
      <c r="O12" s="1248"/>
      <c r="P12" s="1248"/>
      <c r="Q12" s="1248"/>
      <c r="R12" s="1248"/>
      <c r="S12" s="1248"/>
      <c r="T12" s="1248"/>
      <c r="U12" s="1248"/>
      <c r="V12" s="1248"/>
      <c r="W12" s="1248"/>
      <c r="X12" s="1248"/>
      <c r="Y12" s="1248"/>
      <c r="Z12" s="1248"/>
      <c r="AA12" s="1248"/>
      <c r="AB12" s="1248"/>
      <c r="AC12" s="1248"/>
      <c r="AD12" s="1248"/>
      <c r="AE12" s="1219" t="s">
        <v>19</v>
      </c>
      <c r="AF12" s="1220"/>
      <c r="AG12" s="1220"/>
      <c r="AH12" s="1221"/>
      <c r="AI12" s="1163"/>
      <c r="AJ12" s="1163"/>
      <c r="AK12" s="1163"/>
      <c r="AL12" s="1163"/>
      <c r="AM12" s="1163"/>
      <c r="AN12" s="1163"/>
      <c r="AO12" s="1163"/>
      <c r="AP12" s="1163"/>
      <c r="AQ12" s="1164"/>
      <c r="AR12" s="32"/>
    </row>
    <row r="13" spans="1:53" s="98" customFormat="1" ht="15" customHeight="1">
      <c r="A13" s="122"/>
      <c r="B13" s="130"/>
      <c r="C13" s="130"/>
      <c r="D13" s="130"/>
      <c r="E13" s="130"/>
      <c r="F13" s="130"/>
      <c r="G13" s="144"/>
      <c r="H13" s="144"/>
      <c r="I13" s="145" t="s">
        <v>20</v>
      </c>
      <c r="J13" s="146"/>
      <c r="K13" s="146"/>
      <c r="L13" s="146"/>
      <c r="M13" s="146"/>
      <c r="N13" s="146"/>
      <c r="O13" s="146"/>
      <c r="P13" s="146"/>
      <c r="Q13" s="146"/>
      <c r="R13" s="146"/>
      <c r="S13" s="146"/>
      <c r="T13" s="146"/>
      <c r="U13" s="146"/>
      <c r="V13" s="146"/>
      <c r="W13" s="146"/>
      <c r="X13" s="146"/>
      <c r="Y13" s="146"/>
      <c r="Z13" s="146"/>
      <c r="AA13" s="147" t="s">
        <v>21</v>
      </c>
      <c r="AB13" s="148"/>
      <c r="AC13" s="130"/>
      <c r="AD13" s="130"/>
      <c r="AE13" s="1219" t="s">
        <v>22</v>
      </c>
      <c r="AF13" s="1220"/>
      <c r="AG13" s="1220"/>
      <c r="AH13" s="1221"/>
      <c r="AI13" s="1163"/>
      <c r="AJ13" s="1163"/>
      <c r="AK13" s="1163"/>
      <c r="AL13" s="1163"/>
      <c r="AM13" s="1163"/>
      <c r="AN13" s="1163"/>
      <c r="AO13" s="1163"/>
      <c r="AP13" s="1163"/>
      <c r="AQ13" s="1164"/>
      <c r="AR13" s="32"/>
    </row>
    <row r="14" spans="1:53" s="98" customFormat="1" ht="18" customHeight="1" thickBot="1">
      <c r="A14" s="122"/>
      <c r="B14" s="130"/>
      <c r="C14" s="130"/>
      <c r="D14" s="130"/>
      <c r="E14" s="130"/>
      <c r="F14" s="130"/>
      <c r="G14" s="130"/>
      <c r="H14" s="130"/>
      <c r="I14" s="130"/>
      <c r="J14" s="1165"/>
      <c r="K14" s="1165"/>
      <c r="L14" s="1165"/>
      <c r="M14" s="1165"/>
      <c r="N14" s="1165"/>
      <c r="O14" s="1165"/>
      <c r="P14" s="1165"/>
      <c r="Q14" s="1165"/>
      <c r="R14" s="1165"/>
      <c r="S14" s="1165"/>
      <c r="T14" s="1165"/>
      <c r="U14" s="1165"/>
      <c r="V14" s="1165"/>
      <c r="W14" s="1165"/>
      <c r="X14" s="1165"/>
      <c r="Y14" s="1165"/>
      <c r="Z14" s="1165"/>
      <c r="AA14" s="1165"/>
      <c r="AB14" s="1165"/>
      <c r="AC14" s="1165"/>
      <c r="AD14" s="130"/>
      <c r="AE14" s="130"/>
      <c r="AF14" s="130"/>
      <c r="AG14" s="130"/>
      <c r="AH14" s="130"/>
      <c r="AI14" s="130"/>
      <c r="AJ14" s="130"/>
      <c r="AK14" s="130"/>
      <c r="AL14" s="130"/>
      <c r="AM14" s="130"/>
      <c r="AN14" s="130"/>
      <c r="AO14" s="130"/>
      <c r="AP14" s="130"/>
      <c r="AQ14" s="130"/>
      <c r="AR14" s="32"/>
      <c r="AT14" s="150" t="s">
        <v>28</v>
      </c>
      <c r="AU14" s="40" t="s">
        <v>316</v>
      </c>
    </row>
    <row r="15" spans="1:53" s="98" customFormat="1" ht="12" customHeight="1">
      <c r="A15" s="1166" t="s">
        <v>238</v>
      </c>
      <c r="B15" s="1167"/>
      <c r="C15" s="1168"/>
      <c r="D15" s="124" t="s">
        <v>23</v>
      </c>
      <c r="E15" s="1175" t="s">
        <v>24</v>
      </c>
      <c r="F15" s="1175"/>
      <c r="G15" s="1175"/>
      <c r="H15" s="1175"/>
      <c r="I15" s="1176"/>
      <c r="J15" s="1222" t="s">
        <v>403</v>
      </c>
      <c r="K15" s="1223"/>
      <c r="L15" s="1223"/>
      <c r="M15" s="1223"/>
      <c r="N15" s="1223"/>
      <c r="O15" s="1223"/>
      <c r="P15" s="1223"/>
      <c r="Q15" s="1223"/>
      <c r="R15" s="1223"/>
      <c r="S15" s="1223"/>
      <c r="T15" s="1223"/>
      <c r="U15" s="1223"/>
      <c r="V15" s="1223"/>
      <c r="W15" s="1224"/>
      <c r="X15" s="125" t="s">
        <v>25</v>
      </c>
      <c r="Y15" s="1175" t="s">
        <v>26</v>
      </c>
      <c r="Z15" s="1175"/>
      <c r="AA15" s="1175"/>
      <c r="AB15" s="1175"/>
      <c r="AC15" s="1175"/>
      <c r="AD15" s="1175"/>
      <c r="AE15" s="1175"/>
      <c r="AF15" s="1176"/>
      <c r="AG15" s="1223" t="s">
        <v>954</v>
      </c>
      <c r="AH15" s="1223"/>
      <c r="AI15" s="1223"/>
      <c r="AJ15" s="1223"/>
      <c r="AK15" s="1223"/>
      <c r="AL15" s="1223"/>
      <c r="AM15" s="1223"/>
      <c r="AN15" s="1223"/>
      <c r="AO15" s="1223"/>
      <c r="AP15" s="1223"/>
      <c r="AQ15" s="1223"/>
      <c r="AR15" s="1225"/>
      <c r="AT15" s="40">
        <f>IF(10-MOD(MID(J16,1,1)*1+MID(J16,2,1)*3+MID(J16,3,1)*7+MID(J16,4,1)*1+MID(J16,5,1)*3+MID(J16,6,1)*7+MID(J16,7,1)*1+MID(J16,8,1)*3+INT((MID(J16,9,1)*5)/10)+MOD(MID(J16,9,1)*5,10),10)=10,0,10-MOD(MID(J16,1,1)*1+MID(J16,2,1)*3+MID(J16,3,1)*7+MID(J16,4,1)*1+MID(J16,5,1)*3+MID(J16,6,1)*7+MID(J16,7,1)*1+MID(J16,8,1)*3+INT((MID(J16,9,1)*5)/10)+MOD(MID(J16,9,1)*5,10),10))</f>
        <v>7</v>
      </c>
      <c r="AU15" s="40" t="str">
        <f>IF(INT(MID(J16,10,1))=AT15,"OK","사업자오류")</f>
        <v>OK</v>
      </c>
    </row>
    <row r="16" spans="1:53" s="98" customFormat="1" ht="12" customHeight="1">
      <c r="A16" s="1169"/>
      <c r="B16" s="1170"/>
      <c r="C16" s="1171"/>
      <c r="D16" s="18" t="s">
        <v>27</v>
      </c>
      <c r="E16" s="1226" t="s">
        <v>28</v>
      </c>
      <c r="F16" s="1226"/>
      <c r="G16" s="1226"/>
      <c r="H16" s="1226"/>
      <c r="I16" s="1227"/>
      <c r="J16" s="1295">
        <v>3128512347</v>
      </c>
      <c r="K16" s="1296"/>
      <c r="L16" s="1296"/>
      <c r="M16" s="1296"/>
      <c r="N16" s="1296"/>
      <c r="O16" s="1296"/>
      <c r="P16" s="1296"/>
      <c r="Q16" s="1296"/>
      <c r="R16" s="1296"/>
      <c r="S16" s="1296"/>
      <c r="T16" s="1296"/>
      <c r="U16" s="1296"/>
      <c r="V16" s="1296"/>
      <c r="W16" s="1297"/>
      <c r="X16" s="21" t="s">
        <v>29</v>
      </c>
      <c r="Y16" s="1226" t="s">
        <v>30</v>
      </c>
      <c r="Z16" s="1226"/>
      <c r="AA16" s="1226"/>
      <c r="AB16" s="1226"/>
      <c r="AC16" s="1226"/>
      <c r="AD16" s="1226"/>
      <c r="AE16" s="1226"/>
      <c r="AF16" s="1227"/>
      <c r="AG16" s="1298">
        <v>1615110012345</v>
      </c>
      <c r="AH16" s="1298"/>
      <c r="AI16" s="1298"/>
      <c r="AJ16" s="1298"/>
      <c r="AK16" s="1298"/>
      <c r="AL16" s="1298"/>
      <c r="AM16" s="1298"/>
      <c r="AN16" s="1298"/>
      <c r="AO16" s="1298"/>
      <c r="AP16" s="1298"/>
      <c r="AQ16" s="1298"/>
      <c r="AR16" s="1299"/>
      <c r="AT16" s="98">
        <f>LEN(J16)</f>
        <v>10</v>
      </c>
    </row>
    <row r="17" spans="1:52" s="98" customFormat="1" ht="12" customHeight="1">
      <c r="A17" s="1169"/>
      <c r="B17" s="1170"/>
      <c r="C17" s="1171"/>
      <c r="D17" s="18" t="s">
        <v>426</v>
      </c>
      <c r="E17" s="62"/>
      <c r="F17" s="1300" t="s">
        <v>342</v>
      </c>
      <c r="G17" s="1300"/>
      <c r="H17" s="1300"/>
      <c r="I17" s="1300"/>
      <c r="J17" s="1300"/>
      <c r="K17" s="1300"/>
      <c r="L17" s="1301"/>
      <c r="M17" s="1302" t="s">
        <v>404</v>
      </c>
      <c r="N17" s="1303"/>
      <c r="O17" s="1303"/>
      <c r="P17" s="1303"/>
      <c r="Q17" s="1303"/>
      <c r="R17" s="1303"/>
      <c r="S17" s="1303"/>
      <c r="T17" s="1303"/>
      <c r="U17" s="1303"/>
      <c r="V17" s="1303"/>
      <c r="W17" s="1304"/>
      <c r="X17" s="21" t="s">
        <v>427</v>
      </c>
      <c r="Y17" s="62"/>
      <c r="Z17" s="1305" t="s">
        <v>341</v>
      </c>
      <c r="AA17" s="1305"/>
      <c r="AB17" s="1305"/>
      <c r="AC17" s="1305"/>
      <c r="AD17" s="1305"/>
      <c r="AE17" s="1305"/>
      <c r="AF17" s="1306"/>
      <c r="AG17" s="1307"/>
      <c r="AH17" s="1307"/>
      <c r="AI17" s="1307"/>
      <c r="AJ17" s="1307"/>
      <c r="AK17" s="1307"/>
      <c r="AL17" s="1307"/>
      <c r="AM17" s="1307"/>
      <c r="AN17" s="1307"/>
      <c r="AO17" s="1307"/>
      <c r="AP17" s="1307"/>
      <c r="AQ17" s="1307"/>
      <c r="AR17" s="1308"/>
      <c r="AT17" s="98">
        <f>LEN(J17)</f>
        <v>0</v>
      </c>
    </row>
    <row r="18" spans="1:52" s="98" customFormat="1" ht="12" customHeight="1">
      <c r="A18" s="1172"/>
      <c r="B18" s="1173"/>
      <c r="C18" s="1174"/>
      <c r="D18" s="19" t="s">
        <v>31</v>
      </c>
      <c r="E18" s="1249" t="s">
        <v>32</v>
      </c>
      <c r="F18" s="1249"/>
      <c r="G18" s="1249"/>
      <c r="H18" s="1249"/>
      <c r="I18" s="1250"/>
      <c r="J18" s="1251" t="s">
        <v>940</v>
      </c>
      <c r="K18" s="1252"/>
      <c r="L18" s="1252"/>
      <c r="M18" s="1252"/>
      <c r="N18" s="1252"/>
      <c r="O18" s="1252"/>
      <c r="P18" s="1252"/>
      <c r="Q18" s="1252"/>
      <c r="R18" s="1252"/>
      <c r="S18" s="1252"/>
      <c r="T18" s="1252"/>
      <c r="U18" s="1252"/>
      <c r="V18" s="1252"/>
      <c r="W18" s="1252"/>
      <c r="X18" s="1252"/>
      <c r="Y18" s="1252"/>
      <c r="Z18" s="1252"/>
      <c r="AA18" s="1252"/>
      <c r="AB18" s="1252"/>
      <c r="AC18" s="1252"/>
      <c r="AD18" s="1252"/>
      <c r="AE18" s="1252"/>
      <c r="AF18" s="1252"/>
      <c r="AG18" s="1252"/>
      <c r="AH18" s="1252"/>
      <c r="AI18" s="1252"/>
      <c r="AJ18" s="1252"/>
      <c r="AK18" s="1252"/>
      <c r="AL18" s="1252"/>
      <c r="AM18" s="1252"/>
      <c r="AN18" s="1252"/>
      <c r="AO18" s="1252"/>
      <c r="AP18" s="1252"/>
      <c r="AQ18" s="1252"/>
      <c r="AR18" s="1253"/>
      <c r="AT18" s="40" t="s">
        <v>36</v>
      </c>
      <c r="AU18" s="40" t="s">
        <v>316</v>
      </c>
    </row>
    <row r="19" spans="1:52" s="98" customFormat="1" ht="12" customHeight="1">
      <c r="A19" s="1254" t="s">
        <v>239</v>
      </c>
      <c r="B19" s="1255"/>
      <c r="C19" s="1256"/>
      <c r="D19" s="20" t="s">
        <v>33</v>
      </c>
      <c r="E19" s="1260" t="s">
        <v>34</v>
      </c>
      <c r="F19" s="1260"/>
      <c r="G19" s="1260"/>
      <c r="H19" s="1260"/>
      <c r="I19" s="1261"/>
      <c r="J19" s="1262" t="s">
        <v>406</v>
      </c>
      <c r="K19" s="1263"/>
      <c r="L19" s="1263"/>
      <c r="M19" s="1263"/>
      <c r="N19" s="1263"/>
      <c r="O19" s="1263"/>
      <c r="P19" s="1263"/>
      <c r="Q19" s="1263"/>
      <c r="R19" s="1263"/>
      <c r="S19" s="1263"/>
      <c r="T19" s="1263"/>
      <c r="U19" s="1263"/>
      <c r="V19" s="1263"/>
      <c r="W19" s="1263"/>
      <c r="X19" s="20" t="s">
        <v>35</v>
      </c>
      <c r="Y19" s="1260" t="s">
        <v>407</v>
      </c>
      <c r="Z19" s="1260"/>
      <c r="AA19" s="1260"/>
      <c r="AB19" s="1260"/>
      <c r="AC19" s="1260"/>
      <c r="AD19" s="1260"/>
      <c r="AE19" s="1260"/>
      <c r="AF19" s="1261"/>
      <c r="AG19" s="1288">
        <v>8802161234566</v>
      </c>
      <c r="AH19" s="1288"/>
      <c r="AI19" s="1288"/>
      <c r="AJ19" s="1288"/>
      <c r="AK19" s="1288"/>
      <c r="AL19" s="1288"/>
      <c r="AM19" s="1288"/>
      <c r="AN19" s="1288"/>
      <c r="AO19" s="1288"/>
      <c r="AP19" s="1288"/>
      <c r="AQ19" s="1288"/>
      <c r="AR19" s="1289"/>
      <c r="AT19" s="40">
        <f>IF(LEN(CLEAN(AG19))=10,IF(AND(VALUE(MID(AG19,4,1))&gt;=1,VALUE(MID(AG19,4,1))&lt;=4),MOD(11-MOD(0*2+0*3+0*4+MID(AG19,1,1)*5+MID(AG19,2,1)*6+MID(AG19,3,1)*7+MID(AG19,4,1)*8+MID(AG19,5,1)*9+MID(AG19,6,1)*2+MID(AG19,7,1)*3+MID(AG19,8,1)*4+MID(AG19,9,1)*5,11),10),IF(AND(VALUE(MID(AG19,4,1))&gt;=5,VALUE(MID(AG19,4,1))&lt;=8),MOD(11-MOD(0*2+0*3+0*4+MID(AG19,1,1)*5+MID(AG19,2,1)*6+MID(AG19,3,1)*7+MID(AG19,4,1)*8+MID(AG19,5,1)*9+MID(AG19,6,1)*2+MID(AG19,7,1)*3+MID(AG19,8,1)*4+MID(AG19,9,1)*5,11),10),"오류")),IF(LEN(CLEAN(AG19))=11,IF(AND(VALUE(MID(AG19,5,1))&gt;=1,VALUE(MID(AG19,5,1))&lt;=4),MOD(11-MOD(0*2+0*3+MID(AG19,1,1)*4+MID(AG19,2,1)*5+MID(AG19,3,1)*6+MID(AG19,4,1)*7+MID(AG19,5,1)*8+MID(AG19,6,1)*9+MID(AG19,7,1)*2+MID(AG19,8,1)*3+MID(AG19,9,1)*4+MID(AG19,10,1)*5,11),10),IF(AND(VALUE(MID(AG19,5,1))&gt;=5,VALUE(MID(AG19,5,1))&lt;=8),MOD(11-MOD(0*2+0*3+MID(AG19,1,1)*4+MID(AG19,2,1)*5+MID(AG19,3,1)*6+MID(AG19,4,1)*7+MID(AG19,5,1)*8+MID(AG19,6,1)*9+MID(AG19,7,1)*2+MID(AG19,8,1)*3+MID(AG19,9,1)*4+MID(AG19,10,1)*5,11),10),"오류")),IF(LEN(CLEAN(AG19))=12,IF(AND(VALUE(MID(AG19,6,1))&gt;=1,VALUE(MID(AG19,6,1))&lt;=4),MOD(11-MOD(0*2+MID(AG19,1,1)*3+MID(AG19,2,1)*4+MID(AG19,3,1)*5+MID(AG19,4,1)*6+MID(AG19,5,1)*7+MID(AG19,6,1)*8+MID(AG19,7,1)*9+MID(AG19,8,1)*2+MID(AG19,9,1)*3+MID(AG19,10,1)*4+MID(AG19,11,1)*5,11),10),IF(AND(VALUE(MID(AG19,7,1))&gt;=5,VALUE(MID(AG19,7,1))&lt;=8),MOD(11-MOD(0*2+MID(AG19,1,1)*3+MID(AG19,2,1)*4+MID(AG19,3,1)*5+MID(AG19,4,1)*6+MID(AG19,5,1)*7+MID(AG19,6,1)*8+MID(AG19,7,1)*9+MID(AG19,8,1)*2+MID(AG19,9,1)*3+MID(AG19,10,1)*4+MID(AG19,11,1)*5,11),10),"오류")),IF(AND(VALUE(MID(AG19,7,1))&gt;=1,VALUE(MID(AG19,7,1))&lt;=4),MOD(11-MOD(MID(AG19,1,1)*2+MID(AG19,2,1)*3+MID(AG19,3,1)*4+MID(AG19,4,1)*5+MID(AG19,5,1)*6+MID(AG19,6,1)*7+MID(AG19,7,1)*8+MID(AG19,8,1)*9+MID(AG19,9,1)*2+MID(AG19,10,1)*3+MID(AG19,11,1)*4+MID(AG19,12,1)*5,11),10),IF(AND(VALUE(MID(AG19,7,1))&gt;=5,VALUE(MID(AG19,7,1))&lt;=8),IF(LEN(CLEAN(AG19))=12,MOD(MOD(11-MOD(0*2+MID(AG19,1,1)*3+MID(AG19,2,1)*4+MID(AG19,3,1)*5+MID(AG19,4,1)*6+MID(AG19,5,1)*7+MID(AG19,6,1)*8+MID(AG19,7,1)*9+MID(AG19,8,1)*2+MID(AG19,9,1)*3+MID(AG19,10,1)*4+MID(AG19,11,1)*5,11),10)+2,10),MOD(MOD(11-MOD(MID(AG19,1,1)*2+MID(AG19,2,1)*3+MID(AG19,3,1)*4+MID(AG19,4,1)*5+MID(AG19,5,1)*6+MID(AG19,6,1)*7+MID(AG19,7,1)*8+MID(AG19,8,1)*9+MID(AG19,9,1)*2+MID(AG19,10,1)*3+MID(AG19,11,1)*4+MID(AG19,12,1)*5,11),10)+2,10)))))))</f>
        <v>6</v>
      </c>
      <c r="AU19" s="40" t="str">
        <f>IF(INT(RIGHT(AG19,1))=AT19,"OK","주민오류")</f>
        <v>OK</v>
      </c>
      <c r="AV19" s="40" t="str">
        <f>CHOOSE(14-LEN(CLEAN(AG19)),MID(AG19,7,1),MID(AG19,6,1),MID(AG19,5,1),MID(AG19,4,1))</f>
        <v>1</v>
      </c>
    </row>
    <row r="20" spans="1:52" s="98" customFormat="1" ht="12" customHeight="1" thickBot="1">
      <c r="A20" s="1257"/>
      <c r="B20" s="1258"/>
      <c r="C20" s="1259"/>
      <c r="D20" s="126" t="s">
        <v>37</v>
      </c>
      <c r="E20" s="1290" t="s">
        <v>38</v>
      </c>
      <c r="F20" s="1290"/>
      <c r="G20" s="1290"/>
      <c r="H20" s="1290"/>
      <c r="I20" s="1291"/>
      <c r="J20" s="1292" t="s">
        <v>941</v>
      </c>
      <c r="K20" s="1293"/>
      <c r="L20" s="1293"/>
      <c r="M20" s="1293"/>
      <c r="N20" s="1293"/>
      <c r="O20" s="1293"/>
      <c r="P20" s="1293"/>
      <c r="Q20" s="1293"/>
      <c r="R20" s="1293"/>
      <c r="S20" s="1293"/>
      <c r="T20" s="1293"/>
      <c r="U20" s="1293"/>
      <c r="V20" s="1293"/>
      <c r="W20" s="1293"/>
      <c r="X20" s="1293"/>
      <c r="Y20" s="1293"/>
      <c r="Z20" s="1293"/>
      <c r="AA20" s="1293"/>
      <c r="AB20" s="1293"/>
      <c r="AC20" s="1293"/>
      <c r="AD20" s="1293"/>
      <c r="AE20" s="1293"/>
      <c r="AF20" s="1293"/>
      <c r="AG20" s="1293"/>
      <c r="AH20" s="1293"/>
      <c r="AI20" s="1293"/>
      <c r="AJ20" s="1293"/>
      <c r="AK20" s="1293"/>
      <c r="AL20" s="1293"/>
      <c r="AM20" s="1293"/>
      <c r="AN20" s="1293"/>
      <c r="AO20" s="1293"/>
      <c r="AP20" s="1293"/>
      <c r="AQ20" s="1293"/>
      <c r="AR20" s="1294"/>
      <c r="AT20" s="98">
        <f>LEN(AG19)</f>
        <v>13</v>
      </c>
    </row>
    <row r="21" spans="1:52" s="98" customFormat="1" ht="12" customHeight="1">
      <c r="A21" s="1011" t="s">
        <v>236</v>
      </c>
      <c r="B21" s="1182" t="s">
        <v>39</v>
      </c>
      <c r="C21" s="1183"/>
      <c r="D21" s="1183"/>
      <c r="E21" s="1183"/>
      <c r="F21" s="1183"/>
      <c r="G21" s="1183"/>
      <c r="H21" s="1183"/>
      <c r="I21" s="1183"/>
      <c r="J21" s="1182" t="s">
        <v>40</v>
      </c>
      <c r="K21" s="1183"/>
      <c r="L21" s="1183"/>
      <c r="M21" s="1183"/>
      <c r="N21" s="1183"/>
      <c r="O21" s="1183"/>
      <c r="P21" s="1184"/>
      <c r="Q21" s="1185" t="s">
        <v>41</v>
      </c>
      <c r="R21" s="1185"/>
      <c r="S21" s="1185"/>
      <c r="T21" s="1185"/>
      <c r="U21" s="1185"/>
      <c r="V21" s="1185"/>
      <c r="W21" s="1185"/>
      <c r="X21" s="1185" t="s">
        <v>41</v>
      </c>
      <c r="Y21" s="1185"/>
      <c r="Z21" s="1185"/>
      <c r="AA21" s="1185"/>
      <c r="AB21" s="1185"/>
      <c r="AC21" s="1185"/>
      <c r="AD21" s="1185"/>
      <c r="AE21" s="1186" t="s">
        <v>245</v>
      </c>
      <c r="AF21" s="1186"/>
      <c r="AG21" s="1186"/>
      <c r="AH21" s="1186"/>
      <c r="AI21" s="1186"/>
      <c r="AJ21" s="1186"/>
      <c r="AK21" s="1186"/>
      <c r="AL21" s="1185" t="s">
        <v>42</v>
      </c>
      <c r="AM21" s="1185"/>
      <c r="AN21" s="1185"/>
      <c r="AO21" s="1185"/>
      <c r="AP21" s="1185"/>
      <c r="AQ21" s="1185"/>
      <c r="AR21" s="1228"/>
    </row>
    <row r="22" spans="1:52" s="98" customFormat="1" ht="12" customHeight="1">
      <c r="A22" s="1180"/>
      <c r="B22" s="16" t="s">
        <v>43</v>
      </c>
      <c r="C22" s="1229" t="s">
        <v>44</v>
      </c>
      <c r="D22" s="1229"/>
      <c r="E22" s="1229"/>
      <c r="F22" s="1229"/>
      <c r="G22" s="1229"/>
      <c r="H22" s="1229"/>
      <c r="I22" s="1229"/>
      <c r="J22" s="1230" t="str">
        <f>J15</f>
        <v>㈜선우회계법인</v>
      </c>
      <c r="K22" s="1231"/>
      <c r="L22" s="1231"/>
      <c r="M22" s="1231"/>
      <c r="N22" s="1231"/>
      <c r="O22" s="1231"/>
      <c r="P22" s="1232"/>
      <c r="Q22" s="1177"/>
      <c r="R22" s="1177"/>
      <c r="S22" s="1177"/>
      <c r="T22" s="1177"/>
      <c r="U22" s="1177"/>
      <c r="V22" s="1177"/>
      <c r="W22" s="1177"/>
      <c r="X22" s="1177"/>
      <c r="Y22" s="1177"/>
      <c r="Z22" s="1177"/>
      <c r="AA22" s="1177"/>
      <c r="AB22" s="1177"/>
      <c r="AC22" s="1177"/>
      <c r="AD22" s="1177"/>
      <c r="AE22" s="1177"/>
      <c r="AF22" s="1177"/>
      <c r="AG22" s="1177"/>
      <c r="AH22" s="1177"/>
      <c r="AI22" s="1177"/>
      <c r="AJ22" s="1177"/>
      <c r="AK22" s="1177"/>
      <c r="AL22" s="1178"/>
      <c r="AM22" s="1178"/>
      <c r="AN22" s="1178"/>
      <c r="AO22" s="1178"/>
      <c r="AP22" s="1178"/>
      <c r="AQ22" s="1178"/>
      <c r="AR22" s="1179"/>
    </row>
    <row r="23" spans="1:52" s="98" customFormat="1" ht="12" customHeight="1">
      <c r="A23" s="1180"/>
      <c r="B23" s="17" t="s">
        <v>186</v>
      </c>
      <c r="C23" s="1187" t="s">
        <v>28</v>
      </c>
      <c r="D23" s="1187"/>
      <c r="E23" s="1187"/>
      <c r="F23" s="1187"/>
      <c r="G23" s="1187"/>
      <c r="H23" s="1187"/>
      <c r="I23" s="1187"/>
      <c r="J23" s="1188">
        <f>IF(J16="","",J16)</f>
        <v>3128512347</v>
      </c>
      <c r="K23" s="1189"/>
      <c r="L23" s="1189"/>
      <c r="M23" s="1189"/>
      <c r="N23" s="1189"/>
      <c r="O23" s="1189"/>
      <c r="P23" s="1190"/>
      <c r="Q23" s="1191"/>
      <c r="R23" s="1192"/>
      <c r="S23" s="1192"/>
      <c r="T23" s="1192"/>
      <c r="U23" s="1192"/>
      <c r="V23" s="1192"/>
      <c r="W23" s="1193"/>
      <c r="X23" s="1194"/>
      <c r="Y23" s="1194"/>
      <c r="Z23" s="1194"/>
      <c r="AA23" s="1194"/>
      <c r="AB23" s="1194"/>
      <c r="AC23" s="1194"/>
      <c r="AD23" s="1194"/>
      <c r="AE23" s="1194"/>
      <c r="AF23" s="1194"/>
      <c r="AG23" s="1194"/>
      <c r="AH23" s="1194"/>
      <c r="AI23" s="1194"/>
      <c r="AJ23" s="1194"/>
      <c r="AK23" s="1194"/>
      <c r="AL23" s="1196"/>
      <c r="AM23" s="1196"/>
      <c r="AN23" s="1196"/>
      <c r="AO23" s="1196"/>
      <c r="AP23" s="1196"/>
      <c r="AQ23" s="1196"/>
      <c r="AR23" s="1197"/>
    </row>
    <row r="24" spans="1:52" s="98" customFormat="1" ht="12" customHeight="1">
      <c r="A24" s="1180"/>
      <c r="B24" s="17" t="s">
        <v>46</v>
      </c>
      <c r="C24" s="1187" t="s">
        <v>47</v>
      </c>
      <c r="D24" s="1187"/>
      <c r="E24" s="1187"/>
      <c r="F24" s="1187"/>
      <c r="G24" s="1187"/>
      <c r="H24" s="1187"/>
      <c r="I24" s="1187"/>
      <c r="J24" s="1141">
        <v>44197</v>
      </c>
      <c r="K24" s="1139"/>
      <c r="L24" s="1139"/>
      <c r="M24" s="151" t="s">
        <v>48</v>
      </c>
      <c r="N24" s="1139">
        <v>44561</v>
      </c>
      <c r="O24" s="1139"/>
      <c r="P24" s="1140"/>
      <c r="Q24" s="1141"/>
      <c r="R24" s="1139"/>
      <c r="S24" s="1139"/>
      <c r="T24" s="151" t="s">
        <v>48</v>
      </c>
      <c r="U24" s="1139"/>
      <c r="V24" s="1139"/>
      <c r="W24" s="1140"/>
      <c r="X24" s="1141"/>
      <c r="Y24" s="1139"/>
      <c r="Z24" s="1139"/>
      <c r="AA24" s="151" t="s">
        <v>48</v>
      </c>
      <c r="AB24" s="1139"/>
      <c r="AC24" s="1139"/>
      <c r="AD24" s="1140"/>
      <c r="AE24" s="1141"/>
      <c r="AF24" s="1139"/>
      <c r="AG24" s="1139"/>
      <c r="AH24" s="151" t="s">
        <v>48</v>
      </c>
      <c r="AI24" s="1139"/>
      <c r="AJ24" s="1139"/>
      <c r="AK24" s="1140"/>
      <c r="AL24" s="1161"/>
      <c r="AM24" s="1159"/>
      <c r="AN24" s="1160"/>
      <c r="AO24" s="1"/>
      <c r="AP24" s="1161"/>
      <c r="AQ24" s="1159"/>
      <c r="AR24" s="1162"/>
    </row>
    <row r="25" spans="1:52" s="98" customFormat="1" ht="12" customHeight="1">
      <c r="A25" s="1180"/>
      <c r="B25" s="17" t="s">
        <v>49</v>
      </c>
      <c r="C25" s="1187" t="s">
        <v>50</v>
      </c>
      <c r="D25" s="1187"/>
      <c r="E25" s="1187"/>
      <c r="F25" s="1187"/>
      <c r="G25" s="1187"/>
      <c r="H25" s="1187"/>
      <c r="I25" s="1187"/>
      <c r="J25" s="1157"/>
      <c r="K25" s="1195"/>
      <c r="L25" s="1195"/>
      <c r="M25" s="151" t="s">
        <v>48</v>
      </c>
      <c r="N25" s="1195" t="s">
        <v>956</v>
      </c>
      <c r="O25" s="1195"/>
      <c r="P25" s="1158"/>
      <c r="Q25" s="1156"/>
      <c r="R25" s="1156"/>
      <c r="S25" s="1157"/>
      <c r="T25" s="151" t="s">
        <v>48</v>
      </c>
      <c r="U25" s="1158"/>
      <c r="V25" s="1156"/>
      <c r="W25" s="1156"/>
      <c r="X25" s="1156"/>
      <c r="Y25" s="1156"/>
      <c r="Z25" s="1157"/>
      <c r="AA25" s="151" t="s">
        <v>48</v>
      </c>
      <c r="AB25" s="1158"/>
      <c r="AC25" s="1156"/>
      <c r="AD25" s="1156"/>
      <c r="AE25" s="1156"/>
      <c r="AF25" s="1156"/>
      <c r="AG25" s="1157"/>
      <c r="AH25" s="151" t="s">
        <v>48</v>
      </c>
      <c r="AI25" s="1158"/>
      <c r="AJ25" s="1156"/>
      <c r="AK25" s="1156"/>
      <c r="AL25" s="1159"/>
      <c r="AM25" s="1159"/>
      <c r="AN25" s="1160"/>
      <c r="AO25" s="1"/>
      <c r="AP25" s="1161"/>
      <c r="AQ25" s="1159"/>
      <c r="AR25" s="1162"/>
      <c r="AT25" s="98" t="s">
        <v>942</v>
      </c>
      <c r="AV25" s="98" t="s">
        <v>944</v>
      </c>
    </row>
    <row r="26" spans="1:52" s="98" customFormat="1" ht="12" customHeight="1">
      <c r="A26" s="1180"/>
      <c r="B26" s="120" t="s">
        <v>187</v>
      </c>
      <c r="C26" s="1150" t="s">
        <v>45</v>
      </c>
      <c r="D26" s="1150"/>
      <c r="E26" s="1150"/>
      <c r="F26" s="1150"/>
      <c r="G26" s="1150"/>
      <c r="H26" s="1150"/>
      <c r="I26" s="1151"/>
      <c r="J26" s="1152">
        <f>AX26</f>
        <v>36000000</v>
      </c>
      <c r="K26" s="1153"/>
      <c r="L26" s="1153"/>
      <c r="M26" s="1153"/>
      <c r="N26" s="1153"/>
      <c r="O26" s="1153"/>
      <c r="P26" s="1154"/>
      <c r="Q26" s="1154">
        <v>0</v>
      </c>
      <c r="R26" s="1155"/>
      <c r="S26" s="1155"/>
      <c r="T26" s="1155"/>
      <c r="U26" s="1155"/>
      <c r="V26" s="1155"/>
      <c r="W26" s="1155"/>
      <c r="X26" s="1155">
        <v>0</v>
      </c>
      <c r="Y26" s="1155"/>
      <c r="Z26" s="1155"/>
      <c r="AA26" s="1155"/>
      <c r="AB26" s="1155"/>
      <c r="AC26" s="1155"/>
      <c r="AD26" s="1155"/>
      <c r="AE26" s="1155">
        <v>0</v>
      </c>
      <c r="AF26" s="1155"/>
      <c r="AG26" s="1155"/>
      <c r="AH26" s="1155"/>
      <c r="AI26" s="1155"/>
      <c r="AJ26" s="1155"/>
      <c r="AK26" s="1155"/>
      <c r="AL26" s="1147">
        <f t="shared" ref="AL26" si="0">SUM(J26:AK26)</f>
        <v>36000000</v>
      </c>
      <c r="AM26" s="1148"/>
      <c r="AN26" s="1148"/>
      <c r="AO26" s="1148"/>
      <c r="AP26" s="1148"/>
      <c r="AQ26" s="1148"/>
      <c r="AR26" s="1149"/>
      <c r="AT26" s="247">
        <v>3000000</v>
      </c>
      <c r="AU26" s="98" t="s">
        <v>943</v>
      </c>
      <c r="AV26" s="98">
        <v>12</v>
      </c>
      <c r="AW26" s="245" t="s">
        <v>945</v>
      </c>
      <c r="AX26" s="244">
        <f>AT26*AV26</f>
        <v>36000000</v>
      </c>
    </row>
    <row r="27" spans="1:52" s="98" customFormat="1" ht="12" customHeight="1">
      <c r="A27" s="1180"/>
      <c r="B27" s="120" t="s">
        <v>51</v>
      </c>
      <c r="C27" s="1150" t="s">
        <v>255</v>
      </c>
      <c r="D27" s="1150"/>
      <c r="E27" s="1150"/>
      <c r="F27" s="1150"/>
      <c r="G27" s="1150"/>
      <c r="H27" s="1150"/>
      <c r="I27" s="1151"/>
      <c r="J27" s="1152">
        <v>0</v>
      </c>
      <c r="K27" s="1153"/>
      <c r="L27" s="1153"/>
      <c r="M27" s="1153"/>
      <c r="N27" s="1153"/>
      <c r="O27" s="1153"/>
      <c r="P27" s="1154"/>
      <c r="Q27" s="1154">
        <v>0</v>
      </c>
      <c r="R27" s="1155"/>
      <c r="S27" s="1155"/>
      <c r="T27" s="1155"/>
      <c r="U27" s="1155"/>
      <c r="V27" s="1155"/>
      <c r="W27" s="1155"/>
      <c r="X27" s="1155">
        <v>0</v>
      </c>
      <c r="Y27" s="1155"/>
      <c r="Z27" s="1155"/>
      <c r="AA27" s="1155"/>
      <c r="AB27" s="1155"/>
      <c r="AC27" s="1155"/>
      <c r="AD27" s="1155"/>
      <c r="AE27" s="1155">
        <v>0</v>
      </c>
      <c r="AF27" s="1155"/>
      <c r="AG27" s="1155"/>
      <c r="AH27" s="1155"/>
      <c r="AI27" s="1155"/>
      <c r="AJ27" s="1155"/>
      <c r="AK27" s="1155"/>
      <c r="AL27" s="1147">
        <f t="shared" ref="AL27:AL36" si="1">SUM(J27:AK27)</f>
        <v>0</v>
      </c>
      <c r="AM27" s="1148"/>
      <c r="AN27" s="1148"/>
      <c r="AO27" s="1148"/>
      <c r="AP27" s="1148"/>
      <c r="AQ27" s="1148"/>
      <c r="AR27" s="1149"/>
    </row>
    <row r="28" spans="1:52" s="98" customFormat="1" ht="12" customHeight="1">
      <c r="A28" s="1181"/>
      <c r="B28" s="99" t="s">
        <v>52</v>
      </c>
      <c r="C28" s="1145" t="s">
        <v>324</v>
      </c>
      <c r="D28" s="1145"/>
      <c r="E28" s="1145"/>
      <c r="F28" s="1145"/>
      <c r="G28" s="1145"/>
      <c r="H28" s="1145"/>
      <c r="I28" s="1146"/>
      <c r="J28" s="1125">
        <v>0</v>
      </c>
      <c r="K28" s="1126"/>
      <c r="L28" s="1126"/>
      <c r="M28" s="1126"/>
      <c r="N28" s="1126"/>
      <c r="O28" s="1126"/>
      <c r="P28" s="1127"/>
      <c r="Q28" s="1127">
        <v>0</v>
      </c>
      <c r="R28" s="1128"/>
      <c r="S28" s="1128"/>
      <c r="T28" s="1128"/>
      <c r="U28" s="1128"/>
      <c r="V28" s="1128"/>
      <c r="W28" s="1128"/>
      <c r="X28" s="1128">
        <v>0</v>
      </c>
      <c r="Y28" s="1128"/>
      <c r="Z28" s="1128"/>
      <c r="AA28" s="1128"/>
      <c r="AB28" s="1128"/>
      <c r="AC28" s="1128"/>
      <c r="AD28" s="1128"/>
      <c r="AE28" s="1128">
        <v>0</v>
      </c>
      <c r="AF28" s="1128"/>
      <c r="AG28" s="1128"/>
      <c r="AH28" s="1128"/>
      <c r="AI28" s="1128"/>
      <c r="AJ28" s="1128"/>
      <c r="AK28" s="1128"/>
      <c r="AL28" s="1142">
        <f t="shared" si="1"/>
        <v>0</v>
      </c>
      <c r="AM28" s="1143"/>
      <c r="AN28" s="1143"/>
      <c r="AO28" s="1143"/>
      <c r="AP28" s="1143"/>
      <c r="AQ28" s="1143"/>
      <c r="AR28" s="1144"/>
      <c r="AS28" s="96" t="s">
        <v>334</v>
      </c>
    </row>
    <row r="29" spans="1:52" s="98" customFormat="1" ht="12" customHeight="1">
      <c r="A29" s="1180"/>
      <c r="B29" s="1132" t="s">
        <v>53</v>
      </c>
      <c r="C29" s="1133"/>
      <c r="D29" s="1134" t="s">
        <v>54</v>
      </c>
      <c r="E29" s="1134"/>
      <c r="F29" s="1134"/>
      <c r="G29" s="1134"/>
      <c r="H29" s="1134"/>
      <c r="I29" s="1134"/>
      <c r="J29" s="1135"/>
      <c r="K29" s="1136"/>
      <c r="L29" s="1136"/>
      <c r="M29" s="1136"/>
      <c r="N29" s="1136"/>
      <c r="O29" s="1136"/>
      <c r="P29" s="1137"/>
      <c r="Q29" s="1138"/>
      <c r="R29" s="1138"/>
      <c r="S29" s="1138"/>
      <c r="T29" s="1138"/>
      <c r="U29" s="1138"/>
      <c r="V29" s="1138"/>
      <c r="W29" s="1138"/>
      <c r="X29" s="1138"/>
      <c r="Y29" s="1138"/>
      <c r="Z29" s="1138"/>
      <c r="AA29" s="1138"/>
      <c r="AB29" s="1138"/>
      <c r="AC29" s="1138"/>
      <c r="AD29" s="1138"/>
      <c r="AE29" s="1138"/>
      <c r="AF29" s="1138"/>
      <c r="AG29" s="1138"/>
      <c r="AH29" s="1138"/>
      <c r="AI29" s="1138"/>
      <c r="AJ29" s="1138"/>
      <c r="AK29" s="1138"/>
      <c r="AL29" s="1129">
        <f t="shared" si="1"/>
        <v>0</v>
      </c>
      <c r="AM29" s="1129"/>
      <c r="AN29" s="1129"/>
      <c r="AO29" s="1129"/>
      <c r="AP29" s="1129"/>
      <c r="AQ29" s="1129"/>
      <c r="AR29" s="1130"/>
    </row>
    <row r="30" spans="1:52" s="98" customFormat="1" ht="12" customHeight="1">
      <c r="A30" s="1180"/>
      <c r="B30" s="1121" t="s">
        <v>55</v>
      </c>
      <c r="C30" s="1122"/>
      <c r="D30" s="1131" t="s">
        <v>56</v>
      </c>
      <c r="E30" s="1131"/>
      <c r="F30" s="1131"/>
      <c r="G30" s="1131"/>
      <c r="H30" s="1131"/>
      <c r="I30" s="1131"/>
      <c r="J30" s="1125"/>
      <c r="K30" s="1126"/>
      <c r="L30" s="1126"/>
      <c r="M30" s="1126"/>
      <c r="N30" s="1126"/>
      <c r="O30" s="1126"/>
      <c r="P30" s="1127"/>
      <c r="Q30" s="1128"/>
      <c r="R30" s="1128"/>
      <c r="S30" s="1128"/>
      <c r="T30" s="1128"/>
      <c r="U30" s="1128"/>
      <c r="V30" s="1128"/>
      <c r="W30" s="1128"/>
      <c r="X30" s="1128"/>
      <c r="Y30" s="1128"/>
      <c r="Z30" s="1128"/>
      <c r="AA30" s="1128"/>
      <c r="AB30" s="1128"/>
      <c r="AC30" s="1128"/>
      <c r="AD30" s="1128"/>
      <c r="AE30" s="1128"/>
      <c r="AF30" s="1128"/>
      <c r="AG30" s="1128"/>
      <c r="AH30" s="1128"/>
      <c r="AI30" s="1128"/>
      <c r="AJ30" s="1128"/>
      <c r="AK30" s="1128"/>
      <c r="AL30" s="1109">
        <f t="shared" si="1"/>
        <v>0</v>
      </c>
      <c r="AM30" s="1109"/>
      <c r="AN30" s="1109"/>
      <c r="AO30" s="1109"/>
      <c r="AP30" s="1109"/>
      <c r="AQ30" s="1109"/>
      <c r="AR30" s="1110"/>
    </row>
    <row r="31" spans="1:52" s="98" customFormat="1" ht="12" customHeight="1">
      <c r="A31" s="1180"/>
      <c r="B31" s="1121" t="s">
        <v>57</v>
      </c>
      <c r="C31" s="1122"/>
      <c r="D31" s="1123" t="s">
        <v>224</v>
      </c>
      <c r="E31" s="1123"/>
      <c r="F31" s="1123"/>
      <c r="G31" s="1123"/>
      <c r="H31" s="1123"/>
      <c r="I31" s="1124"/>
      <c r="J31" s="1125">
        <f>J55</f>
        <v>0</v>
      </c>
      <c r="K31" s="1126"/>
      <c r="L31" s="1126"/>
      <c r="M31" s="1126"/>
      <c r="N31" s="1126"/>
      <c r="O31" s="1126"/>
      <c r="P31" s="1127"/>
      <c r="Q31" s="1128"/>
      <c r="R31" s="1128"/>
      <c r="S31" s="1128"/>
      <c r="T31" s="1128"/>
      <c r="U31" s="1128"/>
      <c r="V31" s="1128"/>
      <c r="W31" s="1128"/>
      <c r="X31" s="1128"/>
      <c r="Y31" s="1128"/>
      <c r="Z31" s="1128"/>
      <c r="AA31" s="1128"/>
      <c r="AB31" s="1128"/>
      <c r="AC31" s="1128"/>
      <c r="AD31" s="1128"/>
      <c r="AE31" s="1128"/>
      <c r="AF31" s="1128"/>
      <c r="AG31" s="1128"/>
      <c r="AH31" s="1128"/>
      <c r="AI31" s="1128"/>
      <c r="AJ31" s="1128"/>
      <c r="AK31" s="1128"/>
      <c r="AL31" s="1109">
        <f t="shared" si="1"/>
        <v>0</v>
      </c>
      <c r="AM31" s="1109"/>
      <c r="AN31" s="1109"/>
      <c r="AO31" s="1109"/>
      <c r="AP31" s="1109"/>
      <c r="AQ31" s="1109"/>
      <c r="AR31" s="1110"/>
      <c r="AT31" s="98" t="s">
        <v>947</v>
      </c>
      <c r="AV31" s="98" t="s">
        <v>949</v>
      </c>
      <c r="AX31" s="251" t="s">
        <v>950</v>
      </c>
      <c r="AY31" s="98" t="s">
        <v>952</v>
      </c>
    </row>
    <row r="32" spans="1:52" s="98" customFormat="1" ht="12" customHeight="1">
      <c r="A32" s="1180"/>
      <c r="B32" s="1111" t="s">
        <v>58</v>
      </c>
      <c r="C32" s="1112"/>
      <c r="D32" s="1113" t="s">
        <v>408</v>
      </c>
      <c r="E32" s="1113"/>
      <c r="F32" s="1113"/>
      <c r="G32" s="1113"/>
      <c r="H32" s="1113"/>
      <c r="I32" s="1114"/>
      <c r="J32" s="1115"/>
      <c r="K32" s="1116"/>
      <c r="L32" s="1116"/>
      <c r="M32" s="1116"/>
      <c r="N32" s="1116"/>
      <c r="O32" s="1116"/>
      <c r="P32" s="1117"/>
      <c r="Q32" s="1118"/>
      <c r="R32" s="1118"/>
      <c r="S32" s="1118"/>
      <c r="T32" s="1118"/>
      <c r="U32" s="1118"/>
      <c r="V32" s="1118"/>
      <c r="W32" s="1118"/>
      <c r="X32" s="1118"/>
      <c r="Y32" s="1118"/>
      <c r="Z32" s="1118"/>
      <c r="AA32" s="1118"/>
      <c r="AB32" s="1118"/>
      <c r="AC32" s="1118"/>
      <c r="AD32" s="1118"/>
      <c r="AE32" s="1118"/>
      <c r="AF32" s="1118"/>
      <c r="AG32" s="1118"/>
      <c r="AH32" s="1118"/>
      <c r="AI32" s="1118"/>
      <c r="AJ32" s="1118"/>
      <c r="AK32" s="1118"/>
      <c r="AL32" s="1119">
        <f t="shared" si="1"/>
        <v>0</v>
      </c>
      <c r="AM32" s="1119"/>
      <c r="AN32" s="1119"/>
      <c r="AO32" s="1119"/>
      <c r="AP32" s="1119"/>
      <c r="AQ32" s="1119"/>
      <c r="AR32" s="1120"/>
      <c r="AT32" s="244">
        <v>330000</v>
      </c>
      <c r="AU32" s="248">
        <v>0.09</v>
      </c>
      <c r="AV32" s="250">
        <f>TRUNC(AT32*AU32,-1)</f>
        <v>29700</v>
      </c>
      <c r="AW32" s="249">
        <f>AU32/2</f>
        <v>4.4999999999999998E-2</v>
      </c>
      <c r="AX32" s="250">
        <f>AV32/2</f>
        <v>14850</v>
      </c>
      <c r="AY32" s="252">
        <v>12</v>
      </c>
      <c r="AZ32" s="49">
        <f>AX32*AY32</f>
        <v>178200</v>
      </c>
    </row>
    <row r="33" spans="1:52" s="98" customFormat="1" ht="12" customHeight="1" thickBot="1">
      <c r="A33" s="1180"/>
      <c r="B33" s="119" t="s">
        <v>59</v>
      </c>
      <c r="C33" s="1104" t="s">
        <v>60</v>
      </c>
      <c r="D33" s="1104"/>
      <c r="E33" s="1104"/>
      <c r="F33" s="1104"/>
      <c r="G33" s="1104"/>
      <c r="H33" s="1104"/>
      <c r="I33" s="1105"/>
      <c r="J33" s="1101">
        <f>SUM(J26:P32)</f>
        <v>36000000</v>
      </c>
      <c r="K33" s="1102"/>
      <c r="L33" s="1102"/>
      <c r="M33" s="1102"/>
      <c r="N33" s="1102"/>
      <c r="O33" s="1102"/>
      <c r="P33" s="1106"/>
      <c r="Q33" s="1101">
        <f t="shared" ref="Q33" si="2">SUM(Q26:W32)</f>
        <v>0</v>
      </c>
      <c r="R33" s="1102"/>
      <c r="S33" s="1102"/>
      <c r="T33" s="1102"/>
      <c r="U33" s="1102"/>
      <c r="V33" s="1102"/>
      <c r="W33" s="1106"/>
      <c r="X33" s="1101">
        <f t="shared" ref="X33" si="3">SUM(X26:AD32)</f>
        <v>0</v>
      </c>
      <c r="Y33" s="1102"/>
      <c r="Z33" s="1102"/>
      <c r="AA33" s="1102"/>
      <c r="AB33" s="1102"/>
      <c r="AC33" s="1102"/>
      <c r="AD33" s="1106"/>
      <c r="AE33" s="1101">
        <f t="shared" ref="AE33" si="4">SUM(AE26:AK32)</f>
        <v>0</v>
      </c>
      <c r="AF33" s="1102"/>
      <c r="AG33" s="1102"/>
      <c r="AH33" s="1102"/>
      <c r="AI33" s="1102"/>
      <c r="AJ33" s="1102"/>
      <c r="AK33" s="1106"/>
      <c r="AL33" s="1101">
        <f>SUM(AL26:AR32)</f>
        <v>36000000</v>
      </c>
      <c r="AM33" s="1102"/>
      <c r="AN33" s="1102"/>
      <c r="AO33" s="1102"/>
      <c r="AP33" s="1102"/>
      <c r="AQ33" s="1102"/>
      <c r="AR33" s="1103"/>
      <c r="AT33" s="244">
        <v>5240000</v>
      </c>
      <c r="AU33" s="248">
        <v>0.09</v>
      </c>
      <c r="AV33" s="250">
        <f>TRUNC(AT33*AU33,-1)</f>
        <v>471600</v>
      </c>
      <c r="AW33" s="249">
        <f>AU33/2</f>
        <v>4.4999999999999998E-2</v>
      </c>
      <c r="AX33" s="250">
        <f>AV33/2</f>
        <v>235800</v>
      </c>
      <c r="AY33" s="246">
        <f>$AY$32</f>
        <v>12</v>
      </c>
      <c r="AZ33" s="49">
        <f>AX33*AY33</f>
        <v>2829600</v>
      </c>
    </row>
    <row r="34" spans="1:52" s="98" customFormat="1" ht="10.5" hidden="1" customHeight="1" thickTop="1" thickBot="1">
      <c r="A34" s="33"/>
      <c r="B34" s="1085" t="s">
        <v>247</v>
      </c>
      <c r="C34" s="1086"/>
      <c r="D34" s="1086"/>
      <c r="E34" s="1086"/>
      <c r="F34" s="1086"/>
      <c r="G34" s="1086"/>
      <c r="H34" s="1086"/>
      <c r="I34" s="1087"/>
      <c r="J34" s="1088">
        <f>TRUNC((J33/AL33)*L92,0)</f>
        <v>10650000</v>
      </c>
      <c r="K34" s="1089"/>
      <c r="L34" s="1089"/>
      <c r="M34" s="1089"/>
      <c r="N34" s="1089"/>
      <c r="O34" s="1089"/>
      <c r="P34" s="1090"/>
      <c r="Q34" s="1091">
        <f>TRUNC((Q33/AL33)*L92,0)</f>
        <v>0</v>
      </c>
      <c r="R34" s="1092"/>
      <c r="S34" s="1092"/>
      <c r="T34" s="1092"/>
      <c r="U34" s="1092"/>
      <c r="V34" s="1092"/>
      <c r="W34" s="1093"/>
      <c r="X34" s="1094">
        <f>(X33/AL33)*L92</f>
        <v>0</v>
      </c>
      <c r="Y34" s="1095"/>
      <c r="Z34" s="1095"/>
      <c r="AA34" s="1095"/>
      <c r="AB34" s="1095"/>
      <c r="AC34" s="1095"/>
      <c r="AD34" s="1096"/>
      <c r="AE34" s="1097">
        <f>(AE33/AL33)*L92</f>
        <v>0</v>
      </c>
      <c r="AF34" s="1098"/>
      <c r="AG34" s="1098"/>
      <c r="AH34" s="1098"/>
      <c r="AI34" s="1098"/>
      <c r="AJ34" s="1098"/>
      <c r="AK34" s="1099"/>
      <c r="AL34" s="1088">
        <f t="shared" si="1"/>
        <v>10650000</v>
      </c>
      <c r="AM34" s="1089"/>
      <c r="AN34" s="1089"/>
      <c r="AO34" s="1089"/>
      <c r="AP34" s="1089"/>
      <c r="AQ34" s="1089"/>
      <c r="AR34" s="1100"/>
      <c r="AV34" s="250"/>
    </row>
    <row r="35" spans="1:52" s="98" customFormat="1" ht="9.75" customHeight="1">
      <c r="A35" s="1010" t="s">
        <v>312</v>
      </c>
      <c r="B35" s="26" t="s">
        <v>61</v>
      </c>
      <c r="C35" s="1079" t="s">
        <v>62</v>
      </c>
      <c r="D35" s="1079"/>
      <c r="E35" s="1079"/>
      <c r="F35" s="1079"/>
      <c r="G35" s="1079"/>
      <c r="H35" s="1080"/>
      <c r="I35" s="27" t="s">
        <v>63</v>
      </c>
      <c r="J35" s="1081"/>
      <c r="K35" s="1082"/>
      <c r="L35" s="1082"/>
      <c r="M35" s="1082"/>
      <c r="N35" s="1082"/>
      <c r="O35" s="1082"/>
      <c r="P35" s="1083"/>
      <c r="Q35" s="1084"/>
      <c r="R35" s="1084"/>
      <c r="S35" s="1084"/>
      <c r="T35" s="1084"/>
      <c r="U35" s="1084"/>
      <c r="V35" s="1084"/>
      <c r="W35" s="1084"/>
      <c r="X35" s="1084"/>
      <c r="Y35" s="1084"/>
      <c r="Z35" s="1084"/>
      <c r="AA35" s="1084"/>
      <c r="AB35" s="1084"/>
      <c r="AC35" s="1084"/>
      <c r="AD35" s="1084"/>
      <c r="AE35" s="1084"/>
      <c r="AF35" s="1084"/>
      <c r="AG35" s="1084"/>
      <c r="AH35" s="1084"/>
      <c r="AI35" s="1084"/>
      <c r="AJ35" s="1084"/>
      <c r="AK35" s="1084"/>
      <c r="AL35" s="1074">
        <f t="shared" si="1"/>
        <v>0</v>
      </c>
      <c r="AM35" s="1074"/>
      <c r="AN35" s="1074"/>
      <c r="AO35" s="1074"/>
      <c r="AP35" s="1074"/>
      <c r="AQ35" s="1074"/>
      <c r="AR35" s="1075"/>
      <c r="AV35" s="250"/>
    </row>
    <row r="36" spans="1:52" s="98" customFormat="1" ht="9.75" customHeight="1">
      <c r="A36" s="1011"/>
      <c r="B36" s="2" t="s">
        <v>61</v>
      </c>
      <c r="C36" s="1076" t="s">
        <v>64</v>
      </c>
      <c r="D36" s="1076"/>
      <c r="E36" s="1076"/>
      <c r="F36" s="1076"/>
      <c r="G36" s="1076"/>
      <c r="H36" s="1077"/>
      <c r="I36" s="3" t="s">
        <v>65</v>
      </c>
      <c r="J36" s="1060"/>
      <c r="K36" s="1061"/>
      <c r="L36" s="1061"/>
      <c r="M36" s="1061"/>
      <c r="N36" s="1061"/>
      <c r="O36" s="1061"/>
      <c r="P36" s="1062"/>
      <c r="Q36" s="1063"/>
      <c r="R36" s="1063"/>
      <c r="S36" s="1063"/>
      <c r="T36" s="1063"/>
      <c r="U36" s="1063"/>
      <c r="V36" s="1063"/>
      <c r="W36" s="1063"/>
      <c r="X36" s="1063"/>
      <c r="Y36" s="1063"/>
      <c r="Z36" s="1063"/>
      <c r="AA36" s="1063"/>
      <c r="AB36" s="1063"/>
      <c r="AC36" s="1063"/>
      <c r="AD36" s="1063"/>
      <c r="AE36" s="1063"/>
      <c r="AF36" s="1063"/>
      <c r="AG36" s="1063"/>
      <c r="AH36" s="1063"/>
      <c r="AI36" s="1063"/>
      <c r="AJ36" s="1063"/>
      <c r="AK36" s="1063"/>
      <c r="AL36" s="1064">
        <f t="shared" si="1"/>
        <v>0</v>
      </c>
      <c r="AM36" s="1064"/>
      <c r="AN36" s="1064"/>
      <c r="AO36" s="1064"/>
      <c r="AP36" s="1064"/>
      <c r="AQ36" s="1064"/>
      <c r="AR36" s="1065"/>
      <c r="AT36" s="98" t="s">
        <v>948</v>
      </c>
      <c r="AV36" s="246" t="s">
        <v>949</v>
      </c>
      <c r="AW36" s="246"/>
      <c r="AX36" s="251" t="s">
        <v>950</v>
      </c>
    </row>
    <row r="37" spans="1:52" s="98" customFormat="1" ht="9.75" customHeight="1">
      <c r="A37" s="1011"/>
      <c r="B37" s="2" t="s">
        <v>61</v>
      </c>
      <c r="C37" s="1076" t="s">
        <v>66</v>
      </c>
      <c r="D37" s="1076"/>
      <c r="E37" s="1076"/>
      <c r="F37" s="1076"/>
      <c r="G37" s="1076"/>
      <c r="H37" s="1077"/>
      <c r="I37" s="3" t="s">
        <v>67</v>
      </c>
      <c r="J37" s="1060"/>
      <c r="K37" s="1061"/>
      <c r="L37" s="1061"/>
      <c r="M37" s="1061"/>
      <c r="N37" s="1061"/>
      <c r="O37" s="1061"/>
      <c r="P37" s="1062"/>
      <c r="Q37" s="1063"/>
      <c r="R37" s="1063"/>
      <c r="S37" s="1063"/>
      <c r="T37" s="1063"/>
      <c r="U37" s="1063"/>
      <c r="V37" s="1063"/>
      <c r="W37" s="1063"/>
      <c r="X37" s="1063"/>
      <c r="Y37" s="1063"/>
      <c r="Z37" s="1063"/>
      <c r="AA37" s="1063"/>
      <c r="AB37" s="1063"/>
      <c r="AC37" s="1063"/>
      <c r="AD37" s="1063"/>
      <c r="AE37" s="1063"/>
      <c r="AF37" s="1063"/>
      <c r="AG37" s="1063"/>
      <c r="AH37" s="1063"/>
      <c r="AI37" s="1063"/>
      <c r="AJ37" s="1063"/>
      <c r="AK37" s="1063"/>
      <c r="AL37" s="1064">
        <f t="shared" ref="AL37:AL65" si="5">SUM(J37:AK37)</f>
        <v>0</v>
      </c>
      <c r="AM37" s="1064"/>
      <c r="AN37" s="1064"/>
      <c r="AO37" s="1064"/>
      <c r="AP37" s="1064"/>
      <c r="AQ37" s="1064"/>
      <c r="AR37" s="1065"/>
      <c r="AT37" s="244">
        <v>279300</v>
      </c>
      <c r="AU37" s="249">
        <v>6.8599999999999994E-2</v>
      </c>
      <c r="AV37" s="250">
        <f>TRUNC(AT37*AU37,-1)</f>
        <v>19150</v>
      </c>
      <c r="AW37" s="249">
        <f>AU37/2</f>
        <v>3.4299999999999997E-2</v>
      </c>
      <c r="AX37" s="250">
        <f>TRUNC(AV37/2,-1)</f>
        <v>9570</v>
      </c>
      <c r="AY37" s="246">
        <f t="shared" ref="AY37:AY38" si="6">$AY$32</f>
        <v>12</v>
      </c>
      <c r="AZ37" s="49">
        <f>AX37*AY37</f>
        <v>114840</v>
      </c>
    </row>
    <row r="38" spans="1:52" s="98" customFormat="1" ht="9.75" customHeight="1">
      <c r="A38" s="1011"/>
      <c r="B38" s="4" t="s">
        <v>68</v>
      </c>
      <c r="C38" s="1107" t="s">
        <v>69</v>
      </c>
      <c r="D38" s="1107"/>
      <c r="E38" s="1107"/>
      <c r="F38" s="1107"/>
      <c r="G38" s="1107"/>
      <c r="H38" s="1108"/>
      <c r="I38" s="3" t="s">
        <v>70</v>
      </c>
      <c r="J38" s="1060"/>
      <c r="K38" s="1061"/>
      <c r="L38" s="1061"/>
      <c r="M38" s="1061"/>
      <c r="N38" s="1061"/>
      <c r="O38" s="1061"/>
      <c r="P38" s="1062"/>
      <c r="Q38" s="1063"/>
      <c r="R38" s="1063"/>
      <c r="S38" s="1063"/>
      <c r="T38" s="1063"/>
      <c r="U38" s="1063"/>
      <c r="V38" s="1063"/>
      <c r="W38" s="1063"/>
      <c r="X38" s="1063"/>
      <c r="Y38" s="1063"/>
      <c r="Z38" s="1063"/>
      <c r="AA38" s="1063"/>
      <c r="AB38" s="1063"/>
      <c r="AC38" s="1063"/>
      <c r="AD38" s="1063"/>
      <c r="AE38" s="1063"/>
      <c r="AF38" s="1063"/>
      <c r="AG38" s="1063"/>
      <c r="AH38" s="1063"/>
      <c r="AI38" s="1063"/>
      <c r="AJ38" s="1063"/>
      <c r="AK38" s="1063"/>
      <c r="AL38" s="1064">
        <f t="shared" si="5"/>
        <v>0</v>
      </c>
      <c r="AM38" s="1064"/>
      <c r="AN38" s="1064"/>
      <c r="AO38" s="1064"/>
      <c r="AP38" s="1064"/>
      <c r="AQ38" s="1064"/>
      <c r="AR38" s="1065"/>
      <c r="AT38" s="244">
        <v>102739068</v>
      </c>
      <c r="AU38" s="249">
        <v>6.8599999999999994E-2</v>
      </c>
      <c r="AV38" s="250">
        <f>TRUNC(AT38*AU38,-1)</f>
        <v>7047900</v>
      </c>
      <c r="AW38" s="249">
        <f>AU38/2</f>
        <v>3.4299999999999997E-2</v>
      </c>
      <c r="AX38" s="250">
        <f>TRUNC(AV38/2,-1)</f>
        <v>3523950</v>
      </c>
      <c r="AY38" s="246">
        <f t="shared" si="6"/>
        <v>12</v>
      </c>
      <c r="AZ38" s="49">
        <f>AX38*AY38</f>
        <v>42287400</v>
      </c>
    </row>
    <row r="39" spans="1:52" s="98" customFormat="1" ht="9.75" customHeight="1">
      <c r="A39" s="1011"/>
      <c r="B39" s="4" t="s">
        <v>71</v>
      </c>
      <c r="C39" s="1076" t="s">
        <v>72</v>
      </c>
      <c r="D39" s="1076"/>
      <c r="E39" s="1076"/>
      <c r="F39" s="1076"/>
      <c r="G39" s="1076"/>
      <c r="H39" s="1077"/>
      <c r="I39" s="3" t="s">
        <v>73</v>
      </c>
      <c r="J39" s="1060"/>
      <c r="K39" s="1061"/>
      <c r="L39" s="1061"/>
      <c r="M39" s="1061"/>
      <c r="N39" s="1061"/>
      <c r="O39" s="1061"/>
      <c r="P39" s="1062"/>
      <c r="Q39" s="1063"/>
      <c r="R39" s="1063"/>
      <c r="S39" s="1063"/>
      <c r="T39" s="1063"/>
      <c r="U39" s="1063"/>
      <c r="V39" s="1063"/>
      <c r="W39" s="1063"/>
      <c r="X39" s="1063"/>
      <c r="Y39" s="1063"/>
      <c r="Z39" s="1063"/>
      <c r="AA39" s="1063"/>
      <c r="AB39" s="1063"/>
      <c r="AC39" s="1063"/>
      <c r="AD39" s="1063"/>
      <c r="AE39" s="1063"/>
      <c r="AF39" s="1063"/>
      <c r="AG39" s="1063"/>
      <c r="AH39" s="1063"/>
      <c r="AI39" s="1063"/>
      <c r="AJ39" s="1063"/>
      <c r="AK39" s="1063"/>
      <c r="AL39" s="1064">
        <f t="shared" si="5"/>
        <v>0</v>
      </c>
      <c r="AM39" s="1064"/>
      <c r="AN39" s="1064"/>
      <c r="AO39" s="1064"/>
      <c r="AP39" s="1064"/>
      <c r="AQ39" s="1064"/>
      <c r="AR39" s="1065"/>
    </row>
    <row r="40" spans="1:52" s="98" customFormat="1" ht="9.75" customHeight="1">
      <c r="A40" s="1011"/>
      <c r="B40" s="4" t="s">
        <v>74</v>
      </c>
      <c r="C40" s="1050" t="s">
        <v>75</v>
      </c>
      <c r="D40" s="1050"/>
      <c r="E40" s="1050" t="s">
        <v>225</v>
      </c>
      <c r="F40" s="1050"/>
      <c r="G40" s="1050"/>
      <c r="H40" s="1051"/>
      <c r="I40" s="3" t="s">
        <v>76</v>
      </c>
      <c r="J40" s="1060"/>
      <c r="K40" s="1061"/>
      <c r="L40" s="1061"/>
      <c r="M40" s="1061"/>
      <c r="N40" s="1061"/>
      <c r="O40" s="1061"/>
      <c r="P40" s="1062"/>
      <c r="Q40" s="1063"/>
      <c r="R40" s="1063"/>
      <c r="S40" s="1063"/>
      <c r="T40" s="1063"/>
      <c r="U40" s="1063"/>
      <c r="V40" s="1063"/>
      <c r="W40" s="1063"/>
      <c r="X40" s="1063"/>
      <c r="Y40" s="1063"/>
      <c r="Z40" s="1063"/>
      <c r="AA40" s="1063"/>
      <c r="AB40" s="1063"/>
      <c r="AC40" s="1063"/>
      <c r="AD40" s="1063"/>
      <c r="AE40" s="1063"/>
      <c r="AF40" s="1063"/>
      <c r="AG40" s="1063"/>
      <c r="AH40" s="1063"/>
      <c r="AI40" s="1063"/>
      <c r="AJ40" s="1063"/>
      <c r="AK40" s="1063"/>
      <c r="AL40" s="1064">
        <f t="shared" si="5"/>
        <v>0</v>
      </c>
      <c r="AM40" s="1064"/>
      <c r="AN40" s="1064"/>
      <c r="AO40" s="1064"/>
      <c r="AP40" s="1064"/>
      <c r="AQ40" s="1064"/>
      <c r="AR40" s="1065"/>
      <c r="AT40" s="246" t="s">
        <v>951</v>
      </c>
      <c r="AU40" s="246"/>
      <c r="AV40" s="246" t="s">
        <v>949</v>
      </c>
      <c r="AW40" s="246"/>
      <c r="AX40" s="251" t="s">
        <v>950</v>
      </c>
    </row>
    <row r="41" spans="1:52" s="98" customFormat="1" ht="9.75" customHeight="1">
      <c r="A41" s="1011"/>
      <c r="B41" s="4" t="s">
        <v>74</v>
      </c>
      <c r="C41" s="1050" t="s">
        <v>75</v>
      </c>
      <c r="D41" s="1050"/>
      <c r="E41" s="1050" t="s">
        <v>226</v>
      </c>
      <c r="F41" s="1050"/>
      <c r="G41" s="1050"/>
      <c r="H41" s="1051"/>
      <c r="I41" s="3" t="s">
        <v>77</v>
      </c>
      <c r="J41" s="1060"/>
      <c r="K41" s="1061"/>
      <c r="L41" s="1061"/>
      <c r="M41" s="1061"/>
      <c r="N41" s="1061"/>
      <c r="O41" s="1061"/>
      <c r="P41" s="1062"/>
      <c r="Q41" s="1063"/>
      <c r="R41" s="1063"/>
      <c r="S41" s="1063"/>
      <c r="T41" s="1063"/>
      <c r="U41" s="1063"/>
      <c r="V41" s="1063"/>
      <c r="W41" s="1063"/>
      <c r="X41" s="1063"/>
      <c r="Y41" s="1063"/>
      <c r="Z41" s="1063"/>
      <c r="AA41" s="1063"/>
      <c r="AB41" s="1063"/>
      <c r="AC41" s="1063"/>
      <c r="AD41" s="1063"/>
      <c r="AE41" s="1063"/>
      <c r="AF41" s="1063"/>
      <c r="AG41" s="1063"/>
      <c r="AH41" s="1063"/>
      <c r="AI41" s="1063"/>
      <c r="AJ41" s="1063"/>
      <c r="AK41" s="1063"/>
      <c r="AL41" s="1064">
        <f t="shared" si="5"/>
        <v>0</v>
      </c>
      <c r="AM41" s="1064"/>
      <c r="AN41" s="1064"/>
      <c r="AO41" s="1064"/>
      <c r="AP41" s="1064"/>
      <c r="AQ41" s="1064"/>
      <c r="AR41" s="1065"/>
      <c r="AT41" s="244">
        <f>AV37</f>
        <v>19150</v>
      </c>
      <c r="AU41" s="249">
        <v>0.1152</v>
      </c>
      <c r="AV41" s="250">
        <f>TRUNC(AT41*AU41,-1)</f>
        <v>2200</v>
      </c>
      <c r="AW41" s="249">
        <f>AU41/2</f>
        <v>5.7599999999999998E-2</v>
      </c>
      <c r="AX41" s="250">
        <f>TRUNC(AV41/2,-1)</f>
        <v>1100</v>
      </c>
      <c r="AY41" s="246">
        <f t="shared" ref="AY41:AY42" si="7">$AY$32</f>
        <v>12</v>
      </c>
      <c r="AZ41" s="49">
        <f>AX41*AY41</f>
        <v>13200</v>
      </c>
    </row>
    <row r="42" spans="1:52" s="98" customFormat="1" ht="9.75" customHeight="1">
      <c r="A42" s="1011"/>
      <c r="B42" s="4" t="s">
        <v>74</v>
      </c>
      <c r="C42" s="1050" t="s">
        <v>75</v>
      </c>
      <c r="D42" s="1050"/>
      <c r="E42" s="1050" t="s">
        <v>227</v>
      </c>
      <c r="F42" s="1050"/>
      <c r="G42" s="1050"/>
      <c r="H42" s="1051"/>
      <c r="I42" s="3" t="s">
        <v>78</v>
      </c>
      <c r="J42" s="1060"/>
      <c r="K42" s="1061"/>
      <c r="L42" s="1061"/>
      <c r="M42" s="1061"/>
      <c r="N42" s="1061"/>
      <c r="O42" s="1061"/>
      <c r="P42" s="1062"/>
      <c r="Q42" s="1063"/>
      <c r="R42" s="1063"/>
      <c r="S42" s="1063"/>
      <c r="T42" s="1063"/>
      <c r="U42" s="1063"/>
      <c r="V42" s="1063"/>
      <c r="W42" s="1063"/>
      <c r="X42" s="1063"/>
      <c r="Y42" s="1063"/>
      <c r="Z42" s="1063"/>
      <c r="AA42" s="1063"/>
      <c r="AB42" s="1063"/>
      <c r="AC42" s="1063"/>
      <c r="AD42" s="1063"/>
      <c r="AE42" s="1063"/>
      <c r="AF42" s="1063"/>
      <c r="AG42" s="1063"/>
      <c r="AH42" s="1063"/>
      <c r="AI42" s="1063"/>
      <c r="AJ42" s="1063"/>
      <c r="AK42" s="1063"/>
      <c r="AL42" s="1064">
        <f t="shared" si="5"/>
        <v>0</v>
      </c>
      <c r="AM42" s="1064"/>
      <c r="AN42" s="1064"/>
      <c r="AO42" s="1064"/>
      <c r="AP42" s="1064"/>
      <c r="AQ42" s="1064"/>
      <c r="AR42" s="1065"/>
      <c r="AT42" s="244">
        <f>AV38</f>
        <v>7047900</v>
      </c>
      <c r="AU42" s="249">
        <v>0.1152</v>
      </c>
      <c r="AV42" s="250">
        <f>TRUNC(AT42*AU42,-1)</f>
        <v>811910</v>
      </c>
      <c r="AW42" s="249">
        <f>AU42/2</f>
        <v>5.7599999999999998E-2</v>
      </c>
      <c r="AX42" s="250">
        <f>TRUNC(AV42/2,-1)</f>
        <v>405950</v>
      </c>
      <c r="AY42" s="246">
        <f t="shared" si="7"/>
        <v>12</v>
      </c>
      <c r="AZ42" s="49">
        <f>AX42*AY42</f>
        <v>4871400</v>
      </c>
    </row>
    <row r="43" spans="1:52" s="98" customFormat="1" ht="9.75" customHeight="1">
      <c r="A43" s="1011"/>
      <c r="B43" s="4" t="s">
        <v>74</v>
      </c>
      <c r="C43" s="1050" t="s">
        <v>75</v>
      </c>
      <c r="D43" s="1050"/>
      <c r="E43" s="1050" t="s">
        <v>79</v>
      </c>
      <c r="F43" s="1050"/>
      <c r="G43" s="1050"/>
      <c r="H43" s="1051"/>
      <c r="I43" s="3" t="s">
        <v>80</v>
      </c>
      <c r="J43" s="1060"/>
      <c r="K43" s="1061"/>
      <c r="L43" s="1061"/>
      <c r="M43" s="1061"/>
      <c r="N43" s="1061"/>
      <c r="O43" s="1061"/>
      <c r="P43" s="1062"/>
      <c r="Q43" s="1063"/>
      <c r="R43" s="1063"/>
      <c r="S43" s="1063"/>
      <c r="T43" s="1063"/>
      <c r="U43" s="1063"/>
      <c r="V43" s="1063"/>
      <c r="W43" s="1063"/>
      <c r="X43" s="1063"/>
      <c r="Y43" s="1063"/>
      <c r="Z43" s="1063"/>
      <c r="AA43" s="1063"/>
      <c r="AB43" s="1063"/>
      <c r="AC43" s="1063"/>
      <c r="AD43" s="1063"/>
      <c r="AE43" s="1063"/>
      <c r="AF43" s="1063"/>
      <c r="AG43" s="1063"/>
      <c r="AH43" s="1063"/>
      <c r="AI43" s="1063"/>
      <c r="AJ43" s="1063"/>
      <c r="AK43" s="1063"/>
      <c r="AL43" s="1064">
        <f t="shared" si="5"/>
        <v>0</v>
      </c>
      <c r="AM43" s="1064"/>
      <c r="AN43" s="1064"/>
      <c r="AO43" s="1064"/>
      <c r="AP43" s="1064"/>
      <c r="AQ43" s="1064"/>
      <c r="AR43" s="1065"/>
    </row>
    <row r="44" spans="1:52" s="98" customFormat="1" ht="9.75" customHeight="1">
      <c r="A44" s="1011"/>
      <c r="B44" s="4" t="s">
        <v>74</v>
      </c>
      <c r="C44" s="1050" t="s">
        <v>75</v>
      </c>
      <c r="D44" s="1050"/>
      <c r="E44" s="1050" t="s">
        <v>81</v>
      </c>
      <c r="F44" s="1050"/>
      <c r="G44" s="1050"/>
      <c r="H44" s="1051"/>
      <c r="I44" s="3" t="s">
        <v>82</v>
      </c>
      <c r="J44" s="1060"/>
      <c r="K44" s="1061"/>
      <c r="L44" s="1061"/>
      <c r="M44" s="1061"/>
      <c r="N44" s="1061"/>
      <c r="O44" s="1061"/>
      <c r="P44" s="1062"/>
      <c r="Q44" s="1063"/>
      <c r="R44" s="1063"/>
      <c r="S44" s="1063"/>
      <c r="T44" s="1063"/>
      <c r="U44" s="1063"/>
      <c r="V44" s="1063"/>
      <c r="W44" s="1063"/>
      <c r="X44" s="1063"/>
      <c r="Y44" s="1063"/>
      <c r="Z44" s="1063"/>
      <c r="AA44" s="1063"/>
      <c r="AB44" s="1063"/>
      <c r="AC44" s="1063"/>
      <c r="AD44" s="1063"/>
      <c r="AE44" s="1063"/>
      <c r="AF44" s="1063"/>
      <c r="AG44" s="1063"/>
      <c r="AH44" s="1063"/>
      <c r="AI44" s="1063"/>
      <c r="AJ44" s="1063"/>
      <c r="AK44" s="1063"/>
      <c r="AL44" s="1064">
        <f t="shared" si="5"/>
        <v>0</v>
      </c>
      <c r="AM44" s="1064"/>
      <c r="AN44" s="1064"/>
      <c r="AO44" s="1064"/>
      <c r="AP44" s="1064"/>
      <c r="AQ44" s="1064"/>
      <c r="AR44" s="1065"/>
    </row>
    <row r="45" spans="1:52" s="98" customFormat="1" ht="9.75" customHeight="1">
      <c r="A45" s="1011"/>
      <c r="B45" s="4" t="s">
        <v>83</v>
      </c>
      <c r="C45" s="1050" t="s">
        <v>84</v>
      </c>
      <c r="D45" s="1050"/>
      <c r="E45" s="1050"/>
      <c r="F45" s="1050"/>
      <c r="G45" s="1050"/>
      <c r="H45" s="1051"/>
      <c r="I45" s="3" t="s">
        <v>85</v>
      </c>
      <c r="J45" s="1060"/>
      <c r="K45" s="1061"/>
      <c r="L45" s="1061"/>
      <c r="M45" s="1061"/>
      <c r="N45" s="1061"/>
      <c r="O45" s="1061"/>
      <c r="P45" s="1062"/>
      <c r="Q45" s="1063"/>
      <c r="R45" s="1063"/>
      <c r="S45" s="1063"/>
      <c r="T45" s="1063"/>
      <c r="U45" s="1063"/>
      <c r="V45" s="1063"/>
      <c r="W45" s="1063"/>
      <c r="X45" s="1063"/>
      <c r="Y45" s="1063"/>
      <c r="Z45" s="1063"/>
      <c r="AA45" s="1063"/>
      <c r="AB45" s="1063"/>
      <c r="AC45" s="1063"/>
      <c r="AD45" s="1063"/>
      <c r="AE45" s="1063"/>
      <c r="AF45" s="1063"/>
      <c r="AG45" s="1063"/>
      <c r="AH45" s="1063"/>
      <c r="AI45" s="1063"/>
      <c r="AJ45" s="1063"/>
      <c r="AK45" s="1063"/>
      <c r="AL45" s="1064">
        <f t="shared" si="5"/>
        <v>0</v>
      </c>
      <c r="AM45" s="1064"/>
      <c r="AN45" s="1064"/>
      <c r="AO45" s="1064"/>
      <c r="AP45" s="1064"/>
      <c r="AQ45" s="1064"/>
      <c r="AR45" s="1065"/>
      <c r="AT45" s="98" t="s">
        <v>953</v>
      </c>
      <c r="AW45" s="249">
        <v>1.0500000000000001E-2</v>
      </c>
      <c r="AX45" s="253">
        <v>8.0000000000000002E-3</v>
      </c>
    </row>
    <row r="46" spans="1:52" s="98" customFormat="1" ht="9.75" hidden="1" customHeight="1">
      <c r="A46" s="1011"/>
      <c r="B46" s="4" t="s">
        <v>86</v>
      </c>
      <c r="C46" s="1050" t="s">
        <v>87</v>
      </c>
      <c r="D46" s="1050"/>
      <c r="E46" s="1050"/>
      <c r="F46" s="1050"/>
      <c r="G46" s="1050"/>
      <c r="H46" s="1051"/>
      <c r="I46" s="3" t="s">
        <v>88</v>
      </c>
      <c r="J46" s="1060"/>
      <c r="K46" s="1061"/>
      <c r="L46" s="1061"/>
      <c r="M46" s="1061"/>
      <c r="N46" s="1061"/>
      <c r="O46" s="1061"/>
      <c r="P46" s="1062"/>
      <c r="Q46" s="1063"/>
      <c r="R46" s="1063"/>
      <c r="S46" s="1063"/>
      <c r="T46" s="1063"/>
      <c r="U46" s="1063"/>
      <c r="V46" s="1063"/>
      <c r="W46" s="1063"/>
      <c r="X46" s="1063"/>
      <c r="Y46" s="1063"/>
      <c r="Z46" s="1063"/>
      <c r="AA46" s="1063"/>
      <c r="AB46" s="1063"/>
      <c r="AC46" s="1063"/>
      <c r="AD46" s="1063"/>
      <c r="AE46" s="1063"/>
      <c r="AF46" s="1063"/>
      <c r="AG46" s="1063"/>
      <c r="AH46" s="1063"/>
      <c r="AI46" s="1063"/>
      <c r="AJ46" s="1063"/>
      <c r="AK46" s="1063"/>
      <c r="AL46" s="1064">
        <f t="shared" si="5"/>
        <v>0</v>
      </c>
      <c r="AM46" s="1064"/>
      <c r="AN46" s="1064"/>
      <c r="AO46" s="1064"/>
      <c r="AP46" s="1064"/>
      <c r="AQ46" s="1064"/>
      <c r="AR46" s="1065"/>
    </row>
    <row r="47" spans="1:52" s="98" customFormat="1" ht="9.75" hidden="1" customHeight="1">
      <c r="A47" s="1011"/>
      <c r="B47" s="4" t="s">
        <v>89</v>
      </c>
      <c r="C47" s="1050" t="s">
        <v>90</v>
      </c>
      <c r="D47" s="1050"/>
      <c r="E47" s="1050"/>
      <c r="F47" s="1050"/>
      <c r="G47" s="1050"/>
      <c r="H47" s="1051"/>
      <c r="I47" s="3" t="s">
        <v>91</v>
      </c>
      <c r="J47" s="1060"/>
      <c r="K47" s="1061"/>
      <c r="L47" s="1061"/>
      <c r="M47" s="1061"/>
      <c r="N47" s="1061"/>
      <c r="O47" s="1061"/>
      <c r="P47" s="1062"/>
      <c r="Q47" s="1063"/>
      <c r="R47" s="1063"/>
      <c r="S47" s="1063"/>
      <c r="T47" s="1063"/>
      <c r="U47" s="1063"/>
      <c r="V47" s="1063"/>
      <c r="W47" s="1063"/>
      <c r="X47" s="1063"/>
      <c r="Y47" s="1063"/>
      <c r="Z47" s="1063"/>
      <c r="AA47" s="1063"/>
      <c r="AB47" s="1063"/>
      <c r="AC47" s="1063"/>
      <c r="AD47" s="1063"/>
      <c r="AE47" s="1063"/>
      <c r="AF47" s="1063"/>
      <c r="AG47" s="1063"/>
      <c r="AH47" s="1063"/>
      <c r="AI47" s="1063"/>
      <c r="AJ47" s="1063"/>
      <c r="AK47" s="1063"/>
      <c r="AL47" s="1064">
        <f t="shared" si="5"/>
        <v>0</v>
      </c>
      <c r="AM47" s="1064"/>
      <c r="AN47" s="1064"/>
      <c r="AO47" s="1064"/>
      <c r="AP47" s="1064"/>
      <c r="AQ47" s="1064"/>
      <c r="AR47" s="1065"/>
    </row>
    <row r="48" spans="1:52" s="98" customFormat="1" ht="9.75" hidden="1" customHeight="1">
      <c r="A48" s="1011"/>
      <c r="B48" s="4" t="s">
        <v>92</v>
      </c>
      <c r="C48" s="1050" t="s">
        <v>93</v>
      </c>
      <c r="D48" s="1050"/>
      <c r="E48" s="1050"/>
      <c r="F48" s="1050"/>
      <c r="G48" s="1050"/>
      <c r="H48" s="1051"/>
      <c r="I48" s="3" t="s">
        <v>94</v>
      </c>
      <c r="J48" s="1060"/>
      <c r="K48" s="1061"/>
      <c r="L48" s="1061"/>
      <c r="M48" s="1061"/>
      <c r="N48" s="1061"/>
      <c r="O48" s="1061"/>
      <c r="P48" s="1062"/>
      <c r="Q48" s="1063"/>
      <c r="R48" s="1063"/>
      <c r="S48" s="1063"/>
      <c r="T48" s="1063"/>
      <c r="U48" s="1063"/>
      <c r="V48" s="1063"/>
      <c r="W48" s="1063"/>
      <c r="X48" s="1063"/>
      <c r="Y48" s="1063"/>
      <c r="Z48" s="1063"/>
      <c r="AA48" s="1063"/>
      <c r="AB48" s="1063"/>
      <c r="AC48" s="1063"/>
      <c r="AD48" s="1063"/>
      <c r="AE48" s="1063"/>
      <c r="AF48" s="1063"/>
      <c r="AG48" s="1063"/>
      <c r="AH48" s="1063"/>
      <c r="AI48" s="1063"/>
      <c r="AJ48" s="1063"/>
      <c r="AK48" s="1063"/>
      <c r="AL48" s="1064">
        <f t="shared" si="5"/>
        <v>0</v>
      </c>
      <c r="AM48" s="1064"/>
      <c r="AN48" s="1064"/>
      <c r="AO48" s="1064"/>
      <c r="AP48" s="1064"/>
      <c r="AQ48" s="1064"/>
      <c r="AR48" s="1065"/>
    </row>
    <row r="49" spans="1:44" s="98" customFormat="1" ht="9.75" hidden="1" customHeight="1">
      <c r="A49" s="1011"/>
      <c r="B49" s="4" t="s">
        <v>95</v>
      </c>
      <c r="C49" s="1050" t="s">
        <v>96</v>
      </c>
      <c r="D49" s="1050"/>
      <c r="E49" s="1050"/>
      <c r="F49" s="1050"/>
      <c r="G49" s="1050"/>
      <c r="H49" s="1051"/>
      <c r="I49" s="3" t="s">
        <v>97</v>
      </c>
      <c r="J49" s="1060"/>
      <c r="K49" s="1061"/>
      <c r="L49" s="1061"/>
      <c r="M49" s="1061"/>
      <c r="N49" s="1061"/>
      <c r="O49" s="1061"/>
      <c r="P49" s="1062"/>
      <c r="Q49" s="1063"/>
      <c r="R49" s="1063"/>
      <c r="S49" s="1063"/>
      <c r="T49" s="1063"/>
      <c r="U49" s="1063"/>
      <c r="V49" s="1063"/>
      <c r="W49" s="1063"/>
      <c r="X49" s="1063"/>
      <c r="Y49" s="1063"/>
      <c r="Z49" s="1063"/>
      <c r="AA49" s="1063"/>
      <c r="AB49" s="1063"/>
      <c r="AC49" s="1063"/>
      <c r="AD49" s="1063"/>
      <c r="AE49" s="1063"/>
      <c r="AF49" s="1063"/>
      <c r="AG49" s="1063"/>
      <c r="AH49" s="1063"/>
      <c r="AI49" s="1063"/>
      <c r="AJ49" s="1063"/>
      <c r="AK49" s="1063"/>
      <c r="AL49" s="1064">
        <f t="shared" si="5"/>
        <v>0</v>
      </c>
      <c r="AM49" s="1064"/>
      <c r="AN49" s="1064"/>
      <c r="AO49" s="1064"/>
      <c r="AP49" s="1064"/>
      <c r="AQ49" s="1064"/>
      <c r="AR49" s="1065"/>
    </row>
    <row r="50" spans="1:44" s="98" customFormat="1" ht="9.75" hidden="1" customHeight="1">
      <c r="A50" s="1011"/>
      <c r="B50" s="4" t="s">
        <v>98</v>
      </c>
      <c r="C50" s="1050" t="s">
        <v>99</v>
      </c>
      <c r="D50" s="1050"/>
      <c r="E50" s="1050"/>
      <c r="F50" s="1050"/>
      <c r="G50" s="1050"/>
      <c r="H50" s="1051"/>
      <c r="I50" s="3" t="s">
        <v>100</v>
      </c>
      <c r="J50" s="1060"/>
      <c r="K50" s="1061"/>
      <c r="L50" s="1061"/>
      <c r="M50" s="1061"/>
      <c r="N50" s="1061"/>
      <c r="O50" s="1061"/>
      <c r="P50" s="1062"/>
      <c r="Q50" s="1063"/>
      <c r="R50" s="1063"/>
      <c r="S50" s="1063"/>
      <c r="T50" s="1063"/>
      <c r="U50" s="1063"/>
      <c r="V50" s="1063"/>
      <c r="W50" s="1063"/>
      <c r="X50" s="1063"/>
      <c r="Y50" s="1063"/>
      <c r="Z50" s="1063"/>
      <c r="AA50" s="1063"/>
      <c r="AB50" s="1063"/>
      <c r="AC50" s="1063"/>
      <c r="AD50" s="1063"/>
      <c r="AE50" s="1063"/>
      <c r="AF50" s="1063"/>
      <c r="AG50" s="1063"/>
      <c r="AH50" s="1063"/>
      <c r="AI50" s="1063"/>
      <c r="AJ50" s="1063"/>
      <c r="AK50" s="1063"/>
      <c r="AL50" s="1064">
        <f t="shared" si="5"/>
        <v>0</v>
      </c>
      <c r="AM50" s="1064"/>
      <c r="AN50" s="1064"/>
      <c r="AO50" s="1064"/>
      <c r="AP50" s="1064"/>
      <c r="AQ50" s="1064"/>
      <c r="AR50" s="1065"/>
    </row>
    <row r="51" spans="1:44" s="98" customFormat="1" ht="9.75" customHeight="1">
      <c r="A51" s="1011"/>
      <c r="B51" s="4" t="s">
        <v>101</v>
      </c>
      <c r="C51" s="1050" t="s">
        <v>102</v>
      </c>
      <c r="D51" s="1050"/>
      <c r="E51" s="1050"/>
      <c r="F51" s="1050"/>
      <c r="G51" s="1050"/>
      <c r="H51" s="1051"/>
      <c r="I51" s="3" t="s">
        <v>103</v>
      </c>
      <c r="J51" s="1060"/>
      <c r="K51" s="1061"/>
      <c r="L51" s="1061"/>
      <c r="M51" s="1061"/>
      <c r="N51" s="1061"/>
      <c r="O51" s="1061"/>
      <c r="P51" s="1062"/>
      <c r="Q51" s="1063"/>
      <c r="R51" s="1063"/>
      <c r="S51" s="1063"/>
      <c r="T51" s="1063"/>
      <c r="U51" s="1063"/>
      <c r="V51" s="1063"/>
      <c r="W51" s="1063"/>
      <c r="X51" s="1063"/>
      <c r="Y51" s="1063"/>
      <c r="Z51" s="1063"/>
      <c r="AA51" s="1063"/>
      <c r="AB51" s="1063"/>
      <c r="AC51" s="1063"/>
      <c r="AD51" s="1063"/>
      <c r="AE51" s="1063"/>
      <c r="AF51" s="1063"/>
      <c r="AG51" s="1063"/>
      <c r="AH51" s="1063"/>
      <c r="AI51" s="1063"/>
      <c r="AJ51" s="1063"/>
      <c r="AK51" s="1063"/>
      <c r="AL51" s="1064">
        <f t="shared" si="5"/>
        <v>0</v>
      </c>
      <c r="AM51" s="1064"/>
      <c r="AN51" s="1064"/>
      <c r="AO51" s="1064"/>
      <c r="AP51" s="1064"/>
      <c r="AQ51" s="1064"/>
      <c r="AR51" s="1065"/>
    </row>
    <row r="52" spans="1:44" s="98" customFormat="1" ht="9.75" hidden="1" customHeight="1">
      <c r="A52" s="1011"/>
      <c r="B52" s="5" t="s">
        <v>104</v>
      </c>
      <c r="C52" s="1066" t="s">
        <v>105</v>
      </c>
      <c r="D52" s="1066"/>
      <c r="E52" s="1066"/>
      <c r="F52" s="1066"/>
      <c r="G52" s="1066"/>
      <c r="H52" s="1067"/>
      <c r="I52" s="6" t="s">
        <v>106</v>
      </c>
      <c r="J52" s="1068"/>
      <c r="K52" s="1069"/>
      <c r="L52" s="1069"/>
      <c r="M52" s="1069"/>
      <c r="N52" s="1069"/>
      <c r="O52" s="1069"/>
      <c r="P52" s="1070"/>
      <c r="Q52" s="1071"/>
      <c r="R52" s="1071"/>
      <c r="S52" s="1071"/>
      <c r="T52" s="1071"/>
      <c r="U52" s="1071"/>
      <c r="V52" s="1071"/>
      <c r="W52" s="1071"/>
      <c r="X52" s="1071"/>
      <c r="Y52" s="1071"/>
      <c r="Z52" s="1071"/>
      <c r="AA52" s="1071"/>
      <c r="AB52" s="1071"/>
      <c r="AC52" s="1071"/>
      <c r="AD52" s="1071"/>
      <c r="AE52" s="1071"/>
      <c r="AF52" s="1071"/>
      <c r="AG52" s="1071"/>
      <c r="AH52" s="1071"/>
      <c r="AI52" s="1071"/>
      <c r="AJ52" s="1071"/>
      <c r="AK52" s="1071"/>
      <c r="AL52" s="1072">
        <f t="shared" si="5"/>
        <v>0</v>
      </c>
      <c r="AM52" s="1072"/>
      <c r="AN52" s="1072"/>
      <c r="AO52" s="1072"/>
      <c r="AP52" s="1072"/>
      <c r="AQ52" s="1072"/>
      <c r="AR52" s="1073"/>
    </row>
    <row r="53" spans="1:44" s="98" customFormat="1" ht="9.75" hidden="1" customHeight="1">
      <c r="A53" s="1011"/>
      <c r="B53" s="4" t="s">
        <v>107</v>
      </c>
      <c r="C53" s="1050" t="s">
        <v>108</v>
      </c>
      <c r="D53" s="1050"/>
      <c r="E53" s="1050"/>
      <c r="F53" s="1050"/>
      <c r="G53" s="1050"/>
      <c r="H53" s="1051"/>
      <c r="I53" s="3" t="s">
        <v>109</v>
      </c>
      <c r="J53" s="1060"/>
      <c r="K53" s="1061"/>
      <c r="L53" s="1061"/>
      <c r="M53" s="1061"/>
      <c r="N53" s="1061"/>
      <c r="O53" s="1061"/>
      <c r="P53" s="1062"/>
      <c r="Q53" s="1063"/>
      <c r="R53" s="1063"/>
      <c r="S53" s="1063"/>
      <c r="T53" s="1063"/>
      <c r="U53" s="1063"/>
      <c r="V53" s="1063"/>
      <c r="W53" s="1063"/>
      <c r="X53" s="1063"/>
      <c r="Y53" s="1063"/>
      <c r="Z53" s="1063"/>
      <c r="AA53" s="1063"/>
      <c r="AB53" s="1063"/>
      <c r="AC53" s="1063"/>
      <c r="AD53" s="1063"/>
      <c r="AE53" s="1063"/>
      <c r="AF53" s="1063"/>
      <c r="AG53" s="1063"/>
      <c r="AH53" s="1063"/>
      <c r="AI53" s="1063"/>
      <c r="AJ53" s="1063"/>
      <c r="AK53" s="1063"/>
      <c r="AL53" s="1064">
        <f t="shared" si="5"/>
        <v>0</v>
      </c>
      <c r="AM53" s="1064"/>
      <c r="AN53" s="1064"/>
      <c r="AO53" s="1064"/>
      <c r="AP53" s="1064"/>
      <c r="AQ53" s="1064"/>
      <c r="AR53" s="1065"/>
    </row>
    <row r="54" spans="1:44" s="98" customFormat="1" ht="9.75" hidden="1" customHeight="1">
      <c r="A54" s="1011"/>
      <c r="B54" s="4" t="s">
        <v>110</v>
      </c>
      <c r="C54" s="1050" t="s">
        <v>111</v>
      </c>
      <c r="D54" s="1050"/>
      <c r="E54" s="1050"/>
      <c r="F54" s="1050"/>
      <c r="G54" s="1050"/>
      <c r="H54" s="1051"/>
      <c r="I54" s="3" t="s">
        <v>112</v>
      </c>
      <c r="J54" s="1060"/>
      <c r="K54" s="1061"/>
      <c r="L54" s="1061"/>
      <c r="M54" s="1061"/>
      <c r="N54" s="1061"/>
      <c r="O54" s="1061"/>
      <c r="P54" s="1062"/>
      <c r="Q54" s="1063"/>
      <c r="R54" s="1063"/>
      <c r="S54" s="1063"/>
      <c r="T54" s="1063"/>
      <c r="U54" s="1063"/>
      <c r="V54" s="1063"/>
      <c r="W54" s="1063"/>
      <c r="X54" s="1063"/>
      <c r="Y54" s="1063"/>
      <c r="Z54" s="1063"/>
      <c r="AA54" s="1063"/>
      <c r="AB54" s="1063"/>
      <c r="AC54" s="1063"/>
      <c r="AD54" s="1063"/>
      <c r="AE54" s="1063"/>
      <c r="AF54" s="1063"/>
      <c r="AG54" s="1063"/>
      <c r="AH54" s="1063"/>
      <c r="AI54" s="1063"/>
      <c r="AJ54" s="1063"/>
      <c r="AK54" s="1063"/>
      <c r="AL54" s="1064">
        <f t="shared" si="5"/>
        <v>0</v>
      </c>
      <c r="AM54" s="1064"/>
      <c r="AN54" s="1064"/>
      <c r="AO54" s="1064"/>
      <c r="AP54" s="1064"/>
      <c r="AQ54" s="1064"/>
      <c r="AR54" s="1065"/>
    </row>
    <row r="55" spans="1:44" s="98" customFormat="1" ht="9.75" hidden="1" customHeight="1">
      <c r="A55" s="1011"/>
      <c r="B55" s="5" t="s">
        <v>113</v>
      </c>
      <c r="C55" s="1066" t="s">
        <v>114</v>
      </c>
      <c r="D55" s="1066"/>
      <c r="E55" s="1066"/>
      <c r="F55" s="1066"/>
      <c r="G55" s="1066"/>
      <c r="H55" s="1067"/>
      <c r="I55" s="6" t="s">
        <v>115</v>
      </c>
      <c r="J55" s="1068"/>
      <c r="K55" s="1069"/>
      <c r="L55" s="1069"/>
      <c r="M55" s="1069"/>
      <c r="N55" s="1069"/>
      <c r="O55" s="1069"/>
      <c r="P55" s="1070"/>
      <c r="Q55" s="1071"/>
      <c r="R55" s="1071"/>
      <c r="S55" s="1071"/>
      <c r="T55" s="1071"/>
      <c r="U55" s="1071"/>
      <c r="V55" s="1071"/>
      <c r="W55" s="1071"/>
      <c r="X55" s="1071"/>
      <c r="Y55" s="1071"/>
      <c r="Z55" s="1071"/>
      <c r="AA55" s="1071"/>
      <c r="AB55" s="1071"/>
      <c r="AC55" s="1071"/>
      <c r="AD55" s="1071"/>
      <c r="AE55" s="1071"/>
      <c r="AF55" s="1071"/>
      <c r="AG55" s="1071"/>
      <c r="AH55" s="1071"/>
      <c r="AI55" s="1071"/>
      <c r="AJ55" s="1071"/>
      <c r="AK55" s="1071"/>
      <c r="AL55" s="1072">
        <f t="shared" si="5"/>
        <v>0</v>
      </c>
      <c r="AM55" s="1072"/>
      <c r="AN55" s="1072"/>
      <c r="AO55" s="1072"/>
      <c r="AP55" s="1072"/>
      <c r="AQ55" s="1072"/>
      <c r="AR55" s="1073"/>
    </row>
    <row r="56" spans="1:44" s="98" customFormat="1" ht="9.75" hidden="1" customHeight="1">
      <c r="A56" s="1011"/>
      <c r="B56" s="4" t="s">
        <v>116</v>
      </c>
      <c r="C56" s="1050" t="s">
        <v>117</v>
      </c>
      <c r="D56" s="1050"/>
      <c r="E56" s="1050"/>
      <c r="F56" s="1050"/>
      <c r="G56" s="1050"/>
      <c r="H56" s="1051"/>
      <c r="I56" s="3" t="s">
        <v>118</v>
      </c>
      <c r="J56" s="1060"/>
      <c r="K56" s="1061"/>
      <c r="L56" s="1061"/>
      <c r="M56" s="1061"/>
      <c r="N56" s="1061"/>
      <c r="O56" s="1061"/>
      <c r="P56" s="1062"/>
      <c r="Q56" s="1063"/>
      <c r="R56" s="1063"/>
      <c r="S56" s="1063"/>
      <c r="T56" s="1063"/>
      <c r="U56" s="1063"/>
      <c r="V56" s="1063"/>
      <c r="W56" s="1063"/>
      <c r="X56" s="1063"/>
      <c r="Y56" s="1063"/>
      <c r="Z56" s="1063"/>
      <c r="AA56" s="1063"/>
      <c r="AB56" s="1063"/>
      <c r="AC56" s="1063"/>
      <c r="AD56" s="1063"/>
      <c r="AE56" s="1063"/>
      <c r="AF56" s="1063"/>
      <c r="AG56" s="1063"/>
      <c r="AH56" s="1063"/>
      <c r="AI56" s="1063"/>
      <c r="AJ56" s="1063"/>
      <c r="AK56" s="1063"/>
      <c r="AL56" s="1064">
        <f>SUM(J56:AK56)</f>
        <v>0</v>
      </c>
      <c r="AM56" s="1064"/>
      <c r="AN56" s="1064"/>
      <c r="AO56" s="1064"/>
      <c r="AP56" s="1064"/>
      <c r="AQ56" s="1064"/>
      <c r="AR56" s="1065"/>
    </row>
    <row r="57" spans="1:44" s="98" customFormat="1" ht="9.75" hidden="1" customHeight="1">
      <c r="A57" s="1011"/>
      <c r="B57" s="4" t="s">
        <v>119</v>
      </c>
      <c r="C57" s="1050" t="s">
        <v>120</v>
      </c>
      <c r="D57" s="1050"/>
      <c r="E57" s="1050"/>
      <c r="F57" s="1050"/>
      <c r="G57" s="1050"/>
      <c r="H57" s="1051"/>
      <c r="I57" s="3" t="s">
        <v>121</v>
      </c>
      <c r="J57" s="1060"/>
      <c r="K57" s="1061"/>
      <c r="L57" s="1061"/>
      <c r="M57" s="1061"/>
      <c r="N57" s="1061"/>
      <c r="O57" s="1061"/>
      <c r="P57" s="1062"/>
      <c r="Q57" s="1063"/>
      <c r="R57" s="1063"/>
      <c r="S57" s="1063"/>
      <c r="T57" s="1063"/>
      <c r="U57" s="1063"/>
      <c r="V57" s="1063"/>
      <c r="W57" s="1063"/>
      <c r="X57" s="1063"/>
      <c r="Y57" s="1063"/>
      <c r="Z57" s="1063"/>
      <c r="AA57" s="1063"/>
      <c r="AB57" s="1063"/>
      <c r="AC57" s="1063"/>
      <c r="AD57" s="1063"/>
      <c r="AE57" s="1063"/>
      <c r="AF57" s="1063"/>
      <c r="AG57" s="1063"/>
      <c r="AH57" s="1063"/>
      <c r="AI57" s="1063"/>
      <c r="AJ57" s="1063"/>
      <c r="AK57" s="1063"/>
      <c r="AL57" s="1064">
        <f>SUM(J57:AK57)</f>
        <v>0</v>
      </c>
      <c r="AM57" s="1064"/>
      <c r="AN57" s="1064"/>
      <c r="AO57" s="1064"/>
      <c r="AP57" s="1064"/>
      <c r="AQ57" s="1064"/>
      <c r="AR57" s="1065"/>
    </row>
    <row r="58" spans="1:44" s="98" customFormat="1" ht="9.75" hidden="1" customHeight="1">
      <c r="A58" s="1011"/>
      <c r="B58" s="4" t="s">
        <v>122</v>
      </c>
      <c r="C58" s="1050" t="s">
        <v>123</v>
      </c>
      <c r="D58" s="1050"/>
      <c r="E58" s="1050"/>
      <c r="F58" s="1050"/>
      <c r="G58" s="1050"/>
      <c r="H58" s="1051"/>
      <c r="I58" s="3" t="s">
        <v>124</v>
      </c>
      <c r="J58" s="1060"/>
      <c r="K58" s="1061"/>
      <c r="L58" s="1061"/>
      <c r="M58" s="1061"/>
      <c r="N58" s="1061"/>
      <c r="O58" s="1061"/>
      <c r="P58" s="1062"/>
      <c r="Q58" s="1063"/>
      <c r="R58" s="1063"/>
      <c r="S58" s="1063"/>
      <c r="T58" s="1063"/>
      <c r="U58" s="1063"/>
      <c r="V58" s="1063"/>
      <c r="W58" s="1063"/>
      <c r="X58" s="1063"/>
      <c r="Y58" s="1063"/>
      <c r="Z58" s="1063"/>
      <c r="AA58" s="1063"/>
      <c r="AB58" s="1063"/>
      <c r="AC58" s="1063"/>
      <c r="AD58" s="1063"/>
      <c r="AE58" s="1063"/>
      <c r="AF58" s="1063"/>
      <c r="AG58" s="1063"/>
      <c r="AH58" s="1063"/>
      <c r="AI58" s="1063"/>
      <c r="AJ58" s="1063"/>
      <c r="AK58" s="1063"/>
      <c r="AL58" s="1064">
        <f>SUM(J58:AK58)</f>
        <v>0</v>
      </c>
      <c r="AM58" s="1064"/>
      <c r="AN58" s="1064"/>
      <c r="AO58" s="1064"/>
      <c r="AP58" s="1064"/>
      <c r="AQ58" s="1064"/>
      <c r="AR58" s="1065"/>
    </row>
    <row r="59" spans="1:44" s="98" customFormat="1" ht="9.75" customHeight="1">
      <c r="A59" s="1011"/>
      <c r="B59" s="4" t="s">
        <v>125</v>
      </c>
      <c r="C59" s="1050" t="s">
        <v>126</v>
      </c>
      <c r="D59" s="1050"/>
      <c r="E59" s="1050"/>
      <c r="F59" s="1050"/>
      <c r="G59" s="1050"/>
      <c r="H59" s="1051"/>
      <c r="I59" s="3" t="s">
        <v>127</v>
      </c>
      <c r="J59" s="1060"/>
      <c r="K59" s="1061"/>
      <c r="L59" s="1061"/>
      <c r="M59" s="1061"/>
      <c r="N59" s="1061"/>
      <c r="O59" s="1061"/>
      <c r="P59" s="1062"/>
      <c r="Q59" s="1063"/>
      <c r="R59" s="1063"/>
      <c r="S59" s="1063"/>
      <c r="T59" s="1063"/>
      <c r="U59" s="1063"/>
      <c r="V59" s="1063"/>
      <c r="W59" s="1063"/>
      <c r="X59" s="1063"/>
      <c r="Y59" s="1063"/>
      <c r="Z59" s="1063"/>
      <c r="AA59" s="1063"/>
      <c r="AB59" s="1063"/>
      <c r="AC59" s="1063"/>
      <c r="AD59" s="1063"/>
      <c r="AE59" s="1063"/>
      <c r="AF59" s="1063"/>
      <c r="AG59" s="1063"/>
      <c r="AH59" s="1063"/>
      <c r="AI59" s="1063"/>
      <c r="AJ59" s="1063"/>
      <c r="AK59" s="1063"/>
      <c r="AL59" s="1064">
        <f>SUM(J59:AK59)</f>
        <v>0</v>
      </c>
      <c r="AM59" s="1064"/>
      <c r="AN59" s="1064"/>
      <c r="AO59" s="1064"/>
      <c r="AP59" s="1064"/>
      <c r="AQ59" s="1064"/>
      <c r="AR59" s="1065"/>
    </row>
    <row r="60" spans="1:44" s="98" customFormat="1" ht="9.75" customHeight="1">
      <c r="A60" s="1011"/>
      <c r="B60" s="4" t="s">
        <v>128</v>
      </c>
      <c r="C60" s="1050" t="s">
        <v>129</v>
      </c>
      <c r="D60" s="1050"/>
      <c r="E60" s="1050"/>
      <c r="F60" s="1050"/>
      <c r="G60" s="1050"/>
      <c r="H60" s="1051"/>
      <c r="I60" s="3" t="s">
        <v>130</v>
      </c>
      <c r="J60" s="1060"/>
      <c r="K60" s="1061"/>
      <c r="L60" s="1061"/>
      <c r="M60" s="1061"/>
      <c r="N60" s="1061"/>
      <c r="O60" s="1061"/>
      <c r="P60" s="1062"/>
      <c r="Q60" s="1063"/>
      <c r="R60" s="1063"/>
      <c r="S60" s="1063"/>
      <c r="T60" s="1063"/>
      <c r="U60" s="1063"/>
      <c r="V60" s="1063"/>
      <c r="W60" s="1063"/>
      <c r="X60" s="1063"/>
      <c r="Y60" s="1063"/>
      <c r="Z60" s="1063"/>
      <c r="AA60" s="1063"/>
      <c r="AB60" s="1063"/>
      <c r="AC60" s="1063"/>
      <c r="AD60" s="1063"/>
      <c r="AE60" s="1063"/>
      <c r="AF60" s="1063"/>
      <c r="AG60" s="1063"/>
      <c r="AH60" s="1063"/>
      <c r="AI60" s="1063"/>
      <c r="AJ60" s="1063"/>
      <c r="AK60" s="1063"/>
      <c r="AL60" s="1064">
        <f t="shared" si="5"/>
        <v>0</v>
      </c>
      <c r="AM60" s="1064"/>
      <c r="AN60" s="1064"/>
      <c r="AO60" s="1064"/>
      <c r="AP60" s="1064"/>
      <c r="AQ60" s="1064"/>
      <c r="AR60" s="1065"/>
    </row>
    <row r="61" spans="1:44" s="98" customFormat="1" ht="9.75" customHeight="1">
      <c r="A61" s="1011"/>
      <c r="B61" s="4" t="s">
        <v>131</v>
      </c>
      <c r="C61" s="1050" t="s">
        <v>132</v>
      </c>
      <c r="D61" s="1050"/>
      <c r="E61" s="1050"/>
      <c r="F61" s="1050"/>
      <c r="G61" s="1050"/>
      <c r="H61" s="1051"/>
      <c r="I61" s="3" t="s">
        <v>133</v>
      </c>
      <c r="J61" s="1060"/>
      <c r="K61" s="1061"/>
      <c r="L61" s="1061"/>
      <c r="M61" s="1061"/>
      <c r="N61" s="1061"/>
      <c r="O61" s="1061"/>
      <c r="P61" s="1062"/>
      <c r="Q61" s="1063"/>
      <c r="R61" s="1063"/>
      <c r="S61" s="1063"/>
      <c r="T61" s="1063"/>
      <c r="U61" s="1063"/>
      <c r="V61" s="1063"/>
      <c r="W61" s="1063"/>
      <c r="X61" s="1063"/>
      <c r="Y61" s="1063"/>
      <c r="Z61" s="1063"/>
      <c r="AA61" s="1063"/>
      <c r="AB61" s="1063"/>
      <c r="AC61" s="1063"/>
      <c r="AD61" s="1063"/>
      <c r="AE61" s="1063"/>
      <c r="AF61" s="1063"/>
      <c r="AG61" s="1063"/>
      <c r="AH61" s="1063"/>
      <c r="AI61" s="1063"/>
      <c r="AJ61" s="1063"/>
      <c r="AK61" s="1063"/>
      <c r="AL61" s="1064">
        <f t="shared" si="5"/>
        <v>0</v>
      </c>
      <c r="AM61" s="1064"/>
      <c r="AN61" s="1064"/>
      <c r="AO61" s="1064"/>
      <c r="AP61" s="1064"/>
      <c r="AQ61" s="1064"/>
      <c r="AR61" s="1065"/>
    </row>
    <row r="62" spans="1:44" s="98" customFormat="1" ht="9.75" customHeight="1">
      <c r="A62" s="1011"/>
      <c r="B62" s="5" t="s">
        <v>134</v>
      </c>
      <c r="C62" s="1066" t="s">
        <v>135</v>
      </c>
      <c r="D62" s="1066"/>
      <c r="E62" s="1066"/>
      <c r="F62" s="1066"/>
      <c r="G62" s="1066"/>
      <c r="H62" s="1067"/>
      <c r="I62" s="123" t="s">
        <v>428</v>
      </c>
      <c r="J62" s="1068"/>
      <c r="K62" s="1069"/>
      <c r="L62" s="1069"/>
      <c r="M62" s="1069"/>
      <c r="N62" s="1069"/>
      <c r="O62" s="1069"/>
      <c r="P62" s="1070"/>
      <c r="Q62" s="1071"/>
      <c r="R62" s="1071"/>
      <c r="S62" s="1071"/>
      <c r="T62" s="1071"/>
      <c r="U62" s="1071"/>
      <c r="V62" s="1071"/>
      <c r="W62" s="1071"/>
      <c r="X62" s="1071"/>
      <c r="Y62" s="1071"/>
      <c r="Z62" s="1071"/>
      <c r="AA62" s="1071"/>
      <c r="AB62" s="1071"/>
      <c r="AC62" s="1071"/>
      <c r="AD62" s="1071"/>
      <c r="AE62" s="1071"/>
      <c r="AF62" s="1071"/>
      <c r="AG62" s="1071"/>
      <c r="AH62" s="1071"/>
      <c r="AI62" s="1071"/>
      <c r="AJ62" s="1071"/>
      <c r="AK62" s="1071"/>
      <c r="AL62" s="1072">
        <f t="shared" si="5"/>
        <v>0</v>
      </c>
      <c r="AM62" s="1072"/>
      <c r="AN62" s="1072"/>
      <c r="AO62" s="1072"/>
      <c r="AP62" s="1072"/>
      <c r="AQ62" s="1072"/>
      <c r="AR62" s="1073"/>
    </row>
    <row r="63" spans="1:44" s="98" customFormat="1" ht="9.75" customHeight="1">
      <c r="A63" s="1011"/>
      <c r="B63" s="5" t="s">
        <v>136</v>
      </c>
      <c r="C63" s="1066" t="s">
        <v>137</v>
      </c>
      <c r="D63" s="1066"/>
      <c r="E63" s="1066"/>
      <c r="F63" s="1066"/>
      <c r="G63" s="1066"/>
      <c r="H63" s="1067"/>
      <c r="I63" s="6" t="s">
        <v>138</v>
      </c>
      <c r="J63" s="1068"/>
      <c r="K63" s="1069"/>
      <c r="L63" s="1069"/>
      <c r="M63" s="1069"/>
      <c r="N63" s="1069"/>
      <c r="O63" s="1069"/>
      <c r="P63" s="1070"/>
      <c r="Q63" s="1071"/>
      <c r="R63" s="1071"/>
      <c r="S63" s="1071"/>
      <c r="T63" s="1071"/>
      <c r="U63" s="1071"/>
      <c r="V63" s="1071"/>
      <c r="W63" s="1071"/>
      <c r="X63" s="1071"/>
      <c r="Y63" s="1071"/>
      <c r="Z63" s="1071"/>
      <c r="AA63" s="1071"/>
      <c r="AB63" s="1071"/>
      <c r="AC63" s="1071"/>
      <c r="AD63" s="1071"/>
      <c r="AE63" s="1071"/>
      <c r="AF63" s="1071"/>
      <c r="AG63" s="1071"/>
      <c r="AH63" s="1071"/>
      <c r="AI63" s="1071"/>
      <c r="AJ63" s="1071"/>
      <c r="AK63" s="1071"/>
      <c r="AL63" s="1072">
        <f t="shared" si="5"/>
        <v>0</v>
      </c>
      <c r="AM63" s="1072"/>
      <c r="AN63" s="1072"/>
      <c r="AO63" s="1072"/>
      <c r="AP63" s="1072"/>
      <c r="AQ63" s="1072"/>
      <c r="AR63" s="1073"/>
    </row>
    <row r="64" spans="1:44" s="98" customFormat="1" ht="9.75" customHeight="1">
      <c r="A64" s="1011"/>
      <c r="B64" s="4" t="s">
        <v>139</v>
      </c>
      <c r="C64" s="1058" t="s">
        <v>140</v>
      </c>
      <c r="D64" s="1058"/>
      <c r="E64" s="1058"/>
      <c r="F64" s="1058"/>
      <c r="G64" s="1058"/>
      <c r="H64" s="1059"/>
      <c r="I64" s="3" t="s">
        <v>141</v>
      </c>
      <c r="J64" s="1060"/>
      <c r="K64" s="1061"/>
      <c r="L64" s="1061"/>
      <c r="M64" s="1061"/>
      <c r="N64" s="1061"/>
      <c r="O64" s="1061"/>
      <c r="P64" s="1062"/>
      <c r="Q64" s="1063"/>
      <c r="R64" s="1063"/>
      <c r="S64" s="1063"/>
      <c r="T64" s="1063"/>
      <c r="U64" s="1063"/>
      <c r="V64" s="1063"/>
      <c r="W64" s="1063"/>
      <c r="X64" s="1063"/>
      <c r="Y64" s="1063"/>
      <c r="Z64" s="1063"/>
      <c r="AA64" s="1063"/>
      <c r="AB64" s="1063"/>
      <c r="AC64" s="1063"/>
      <c r="AD64" s="1063"/>
      <c r="AE64" s="1063"/>
      <c r="AF64" s="1063"/>
      <c r="AG64" s="1063"/>
      <c r="AH64" s="1063"/>
      <c r="AI64" s="1063"/>
      <c r="AJ64" s="1063"/>
      <c r="AK64" s="1063"/>
      <c r="AL64" s="1064">
        <f t="shared" si="5"/>
        <v>0</v>
      </c>
      <c r="AM64" s="1064"/>
      <c r="AN64" s="1064"/>
      <c r="AO64" s="1064"/>
      <c r="AP64" s="1064"/>
      <c r="AQ64" s="1064"/>
      <c r="AR64" s="1065"/>
    </row>
    <row r="65" spans="1:64" s="98" customFormat="1" ht="9.75" customHeight="1">
      <c r="A65" s="1011"/>
      <c r="B65" s="15" t="s">
        <v>211</v>
      </c>
      <c r="C65" s="1050" t="s">
        <v>142</v>
      </c>
      <c r="D65" s="1050"/>
      <c r="E65" s="1050"/>
      <c r="F65" s="1050"/>
      <c r="G65" s="1050"/>
      <c r="H65" s="1051"/>
      <c r="I65" s="3" t="s">
        <v>143</v>
      </c>
      <c r="J65" s="1052"/>
      <c r="K65" s="1053"/>
      <c r="L65" s="1053"/>
      <c r="M65" s="1053"/>
      <c r="N65" s="1053"/>
      <c r="O65" s="1053"/>
      <c r="P65" s="1054"/>
      <c r="Q65" s="1055"/>
      <c r="R65" s="1055"/>
      <c r="S65" s="1055"/>
      <c r="T65" s="1055"/>
      <c r="U65" s="1055"/>
      <c r="V65" s="1055"/>
      <c r="W65" s="1055"/>
      <c r="X65" s="1055"/>
      <c r="Y65" s="1055"/>
      <c r="Z65" s="1055"/>
      <c r="AA65" s="1055"/>
      <c r="AB65" s="1055"/>
      <c r="AC65" s="1055"/>
      <c r="AD65" s="1055"/>
      <c r="AE65" s="1055"/>
      <c r="AF65" s="1055"/>
      <c r="AG65" s="1055"/>
      <c r="AH65" s="1055"/>
      <c r="AI65" s="1055"/>
      <c r="AJ65" s="1055"/>
      <c r="AK65" s="1055"/>
      <c r="AL65" s="1056">
        <f t="shared" si="5"/>
        <v>0</v>
      </c>
      <c r="AM65" s="1056"/>
      <c r="AN65" s="1056"/>
      <c r="AO65" s="1056"/>
      <c r="AP65" s="1056"/>
      <c r="AQ65" s="1056"/>
      <c r="AR65" s="1057"/>
      <c r="AT65" s="113" t="s">
        <v>520</v>
      </c>
    </row>
    <row r="66" spans="1:64" s="98" customFormat="1" ht="15" customHeight="1">
      <c r="A66" s="1011"/>
      <c r="B66" s="1045" t="s">
        <v>144</v>
      </c>
      <c r="C66" s="1046"/>
      <c r="D66" s="1047" t="s">
        <v>145</v>
      </c>
      <c r="E66" s="1047"/>
      <c r="F66" s="1047"/>
      <c r="G66" s="1047"/>
      <c r="H66" s="1047"/>
      <c r="I66" s="1048"/>
      <c r="J66" s="1034">
        <f>SUM(J64:P65,J56:P61,J53:P54,J35:P51)</f>
        <v>0</v>
      </c>
      <c r="K66" s="1035"/>
      <c r="L66" s="1035"/>
      <c r="M66" s="1035"/>
      <c r="N66" s="1035"/>
      <c r="O66" s="1035"/>
      <c r="P66" s="1049"/>
      <c r="Q66" s="1034">
        <f>SUM(Q35:W51,Q53:W61,Q64:W65)</f>
        <v>0</v>
      </c>
      <c r="R66" s="1035"/>
      <c r="S66" s="1035"/>
      <c r="T66" s="1035"/>
      <c r="U66" s="1035"/>
      <c r="V66" s="1035"/>
      <c r="W66" s="1049"/>
      <c r="X66" s="1034">
        <f>SUM(X35:AD51,X53:AD61,X64:AD65)</f>
        <v>0</v>
      </c>
      <c r="Y66" s="1035"/>
      <c r="Z66" s="1035"/>
      <c r="AA66" s="1035"/>
      <c r="AB66" s="1035"/>
      <c r="AC66" s="1035"/>
      <c r="AD66" s="1049"/>
      <c r="AE66" s="1034">
        <f>SUM(AE35:AK51,AE53:AK61,AE64:AK65)</f>
        <v>0</v>
      </c>
      <c r="AF66" s="1035"/>
      <c r="AG66" s="1035"/>
      <c r="AH66" s="1035"/>
      <c r="AI66" s="1035"/>
      <c r="AJ66" s="1035"/>
      <c r="AK66" s="1049"/>
      <c r="AL66" s="1034">
        <f>SUM(AL35:AR51,AL53:AR61,AL64:AR65)</f>
        <v>0</v>
      </c>
      <c r="AM66" s="1035"/>
      <c r="AN66" s="1035"/>
      <c r="AO66" s="1035"/>
      <c r="AP66" s="1035"/>
      <c r="AQ66" s="1035"/>
      <c r="AR66" s="1036"/>
      <c r="AT66" s="40" t="s">
        <v>516</v>
      </c>
      <c r="AU66" s="40" t="s">
        <v>517</v>
      </c>
      <c r="AV66" s="1264" t="s">
        <v>523</v>
      </c>
    </row>
    <row r="67" spans="1:64" s="98" customFormat="1" ht="15" customHeight="1" thickBot="1">
      <c r="A67" s="1078"/>
      <c r="B67" s="1037" t="s">
        <v>146</v>
      </c>
      <c r="C67" s="1038"/>
      <c r="D67" s="1039" t="s">
        <v>147</v>
      </c>
      <c r="E67" s="1039"/>
      <c r="F67" s="1039"/>
      <c r="G67" s="1039"/>
      <c r="H67" s="1039"/>
      <c r="I67" s="1040"/>
      <c r="J67" s="1041">
        <f>SUM(J62:P63,J55,J52)</f>
        <v>0</v>
      </c>
      <c r="K67" s="1042"/>
      <c r="L67" s="1042"/>
      <c r="M67" s="1042"/>
      <c r="N67" s="1042"/>
      <c r="O67" s="1042"/>
      <c r="P67" s="1043"/>
      <c r="Q67" s="1041">
        <f>SUM(Q62:W63,Q55,Q52)</f>
        <v>0</v>
      </c>
      <c r="R67" s="1042"/>
      <c r="S67" s="1042"/>
      <c r="T67" s="1042"/>
      <c r="U67" s="1042"/>
      <c r="V67" s="1042"/>
      <c r="W67" s="1043"/>
      <c r="X67" s="1041">
        <f>SUM(X62:AD63,X55,X52)</f>
        <v>0</v>
      </c>
      <c r="Y67" s="1042"/>
      <c r="Z67" s="1042"/>
      <c r="AA67" s="1042"/>
      <c r="AB67" s="1042"/>
      <c r="AC67" s="1042"/>
      <c r="AD67" s="1043"/>
      <c r="AE67" s="1041">
        <f>SUM(AE62:AK63,AE55,AE52)</f>
        <v>0</v>
      </c>
      <c r="AF67" s="1042"/>
      <c r="AG67" s="1042"/>
      <c r="AH67" s="1042"/>
      <c r="AI67" s="1042"/>
      <c r="AJ67" s="1042"/>
      <c r="AK67" s="1043"/>
      <c r="AL67" s="1041">
        <f>SUM(AL62:AR63,AL55,AL52)</f>
        <v>0</v>
      </c>
      <c r="AM67" s="1042"/>
      <c r="AN67" s="1042"/>
      <c r="AO67" s="1042"/>
      <c r="AP67" s="1042"/>
      <c r="AQ67" s="1042"/>
      <c r="AR67" s="1044"/>
      <c r="AT67" s="200">
        <f>Q69</f>
        <v>1331944</v>
      </c>
      <c r="AU67" s="200">
        <f>X69</f>
        <v>133194</v>
      </c>
      <c r="AV67" s="1265"/>
    </row>
    <row r="68" spans="1:64" s="98" customFormat="1" ht="15" customHeight="1">
      <c r="A68" s="1010" t="s">
        <v>237</v>
      </c>
      <c r="B68" s="1012" t="s">
        <v>240</v>
      </c>
      <c r="C68" s="1012"/>
      <c r="D68" s="1012"/>
      <c r="E68" s="1012"/>
      <c r="F68" s="1012"/>
      <c r="G68" s="1012"/>
      <c r="H68" s="1012"/>
      <c r="I68" s="1012"/>
      <c r="J68" s="1012"/>
      <c r="K68" s="1012"/>
      <c r="L68" s="1012"/>
      <c r="M68" s="1012"/>
      <c r="N68" s="1012"/>
      <c r="O68" s="1012"/>
      <c r="P68" s="1013"/>
      <c r="Q68" s="1014" t="s">
        <v>256</v>
      </c>
      <c r="R68" s="1014"/>
      <c r="S68" s="1014"/>
      <c r="T68" s="1014"/>
      <c r="U68" s="1014"/>
      <c r="V68" s="1014"/>
      <c r="W68" s="1014"/>
      <c r="X68" s="1015" t="s">
        <v>257</v>
      </c>
      <c r="Y68" s="1014"/>
      <c r="Z68" s="1014"/>
      <c r="AA68" s="1014"/>
      <c r="AB68" s="1014"/>
      <c r="AC68" s="1014"/>
      <c r="AD68" s="1014"/>
      <c r="AE68" s="1014" t="s">
        <v>258</v>
      </c>
      <c r="AF68" s="1014"/>
      <c r="AG68" s="1014"/>
      <c r="AH68" s="1014"/>
      <c r="AI68" s="1014"/>
      <c r="AJ68" s="1014"/>
      <c r="AK68" s="1014"/>
      <c r="AL68" s="1016" t="s">
        <v>60</v>
      </c>
      <c r="AM68" s="1016"/>
      <c r="AN68" s="1016"/>
      <c r="AO68" s="1016"/>
      <c r="AP68" s="1016"/>
      <c r="AQ68" s="1016"/>
      <c r="AR68" s="1017"/>
      <c r="AT68" s="256" t="s">
        <v>497</v>
      </c>
      <c r="AU68" s="256"/>
      <c r="AV68" s="178" t="s">
        <v>498</v>
      </c>
      <c r="AW68" s="178" t="s">
        <v>499</v>
      </c>
      <c r="AX68" s="178" t="s">
        <v>500</v>
      </c>
      <c r="AY68" s="178" t="s">
        <v>501</v>
      </c>
      <c r="AZ68" s="1264" t="s">
        <v>521</v>
      </c>
    </row>
    <row r="69" spans="1:64" s="98" customFormat="1" ht="15" customHeight="1">
      <c r="A69" s="1011"/>
      <c r="B69" s="1018" t="s">
        <v>325</v>
      </c>
      <c r="C69" s="1019"/>
      <c r="D69" s="1019"/>
      <c r="E69" s="1019"/>
      <c r="F69" s="1019"/>
      <c r="G69" s="1019"/>
      <c r="H69" s="1019"/>
      <c r="I69" s="1019"/>
      <c r="J69" s="1019"/>
      <c r="K69" s="1019"/>
      <c r="L69" s="1019"/>
      <c r="M69" s="1019"/>
      <c r="N69" s="1019"/>
      <c r="O69" s="1019"/>
      <c r="P69" s="1020"/>
      <c r="Q69" s="1001">
        <f>AK140</f>
        <v>1331944</v>
      </c>
      <c r="R69" s="1001"/>
      <c r="S69" s="1001"/>
      <c r="T69" s="1001"/>
      <c r="U69" s="1001"/>
      <c r="V69" s="1001"/>
      <c r="W69" s="1001"/>
      <c r="X69" s="1001">
        <f>IF(Q69="","",TRUNC(Q69*10%,0))</f>
        <v>133194</v>
      </c>
      <c r="Y69" s="1001"/>
      <c r="Z69" s="1001"/>
      <c r="AA69" s="1001"/>
      <c r="AB69" s="1001"/>
      <c r="AC69" s="1001"/>
      <c r="AD69" s="1001"/>
      <c r="AE69" s="1001"/>
      <c r="AF69" s="1001"/>
      <c r="AG69" s="1001"/>
      <c r="AH69" s="1001"/>
      <c r="AI69" s="1001"/>
      <c r="AJ69" s="1001"/>
      <c r="AK69" s="1001"/>
      <c r="AL69" s="1001">
        <f t="shared" ref="AL69:AL75" si="8">SUM(Q69:AK69)</f>
        <v>1465138</v>
      </c>
      <c r="AM69" s="1001"/>
      <c r="AN69" s="1001"/>
      <c r="AO69" s="1001"/>
      <c r="AP69" s="1001"/>
      <c r="AQ69" s="1001"/>
      <c r="AR69" s="1002"/>
      <c r="AT69" s="178" t="s">
        <v>494</v>
      </c>
      <c r="AU69" s="199" t="s">
        <v>518</v>
      </c>
      <c r="AV69" s="178" t="s">
        <v>519</v>
      </c>
      <c r="AW69" s="198">
        <v>1</v>
      </c>
      <c r="AX69" s="195">
        <f>L91</f>
        <v>36000000</v>
      </c>
      <c r="AY69" s="200">
        <f>Q75</f>
        <v>1141260</v>
      </c>
      <c r="AZ69" s="1264"/>
    </row>
    <row r="70" spans="1:64" s="98" customFormat="1" ht="15" customHeight="1">
      <c r="A70" s="1011"/>
      <c r="B70" s="1003" t="s">
        <v>242</v>
      </c>
      <c r="C70" s="1003"/>
      <c r="D70" s="1004" t="s">
        <v>429</v>
      </c>
      <c r="E70" s="1005"/>
      <c r="F70" s="1005"/>
      <c r="G70" s="1006"/>
      <c r="H70" s="992" t="s">
        <v>241</v>
      </c>
      <c r="I70" s="993"/>
      <c r="J70" s="1007">
        <f>Q23</f>
        <v>0</v>
      </c>
      <c r="K70" s="1008"/>
      <c r="L70" s="1008"/>
      <c r="M70" s="1008"/>
      <c r="N70" s="1008"/>
      <c r="O70" s="1008"/>
      <c r="P70" s="1009"/>
      <c r="Q70" s="980">
        <v>0</v>
      </c>
      <c r="R70" s="981"/>
      <c r="S70" s="981"/>
      <c r="T70" s="981"/>
      <c r="U70" s="981"/>
      <c r="V70" s="981"/>
      <c r="W70" s="982"/>
      <c r="X70" s="980">
        <v>0</v>
      </c>
      <c r="Y70" s="981"/>
      <c r="Z70" s="981"/>
      <c r="AA70" s="981"/>
      <c r="AB70" s="981"/>
      <c r="AC70" s="981"/>
      <c r="AD70" s="982"/>
      <c r="AE70" s="983"/>
      <c r="AF70" s="984"/>
      <c r="AG70" s="984"/>
      <c r="AH70" s="984"/>
      <c r="AI70" s="984"/>
      <c r="AJ70" s="984"/>
      <c r="AK70" s="985"/>
      <c r="AL70" s="986">
        <f t="shared" si="8"/>
        <v>0</v>
      </c>
      <c r="AM70" s="987"/>
      <c r="AN70" s="987"/>
      <c r="AO70" s="987"/>
      <c r="AP70" s="987"/>
      <c r="AQ70" s="987"/>
      <c r="AR70" s="988"/>
      <c r="AV70" s="121"/>
      <c r="AW70" s="121"/>
      <c r="AX70" s="121"/>
      <c r="BG70" s="178" t="s">
        <v>497</v>
      </c>
      <c r="BH70" s="178" t="s">
        <v>511</v>
      </c>
      <c r="BI70" s="178" t="s">
        <v>506</v>
      </c>
      <c r="BJ70" s="178" t="s">
        <v>512</v>
      </c>
      <c r="BK70" s="178" t="s">
        <v>513</v>
      </c>
      <c r="BL70" s="178" t="s">
        <v>514</v>
      </c>
    </row>
    <row r="71" spans="1:64" s="98" customFormat="1" ht="15" customHeight="1">
      <c r="A71" s="1011"/>
      <c r="B71" s="1003"/>
      <c r="C71" s="1003"/>
      <c r="D71" s="989" t="s">
        <v>243</v>
      </c>
      <c r="E71" s="990"/>
      <c r="F71" s="990"/>
      <c r="G71" s="991"/>
      <c r="H71" s="992" t="s">
        <v>148</v>
      </c>
      <c r="I71" s="993"/>
      <c r="J71" s="994">
        <f>X23</f>
        <v>0</v>
      </c>
      <c r="K71" s="995"/>
      <c r="L71" s="995"/>
      <c r="M71" s="995"/>
      <c r="N71" s="995"/>
      <c r="O71" s="995"/>
      <c r="P71" s="996"/>
      <c r="Q71" s="997">
        <v>0</v>
      </c>
      <c r="R71" s="997"/>
      <c r="S71" s="997"/>
      <c r="T71" s="997"/>
      <c r="U71" s="997"/>
      <c r="V71" s="997"/>
      <c r="W71" s="997"/>
      <c r="X71" s="997">
        <v>0</v>
      </c>
      <c r="Y71" s="997"/>
      <c r="Z71" s="997"/>
      <c r="AA71" s="997"/>
      <c r="AB71" s="997"/>
      <c r="AC71" s="997"/>
      <c r="AD71" s="997"/>
      <c r="AE71" s="998"/>
      <c r="AF71" s="998"/>
      <c r="AG71" s="998"/>
      <c r="AH71" s="998"/>
      <c r="AI71" s="998"/>
      <c r="AJ71" s="998"/>
      <c r="AK71" s="998"/>
      <c r="AL71" s="999">
        <f t="shared" si="8"/>
        <v>0</v>
      </c>
      <c r="AM71" s="999"/>
      <c r="AN71" s="999"/>
      <c r="AO71" s="999"/>
      <c r="AP71" s="999"/>
      <c r="AQ71" s="999"/>
      <c r="AR71" s="1000"/>
      <c r="AT71" s="121"/>
      <c r="AU71" s="121"/>
      <c r="AV71" s="121"/>
      <c r="AW71" s="121"/>
      <c r="AX71" s="121"/>
    </row>
    <row r="72" spans="1:64" s="98" customFormat="1" ht="15" customHeight="1" thickBot="1">
      <c r="A72" s="1011"/>
      <c r="B72" s="1003"/>
      <c r="C72" s="1003"/>
      <c r="D72" s="950" t="s">
        <v>149</v>
      </c>
      <c r="E72" s="951"/>
      <c r="F72" s="951"/>
      <c r="G72" s="952"/>
      <c r="H72" s="953" t="s">
        <v>150</v>
      </c>
      <c r="I72" s="954"/>
      <c r="J72" s="955">
        <f>AE23</f>
        <v>0</v>
      </c>
      <c r="K72" s="956"/>
      <c r="L72" s="956"/>
      <c r="M72" s="956"/>
      <c r="N72" s="956"/>
      <c r="O72" s="956"/>
      <c r="P72" s="957"/>
      <c r="Q72" s="958"/>
      <c r="R72" s="958"/>
      <c r="S72" s="958"/>
      <c r="T72" s="958"/>
      <c r="U72" s="958"/>
      <c r="V72" s="958"/>
      <c r="W72" s="958"/>
      <c r="X72" s="958"/>
      <c r="Y72" s="958"/>
      <c r="Z72" s="958"/>
      <c r="AA72" s="958"/>
      <c r="AB72" s="958"/>
      <c r="AC72" s="958"/>
      <c r="AD72" s="958"/>
      <c r="AE72" s="959"/>
      <c r="AF72" s="959"/>
      <c r="AG72" s="959"/>
      <c r="AH72" s="959"/>
      <c r="AI72" s="959"/>
      <c r="AJ72" s="959"/>
      <c r="AK72" s="959"/>
      <c r="AL72" s="960">
        <f t="shared" si="8"/>
        <v>0</v>
      </c>
      <c r="AM72" s="960"/>
      <c r="AN72" s="960"/>
      <c r="AO72" s="960"/>
      <c r="AP72" s="960"/>
      <c r="AQ72" s="960"/>
      <c r="AR72" s="961"/>
      <c r="AT72" s="113" t="s">
        <v>515</v>
      </c>
      <c r="AU72" s="121"/>
      <c r="AV72" s="121"/>
      <c r="AW72" s="121"/>
      <c r="AX72" s="121"/>
      <c r="BA72" s="113" t="s">
        <v>502</v>
      </c>
    </row>
    <row r="73" spans="1:64" s="98" customFormat="1" ht="15" customHeight="1" thickBot="1">
      <c r="A73" s="1011"/>
      <c r="B73" s="1003"/>
      <c r="C73" s="1003"/>
      <c r="D73" s="940" t="s">
        <v>259</v>
      </c>
      <c r="E73" s="840"/>
      <c r="F73" s="840"/>
      <c r="G73" s="840"/>
      <c r="H73" s="840"/>
      <c r="I73" s="840"/>
      <c r="J73" s="941">
        <f>J23</f>
        <v>3128512347</v>
      </c>
      <c r="K73" s="941"/>
      <c r="L73" s="941"/>
      <c r="M73" s="941"/>
      <c r="N73" s="941"/>
      <c r="O73" s="941"/>
      <c r="P73" s="941"/>
      <c r="Q73" s="942">
        <v>190680</v>
      </c>
      <c r="R73" s="943"/>
      <c r="S73" s="943"/>
      <c r="T73" s="943"/>
      <c r="U73" s="943"/>
      <c r="V73" s="943"/>
      <c r="W73" s="943"/>
      <c r="X73" s="943">
        <v>19050</v>
      </c>
      <c r="Y73" s="943"/>
      <c r="Z73" s="943"/>
      <c r="AA73" s="943"/>
      <c r="AB73" s="943"/>
      <c r="AC73" s="943"/>
      <c r="AD73" s="943"/>
      <c r="AE73" s="944"/>
      <c r="AF73" s="945"/>
      <c r="AG73" s="945"/>
      <c r="AH73" s="945"/>
      <c r="AI73" s="945"/>
      <c r="AJ73" s="945"/>
      <c r="AK73" s="946"/>
      <c r="AL73" s="947">
        <f t="shared" si="8"/>
        <v>209730</v>
      </c>
      <c r="AM73" s="948"/>
      <c r="AN73" s="948"/>
      <c r="AO73" s="948"/>
      <c r="AP73" s="948"/>
      <c r="AQ73" s="948"/>
      <c r="AR73" s="949"/>
      <c r="AT73" s="113" t="s">
        <v>493</v>
      </c>
      <c r="AU73" s="121"/>
      <c r="AV73" s="121"/>
      <c r="AW73" s="121"/>
      <c r="AX73" s="121"/>
      <c r="BA73" s="256" t="s">
        <v>503</v>
      </c>
      <c r="BB73" s="256" t="s">
        <v>505</v>
      </c>
      <c r="BC73" s="256"/>
      <c r="BD73" s="256" t="s">
        <v>508</v>
      </c>
      <c r="BE73" s="256"/>
      <c r="BG73" s="178" t="str">
        <f>BD73</f>
        <v>(15)가감세액(조정액)</v>
      </c>
      <c r="BH73" s="198">
        <v>1</v>
      </c>
      <c r="BI73" s="178"/>
      <c r="BJ73" s="196">
        <f>BC75</f>
        <v>114140</v>
      </c>
      <c r="BK73" s="178"/>
      <c r="BL73" s="178"/>
    </row>
    <row r="74" spans="1:64" s="98" customFormat="1" ht="15" customHeight="1" thickBot="1">
      <c r="A74" s="1011"/>
      <c r="B74" s="1024" t="s">
        <v>260</v>
      </c>
      <c r="C74" s="1025"/>
      <c r="D74" s="1025"/>
      <c r="E74" s="1025"/>
      <c r="F74" s="1026" t="s">
        <v>244</v>
      </c>
      <c r="G74" s="1027"/>
      <c r="H74" s="1027"/>
      <c r="I74" s="1027"/>
      <c r="J74" s="1027"/>
      <c r="K74" s="1027"/>
      <c r="L74" s="1027"/>
      <c r="M74" s="1027"/>
      <c r="N74" s="1027"/>
      <c r="O74" s="1027"/>
      <c r="P74" s="1028"/>
      <c r="Q74" s="1029"/>
      <c r="R74" s="1030"/>
      <c r="S74" s="1030"/>
      <c r="T74" s="1030"/>
      <c r="U74" s="1030"/>
      <c r="V74" s="1030"/>
      <c r="W74" s="1031"/>
      <c r="X74" s="1029"/>
      <c r="Y74" s="1030"/>
      <c r="Z74" s="1030"/>
      <c r="AA74" s="1030"/>
      <c r="AB74" s="1030"/>
      <c r="AC74" s="1030"/>
      <c r="AD74" s="1031"/>
      <c r="AE74" s="1032"/>
      <c r="AF74" s="1032"/>
      <c r="AG74" s="1032"/>
      <c r="AH74" s="1032"/>
      <c r="AI74" s="1032"/>
      <c r="AJ74" s="1032"/>
      <c r="AK74" s="1033"/>
      <c r="AL74" s="937"/>
      <c r="AM74" s="938"/>
      <c r="AN74" s="938"/>
      <c r="AO74" s="938"/>
      <c r="AP74" s="938"/>
      <c r="AQ74" s="938"/>
      <c r="AR74" s="939"/>
      <c r="AT74" s="256" t="s">
        <v>497</v>
      </c>
      <c r="AU74" s="256"/>
      <c r="AV74" s="178" t="s">
        <v>498</v>
      </c>
      <c r="AW74" s="178" t="s">
        <v>499</v>
      </c>
      <c r="AX74" s="178" t="s">
        <v>500</v>
      </c>
      <c r="AY74" s="178" t="s">
        <v>501</v>
      </c>
      <c r="AZ74" s="1266" t="s">
        <v>522</v>
      </c>
      <c r="BA74" s="256"/>
      <c r="BB74" s="178" t="s">
        <v>506</v>
      </c>
      <c r="BC74" s="178" t="s">
        <v>507</v>
      </c>
      <c r="BD74" s="178" t="s">
        <v>509</v>
      </c>
      <c r="BE74" s="178" t="s">
        <v>510</v>
      </c>
    </row>
    <row r="75" spans="1:64" s="98" customFormat="1" ht="15" customHeight="1" thickBot="1">
      <c r="A75" s="1011"/>
      <c r="B75" s="976" t="s">
        <v>261</v>
      </c>
      <c r="C75" s="977"/>
      <c r="D75" s="977"/>
      <c r="E75" s="977"/>
      <c r="F75" s="978" t="s">
        <v>262</v>
      </c>
      <c r="G75" s="978"/>
      <c r="H75" s="978"/>
      <c r="I75" s="978"/>
      <c r="J75" s="978"/>
      <c r="K75" s="978"/>
      <c r="L75" s="978"/>
      <c r="M75" s="978"/>
      <c r="N75" s="978"/>
      <c r="O75" s="978"/>
      <c r="P75" s="979"/>
      <c r="Q75" s="892">
        <f>TRUNC(Q69-Q70-Q71-Q72-Q73-Q74,-1)</f>
        <v>1141260</v>
      </c>
      <c r="R75" s="892"/>
      <c r="S75" s="892"/>
      <c r="T75" s="892"/>
      <c r="U75" s="892"/>
      <c r="V75" s="892"/>
      <c r="W75" s="892"/>
      <c r="X75" s="892">
        <f>TRUNC(X69-X70-X71-X72-X73-X74,-1)</f>
        <v>114140</v>
      </c>
      <c r="Y75" s="892"/>
      <c r="Z75" s="892"/>
      <c r="AA75" s="892"/>
      <c r="AB75" s="892"/>
      <c r="AC75" s="892"/>
      <c r="AD75" s="892"/>
      <c r="AE75" s="892">
        <f>TRUNC(AE69-AE70-AE71-AE72-AE73-AE74,-1)</f>
        <v>0</v>
      </c>
      <c r="AF75" s="892"/>
      <c r="AG75" s="892"/>
      <c r="AH75" s="892"/>
      <c r="AI75" s="892"/>
      <c r="AJ75" s="892"/>
      <c r="AK75" s="892"/>
      <c r="AL75" s="1021">
        <f t="shared" si="8"/>
        <v>1255400</v>
      </c>
      <c r="AM75" s="1022"/>
      <c r="AN75" s="1022"/>
      <c r="AO75" s="1022"/>
      <c r="AP75" s="1022"/>
      <c r="AQ75" s="1022"/>
      <c r="AR75" s="1023"/>
      <c r="AT75" s="178" t="s">
        <v>494</v>
      </c>
      <c r="AU75" s="199" t="s">
        <v>495</v>
      </c>
      <c r="AV75" s="178" t="s">
        <v>496</v>
      </c>
      <c r="AW75" s="198">
        <v>1</v>
      </c>
      <c r="AX75" s="170">
        <f>L91</f>
        <v>36000000</v>
      </c>
      <c r="AY75" s="200">
        <f>Q75</f>
        <v>1141260</v>
      </c>
      <c r="AZ75" s="1266"/>
      <c r="BA75" s="178" t="s">
        <v>504</v>
      </c>
      <c r="BB75" s="196">
        <f>AY75</f>
        <v>1141260</v>
      </c>
      <c r="BC75" s="196">
        <f>X75</f>
        <v>114140</v>
      </c>
      <c r="BD75" s="40">
        <f>IF(X75&gt;0,X75,0)</f>
        <v>114140</v>
      </c>
      <c r="BE75" s="197">
        <f>IF(X75&gt;0,0,X75*-1)</f>
        <v>0</v>
      </c>
    </row>
    <row r="76" spans="1:64" s="98" customFormat="1" ht="5.25" customHeight="1">
      <c r="A76" s="52"/>
      <c r="B76" s="51"/>
      <c r="C76" s="51"/>
      <c r="D76" s="51"/>
      <c r="E76" s="51"/>
      <c r="F76" s="51"/>
      <c r="G76" s="51"/>
      <c r="H76" s="51"/>
      <c r="I76" s="51"/>
      <c r="J76" s="51"/>
      <c r="K76" s="51"/>
      <c r="L76" s="51"/>
      <c r="M76" s="51"/>
      <c r="N76" s="51"/>
      <c r="O76" s="51"/>
      <c r="P76" s="51"/>
      <c r="Q76" s="50"/>
      <c r="R76" s="50"/>
      <c r="S76" s="50"/>
      <c r="T76" s="50"/>
      <c r="U76" s="50"/>
      <c r="V76" s="50"/>
      <c r="W76" s="50"/>
      <c r="X76" s="50"/>
      <c r="Y76" s="50"/>
      <c r="Z76" s="50"/>
      <c r="AA76" s="50"/>
      <c r="AB76" s="50"/>
      <c r="AC76" s="50"/>
      <c r="AD76" s="50"/>
      <c r="AE76" s="50"/>
      <c r="AF76" s="50"/>
      <c r="AG76" s="50"/>
      <c r="AH76" s="50"/>
      <c r="AI76" s="50"/>
      <c r="AJ76" s="50"/>
      <c r="AK76" s="50"/>
      <c r="AL76" s="50"/>
      <c r="AM76" s="50"/>
      <c r="AN76" s="50"/>
      <c r="AO76" s="50"/>
      <c r="AP76" s="50"/>
      <c r="AQ76" s="50"/>
      <c r="AR76" s="53"/>
      <c r="AT76" s="121"/>
      <c r="AU76" s="121"/>
      <c r="AV76" s="121"/>
      <c r="AW76" s="121"/>
      <c r="AX76" s="121"/>
    </row>
    <row r="77" spans="1:64" s="98" customFormat="1" ht="9" customHeight="1">
      <c r="A77" s="54"/>
      <c r="B77" s="971" t="s">
        <v>319</v>
      </c>
      <c r="C77" s="972"/>
      <c r="D77" s="972"/>
      <c r="E77" s="972"/>
      <c r="F77" s="972"/>
      <c r="G77" s="966" t="s">
        <v>318</v>
      </c>
      <c r="H77" s="920">
        <f>MIN(MAX(J33*N77,AZ37),AZ38)</f>
        <v>1234800</v>
      </c>
      <c r="I77" s="920"/>
      <c r="J77" s="920"/>
      <c r="K77" s="920"/>
      <c r="L77" s="968" t="s">
        <v>151</v>
      </c>
      <c r="M77" s="131"/>
      <c r="N77" s="254">
        <v>3.4299999999999997E-2</v>
      </c>
      <c r="O77" s="254"/>
      <c r="P77" s="254"/>
      <c r="Q77" s="132" t="s">
        <v>246</v>
      </c>
      <c r="R77" s="128"/>
      <c r="S77" s="128"/>
      <c r="T77" s="128"/>
      <c r="U77" s="128"/>
      <c r="V77" s="128"/>
      <c r="W77" s="128"/>
      <c r="X77" s="128"/>
      <c r="Y77" s="128"/>
      <c r="Z77" s="128"/>
      <c r="AA77" s="128"/>
      <c r="AB77" s="128"/>
      <c r="AC77" s="128"/>
      <c r="AD77" s="128"/>
      <c r="AE77" s="128"/>
      <c r="AF77" s="128"/>
      <c r="AG77" s="128"/>
      <c r="AH77" s="128"/>
      <c r="AI77" s="128"/>
      <c r="AJ77" s="128"/>
      <c r="AK77" s="129"/>
      <c r="AL77" s="129"/>
      <c r="AM77" s="129"/>
      <c r="AN77" s="129"/>
      <c r="AO77" s="129"/>
      <c r="AP77" s="129"/>
      <c r="AQ77" s="129"/>
      <c r="AR77" s="34"/>
      <c r="AT77" s="121"/>
      <c r="AU77" s="121"/>
      <c r="AV77" s="121"/>
      <c r="AW77" s="121"/>
      <c r="AX77" s="121"/>
    </row>
    <row r="78" spans="1:64" s="98" customFormat="1" ht="9" customHeight="1">
      <c r="A78" s="54"/>
      <c r="B78" s="973"/>
      <c r="C78" s="974"/>
      <c r="D78" s="974"/>
      <c r="E78" s="974"/>
      <c r="F78" s="974"/>
      <c r="G78" s="967"/>
      <c r="H78" s="921"/>
      <c r="I78" s="921"/>
      <c r="J78" s="921"/>
      <c r="K78" s="921"/>
      <c r="L78" s="969"/>
      <c r="M78" s="131"/>
      <c r="N78" s="254"/>
      <c r="O78" s="254"/>
      <c r="P78" s="254"/>
      <c r="Q78" s="130"/>
      <c r="R78" s="128"/>
      <c r="S78" s="128"/>
      <c r="T78" s="128"/>
      <c r="U78" s="128"/>
      <c r="V78" s="128"/>
      <c r="W78" s="128"/>
      <c r="X78" s="128"/>
      <c r="Y78" s="128"/>
      <c r="Z78" s="128"/>
      <c r="AA78" s="128"/>
      <c r="AB78" s="128"/>
      <c r="AC78" s="128"/>
      <c r="AD78" s="128"/>
      <c r="AE78" s="128"/>
      <c r="AF78" s="128"/>
      <c r="AG78" s="128"/>
      <c r="AH78" s="128"/>
      <c r="AI78" s="128"/>
      <c r="AJ78" s="128"/>
      <c r="AK78" s="129"/>
      <c r="AL78" s="129"/>
      <c r="AM78" s="129"/>
      <c r="AN78" s="129"/>
      <c r="AO78" s="129"/>
      <c r="AP78" s="129"/>
      <c r="AQ78" s="129"/>
      <c r="AR78" s="34"/>
      <c r="AT78" s="121"/>
      <c r="AU78" s="121"/>
      <c r="AV78" s="121"/>
      <c r="AW78" s="121"/>
      <c r="AX78" s="121"/>
    </row>
    <row r="79" spans="1:64" s="98" customFormat="1" ht="9" customHeight="1">
      <c r="A79" s="54"/>
      <c r="B79" s="962" t="s">
        <v>320</v>
      </c>
      <c r="C79" s="963"/>
      <c r="D79" s="963"/>
      <c r="E79" s="963"/>
      <c r="F79" s="963"/>
      <c r="G79" s="966" t="s">
        <v>318</v>
      </c>
      <c r="H79" s="920"/>
      <c r="I79" s="920"/>
      <c r="J79" s="920"/>
      <c r="K79" s="920"/>
      <c r="L79" s="968" t="s">
        <v>151</v>
      </c>
      <c r="M79" s="131"/>
      <c r="N79" s="254">
        <v>8.0000000000000002E-3</v>
      </c>
      <c r="O79" s="254"/>
      <c r="P79" s="254"/>
      <c r="Q79" s="130"/>
      <c r="R79" s="128"/>
      <c r="S79" s="128"/>
      <c r="T79" s="128"/>
      <c r="U79" s="128"/>
      <c r="V79" s="128"/>
      <c r="W79" s="128"/>
      <c r="X79" s="975">
        <f ca="1">TODAY()</f>
        <v>44509</v>
      </c>
      <c r="Y79" s="975"/>
      <c r="Z79" s="975"/>
      <c r="AA79" s="975"/>
      <c r="AB79" s="975"/>
      <c r="AC79" s="975"/>
      <c r="AD79" s="128"/>
      <c r="AE79" s="128"/>
      <c r="AF79" s="128"/>
      <c r="AG79" s="128"/>
      <c r="AH79" s="128"/>
      <c r="AI79" s="128"/>
      <c r="AJ79" s="128"/>
      <c r="AK79" s="129"/>
      <c r="AL79" s="129"/>
      <c r="AM79" s="129"/>
      <c r="AN79" s="129"/>
      <c r="AO79" s="129"/>
      <c r="AP79" s="129"/>
      <c r="AQ79" s="129"/>
      <c r="AR79" s="34"/>
    </row>
    <row r="80" spans="1:64" s="98" customFormat="1" ht="9" customHeight="1">
      <c r="A80" s="54"/>
      <c r="B80" s="964"/>
      <c r="C80" s="965"/>
      <c r="D80" s="965"/>
      <c r="E80" s="965"/>
      <c r="F80" s="965"/>
      <c r="G80" s="967"/>
      <c r="H80" s="921"/>
      <c r="I80" s="921"/>
      <c r="J80" s="921"/>
      <c r="K80" s="921"/>
      <c r="L80" s="969"/>
      <c r="M80" s="131"/>
      <c r="N80" s="254"/>
      <c r="O80" s="254"/>
      <c r="P80" s="254"/>
      <c r="Q80" s="132"/>
      <c r="R80" s="128"/>
      <c r="S80" s="128"/>
      <c r="T80" s="128"/>
      <c r="U80" s="128"/>
      <c r="V80" s="128"/>
      <c r="W80" s="128"/>
      <c r="X80" s="128"/>
      <c r="Y80" s="128"/>
      <c r="Z80" s="128"/>
      <c r="AA80" s="128"/>
      <c r="AB80" s="128"/>
      <c r="AC80" s="128"/>
      <c r="AD80" s="128"/>
      <c r="AE80" s="128"/>
      <c r="AF80" s="128"/>
      <c r="AG80" s="128"/>
      <c r="AH80" s="128"/>
      <c r="AI80" s="128"/>
      <c r="AJ80" s="128"/>
      <c r="AK80" s="129"/>
      <c r="AL80" s="129"/>
      <c r="AM80" s="129"/>
      <c r="AN80" s="129"/>
      <c r="AO80" s="129"/>
      <c r="AP80" s="129"/>
      <c r="AQ80" s="129"/>
      <c r="AR80" s="34"/>
    </row>
    <row r="81" spans="1:50" s="98" customFormat="1" ht="9" customHeight="1">
      <c r="A81" s="54"/>
      <c r="B81" s="971" t="s">
        <v>321</v>
      </c>
      <c r="C81" s="972"/>
      <c r="D81" s="972"/>
      <c r="E81" s="972"/>
      <c r="F81" s="972"/>
      <c r="G81" s="966" t="s">
        <v>318</v>
      </c>
      <c r="H81" s="920">
        <f>MIN(MAX(TRUNC(H77*N81,-1),AZ41),AZ42)</f>
        <v>142240</v>
      </c>
      <c r="I81" s="920"/>
      <c r="J81" s="920"/>
      <c r="K81" s="920"/>
      <c r="L81" s="968" t="s">
        <v>151</v>
      </c>
      <c r="M81" s="131"/>
      <c r="N81" s="254">
        <v>0.1152</v>
      </c>
      <c r="O81" s="254"/>
      <c r="P81" s="254"/>
      <c r="Q81" s="128"/>
      <c r="R81" s="970" t="str">
        <f>J15</f>
        <v>㈜선우회계법인</v>
      </c>
      <c r="S81" s="970"/>
      <c r="T81" s="970"/>
      <c r="U81" s="970"/>
      <c r="V81" s="970"/>
      <c r="W81" s="970"/>
      <c r="X81" s="970"/>
      <c r="Y81" s="970"/>
      <c r="Z81" s="970"/>
      <c r="AA81" s="970"/>
      <c r="AB81" s="970"/>
      <c r="AC81" s="970"/>
      <c r="AD81" s="970"/>
      <c r="AE81" s="970"/>
      <c r="AF81" s="133"/>
      <c r="AG81" s="133"/>
      <c r="AH81" s="133"/>
      <c r="AI81" s="128"/>
      <c r="AJ81" s="128"/>
      <c r="AK81" s="129"/>
      <c r="AL81" s="129"/>
      <c r="AM81" s="129"/>
      <c r="AN81" s="129"/>
      <c r="AO81" s="129"/>
      <c r="AP81" s="129"/>
      <c r="AQ81" s="129"/>
      <c r="AR81" s="34"/>
    </row>
    <row r="82" spans="1:50" s="98" customFormat="1" ht="9" customHeight="1">
      <c r="A82" s="54"/>
      <c r="B82" s="973"/>
      <c r="C82" s="974"/>
      <c r="D82" s="974"/>
      <c r="E82" s="974"/>
      <c r="F82" s="974"/>
      <c r="G82" s="967"/>
      <c r="H82" s="921"/>
      <c r="I82" s="921"/>
      <c r="J82" s="921"/>
      <c r="K82" s="921"/>
      <c r="L82" s="969"/>
      <c r="M82" s="131"/>
      <c r="N82" s="254"/>
      <c r="O82" s="254"/>
      <c r="P82" s="254"/>
      <c r="Q82" s="128"/>
      <c r="R82" s="128"/>
      <c r="S82" s="128"/>
      <c r="T82" s="128"/>
      <c r="U82" s="128"/>
      <c r="V82" s="128"/>
      <c r="W82" s="134"/>
      <c r="X82" s="135"/>
      <c r="Y82" s="135"/>
      <c r="Z82" s="135"/>
      <c r="AA82" s="135"/>
      <c r="AB82" s="135"/>
      <c r="AC82" s="135"/>
      <c r="AD82" s="135"/>
      <c r="AE82" s="135"/>
      <c r="AF82" s="133"/>
      <c r="AG82" s="133"/>
      <c r="AH82" s="133"/>
      <c r="AI82" s="128"/>
      <c r="AJ82" s="128"/>
      <c r="AK82" s="129"/>
      <c r="AL82" s="129"/>
      <c r="AM82" s="129"/>
      <c r="AN82" s="129"/>
      <c r="AO82" s="129"/>
      <c r="AP82" s="129"/>
      <c r="AQ82" s="129"/>
      <c r="AR82" s="34"/>
      <c r="AT82" s="36">
        <f>SUM(H77,H81)</f>
        <v>1377040</v>
      </c>
    </row>
    <row r="83" spans="1:50" s="98" customFormat="1" ht="9" customHeight="1">
      <c r="A83" s="54"/>
      <c r="B83" s="962" t="s">
        <v>322</v>
      </c>
      <c r="C83" s="963"/>
      <c r="D83" s="963"/>
      <c r="E83" s="963"/>
      <c r="F83" s="963"/>
      <c r="G83" s="966" t="s">
        <v>318</v>
      </c>
      <c r="H83" s="920">
        <f>MIN(MAX(J33*N83,AZ32),AZ33)</f>
        <v>1620000</v>
      </c>
      <c r="I83" s="920"/>
      <c r="J83" s="920"/>
      <c r="K83" s="920"/>
      <c r="L83" s="968" t="s">
        <v>151</v>
      </c>
      <c r="M83" s="131"/>
      <c r="N83" s="255">
        <v>4.4999999999999998E-2</v>
      </c>
      <c r="O83" s="255"/>
      <c r="P83" s="917" t="s">
        <v>152</v>
      </c>
      <c r="Q83" s="917"/>
      <c r="R83" s="917"/>
      <c r="S83" s="917"/>
      <c r="T83" s="917"/>
      <c r="U83" s="917"/>
      <c r="V83" s="918" t="str">
        <f>AG15</f>
        <v>손흥민</v>
      </c>
      <c r="W83" s="918"/>
      <c r="X83" s="918"/>
      <c r="Y83" s="918"/>
      <c r="Z83" s="918"/>
      <c r="AA83" s="918"/>
      <c r="AB83" s="918"/>
      <c r="AC83" s="918"/>
      <c r="AD83" s="127" t="s">
        <v>311</v>
      </c>
      <c r="AE83" s="128"/>
      <c r="AF83" s="128"/>
      <c r="AG83" s="128"/>
      <c r="AH83" s="128"/>
      <c r="AI83" s="128"/>
      <c r="AJ83" s="128" t="s">
        <v>265</v>
      </c>
      <c r="AK83" s="905" t="s">
        <v>266</v>
      </c>
      <c r="AL83" s="905"/>
      <c r="AM83" s="905"/>
      <c r="AN83" s="905"/>
      <c r="AO83" s="905"/>
      <c r="AP83" s="905"/>
      <c r="AQ83" s="905"/>
      <c r="AR83" s="34"/>
      <c r="AT83" s="36"/>
    </row>
    <row r="84" spans="1:50" s="98" customFormat="1" ht="9" customHeight="1">
      <c r="A84" s="54"/>
      <c r="B84" s="964"/>
      <c r="C84" s="965"/>
      <c r="D84" s="965"/>
      <c r="E84" s="965"/>
      <c r="F84" s="965"/>
      <c r="G84" s="967"/>
      <c r="H84" s="921"/>
      <c r="I84" s="921"/>
      <c r="J84" s="921"/>
      <c r="K84" s="921"/>
      <c r="L84" s="969"/>
      <c r="M84" s="131"/>
      <c r="N84" s="255"/>
      <c r="O84" s="255"/>
      <c r="P84" s="130"/>
      <c r="Q84" s="130"/>
      <c r="R84" s="130"/>
      <c r="S84" s="130"/>
      <c r="T84" s="130"/>
      <c r="U84" s="130"/>
      <c r="V84" s="130"/>
      <c r="W84" s="130"/>
      <c r="X84" s="130"/>
      <c r="Y84" s="130"/>
      <c r="Z84" s="130"/>
      <c r="AA84" s="130"/>
      <c r="AB84" s="130"/>
      <c r="AC84" s="130"/>
      <c r="AD84" s="130"/>
      <c r="AE84" s="128"/>
      <c r="AF84" s="128"/>
      <c r="AG84" s="128"/>
      <c r="AH84" s="128"/>
      <c r="AI84" s="130"/>
      <c r="AJ84" s="130"/>
      <c r="AK84" s="130"/>
      <c r="AL84" s="130"/>
      <c r="AM84" s="130"/>
      <c r="AN84" s="130"/>
      <c r="AO84" s="130"/>
      <c r="AP84" s="130"/>
      <c r="AQ84" s="130"/>
      <c r="AR84" s="34"/>
      <c r="AT84" s="36">
        <f>SUM(H77:K81)</f>
        <v>1377040</v>
      </c>
    </row>
    <row r="85" spans="1:50" s="98" customFormat="1" ht="10.5" customHeight="1">
      <c r="A85" s="922" t="s">
        <v>340</v>
      </c>
      <c r="B85" s="923"/>
      <c r="C85" s="923"/>
      <c r="D85" s="923"/>
      <c r="E85" s="923"/>
      <c r="F85" s="926" t="s">
        <v>153</v>
      </c>
      <c r="G85" s="926"/>
      <c r="H85" s="926"/>
      <c r="I85" s="926"/>
      <c r="J85" s="926"/>
      <c r="K85" s="926"/>
      <c r="L85" s="928" t="s">
        <v>154</v>
      </c>
      <c r="M85" s="928"/>
      <c r="N85" s="928"/>
      <c r="O85" s="131"/>
      <c r="P85" s="917" t="s">
        <v>263</v>
      </c>
      <c r="Q85" s="917"/>
      <c r="R85" s="917"/>
      <c r="S85" s="917"/>
      <c r="T85" s="917"/>
      <c r="U85" s="917"/>
      <c r="V85" s="919" t="s">
        <v>264</v>
      </c>
      <c r="W85" s="919"/>
      <c r="X85" s="919"/>
      <c r="Y85" s="919"/>
      <c r="Z85" s="919"/>
      <c r="AA85" s="919"/>
      <c r="AB85" s="919"/>
      <c r="AC85" s="919"/>
      <c r="AD85" s="127" t="s">
        <v>311</v>
      </c>
      <c r="AE85" s="130"/>
      <c r="AF85" s="130"/>
      <c r="AG85" s="130"/>
      <c r="AH85" s="130"/>
      <c r="AI85" s="130"/>
      <c r="AJ85" s="128" t="s">
        <v>265</v>
      </c>
      <c r="AK85" s="905" t="s">
        <v>266</v>
      </c>
      <c r="AL85" s="905"/>
      <c r="AM85" s="905"/>
      <c r="AN85" s="905"/>
      <c r="AO85" s="905"/>
      <c r="AP85" s="905"/>
      <c r="AQ85" s="905"/>
      <c r="AR85" s="32"/>
    </row>
    <row r="86" spans="1:50" s="98" customFormat="1" ht="10.5" customHeight="1" thickBot="1">
      <c r="A86" s="924"/>
      <c r="B86" s="925"/>
      <c r="C86" s="925"/>
      <c r="D86" s="925"/>
      <c r="E86" s="925"/>
      <c r="F86" s="927"/>
      <c r="G86" s="927"/>
      <c r="H86" s="927"/>
      <c r="I86" s="927"/>
      <c r="J86" s="927"/>
      <c r="K86" s="927"/>
      <c r="L86" s="929"/>
      <c r="M86" s="929"/>
      <c r="N86" s="929"/>
      <c r="O86" s="35"/>
      <c r="P86" s="35"/>
      <c r="Q86" s="29"/>
      <c r="R86" s="29"/>
      <c r="S86" s="29"/>
      <c r="T86" s="29"/>
      <c r="U86" s="29"/>
      <c r="V86" s="29"/>
      <c r="W86" s="29"/>
      <c r="X86" s="29"/>
      <c r="Y86" s="29"/>
      <c r="Z86" s="29"/>
      <c r="AA86" s="29"/>
      <c r="AB86" s="29"/>
      <c r="AC86" s="29"/>
      <c r="AD86" s="29"/>
      <c r="AE86" s="29"/>
      <c r="AF86" s="29"/>
      <c r="AG86" s="29"/>
      <c r="AH86" s="29"/>
      <c r="AI86" s="29"/>
      <c r="AJ86" s="29"/>
      <c r="AK86" s="29"/>
      <c r="AL86" s="29"/>
      <c r="AM86" s="29"/>
      <c r="AN86" s="29"/>
      <c r="AO86" s="29"/>
      <c r="AP86" s="29"/>
      <c r="AQ86" s="29"/>
      <c r="AR86" s="136"/>
    </row>
    <row r="87" spans="1:50" s="98" customFormat="1" ht="15" customHeight="1">
      <c r="A87" s="25" t="s">
        <v>326</v>
      </c>
      <c r="E87" s="7"/>
      <c r="F87" s="7"/>
      <c r="G87" s="7"/>
      <c r="H87" s="7"/>
      <c r="I87" s="7"/>
      <c r="J87" s="7"/>
      <c r="K87" s="7"/>
      <c r="L87" s="7"/>
      <c r="M87" s="7"/>
      <c r="N87" s="7"/>
      <c r="O87" s="7"/>
      <c r="P87" s="7"/>
      <c r="Q87" s="7"/>
      <c r="R87" s="7"/>
      <c r="S87" s="7"/>
      <c r="T87" s="7"/>
      <c r="U87" s="7"/>
      <c r="V87" s="7"/>
      <c r="W87" s="7"/>
      <c r="X87" s="7"/>
      <c r="Y87" s="7"/>
      <c r="Z87" s="7"/>
      <c r="AA87" s="7"/>
      <c r="AB87" s="7"/>
      <c r="AC87" s="7"/>
      <c r="AE87" s="7"/>
      <c r="AF87" s="7"/>
      <c r="AG87" s="7"/>
      <c r="AH87" s="7"/>
      <c r="AJ87" s="7"/>
      <c r="AK87" s="8"/>
      <c r="AN87" s="8"/>
      <c r="AO87" s="8"/>
      <c r="AP87" s="8"/>
      <c r="AR87" s="9" t="s">
        <v>409</v>
      </c>
    </row>
    <row r="88" spans="1:50" s="121" customFormat="1" ht="15" customHeight="1">
      <c r="A88" s="25"/>
      <c r="E88" s="7"/>
      <c r="F88" s="7"/>
      <c r="G88" s="7"/>
      <c r="H88" s="7"/>
      <c r="I88" s="7"/>
      <c r="J88" s="7"/>
      <c r="K88" s="7"/>
      <c r="L88" s="7"/>
      <c r="M88" s="7"/>
      <c r="N88" s="7"/>
      <c r="O88" s="7"/>
      <c r="P88" s="7"/>
      <c r="Q88" s="7"/>
      <c r="R88" s="7"/>
      <c r="S88" s="7"/>
      <c r="T88" s="7"/>
      <c r="U88" s="7"/>
      <c r="V88" s="7"/>
      <c r="W88" s="7"/>
      <c r="X88" s="7"/>
      <c r="Y88" s="7"/>
      <c r="Z88" s="7"/>
      <c r="AA88" s="7"/>
      <c r="AB88" s="7"/>
      <c r="AC88" s="7"/>
      <c r="AE88" s="7"/>
      <c r="AF88" s="7"/>
      <c r="AG88" s="7"/>
      <c r="AH88" s="7"/>
      <c r="AJ88" s="7"/>
      <c r="AK88" s="8"/>
      <c r="AN88" s="8"/>
      <c r="AO88" s="8"/>
      <c r="AP88" s="8"/>
      <c r="AR88" s="9"/>
    </row>
    <row r="89" spans="1:50" s="98" customFormat="1" ht="15" customHeight="1">
      <c r="A89" s="25"/>
      <c r="E89" s="7"/>
      <c r="F89" s="7"/>
      <c r="G89" s="7"/>
      <c r="H89" s="7"/>
      <c r="I89" s="7"/>
      <c r="J89" s="7"/>
      <c r="K89" s="7"/>
      <c r="L89" s="7"/>
      <c r="M89" s="7"/>
      <c r="N89" s="7"/>
      <c r="O89" s="7"/>
      <c r="P89" s="7"/>
      <c r="Q89" s="7"/>
      <c r="R89" s="7"/>
      <c r="S89" s="7"/>
      <c r="T89" s="7"/>
      <c r="U89" s="7"/>
      <c r="V89" s="7"/>
      <c r="W89" s="7"/>
      <c r="X89" s="7"/>
      <c r="Y89" s="7"/>
      <c r="Z89" s="7"/>
      <c r="AA89" s="7"/>
      <c r="AB89" s="7"/>
      <c r="AC89" s="7"/>
      <c r="AE89" s="7"/>
      <c r="AF89" s="7"/>
      <c r="AG89" s="7"/>
      <c r="AH89" s="7"/>
      <c r="AJ89" s="7"/>
      <c r="AK89" s="8"/>
      <c r="AN89" s="8"/>
      <c r="AO89" s="8"/>
      <c r="AP89" s="8"/>
      <c r="AR89" s="9"/>
    </row>
    <row r="90" spans="1:50" s="98" customFormat="1" ht="11.25" thickBot="1">
      <c r="A90" s="344" t="str">
        <f>$J$15</f>
        <v>㈜선우회계법인</v>
      </c>
      <c r="B90" s="344"/>
      <c r="C90" s="344"/>
      <c r="D90" s="344"/>
      <c r="E90" s="344"/>
      <c r="F90" s="344"/>
      <c r="G90" s="344"/>
      <c r="H90" s="344"/>
      <c r="I90" s="344"/>
      <c r="J90" s="344"/>
      <c r="K90" s="344"/>
      <c r="L90" s="345">
        <f>$J$16</f>
        <v>3128512347</v>
      </c>
      <c r="M90" s="346"/>
      <c r="N90" s="346"/>
      <c r="O90" s="346"/>
      <c r="P90" s="346"/>
      <c r="Q90" s="346"/>
      <c r="R90" s="346"/>
      <c r="S90" s="346"/>
      <c r="T90" s="346"/>
      <c r="U90" s="906" t="str">
        <f>$J$19</f>
        <v>김수현</v>
      </c>
      <c r="V90" s="906"/>
      <c r="W90" s="906"/>
      <c r="X90" s="906"/>
      <c r="Y90" s="906"/>
      <c r="Z90" s="7"/>
      <c r="AA90" s="7"/>
      <c r="AB90" s="7"/>
      <c r="AC90" s="7"/>
      <c r="AD90" s="7"/>
      <c r="AE90" s="7"/>
      <c r="AF90" s="7"/>
      <c r="AG90" s="7"/>
      <c r="AH90" s="7"/>
      <c r="AI90" s="7"/>
      <c r="AJ90" s="7"/>
      <c r="AK90" s="8"/>
      <c r="AL90" s="8"/>
      <c r="AM90" s="8"/>
      <c r="AN90" s="8"/>
      <c r="AO90" s="8"/>
      <c r="AP90" s="8"/>
      <c r="AQ90" s="98" t="s">
        <v>155</v>
      </c>
      <c r="AR90" s="8"/>
      <c r="AV90" s="98" t="s">
        <v>473</v>
      </c>
      <c r="AW90" s="98" t="s">
        <v>474</v>
      </c>
    </row>
    <row r="91" spans="1:50" s="98" customFormat="1" ht="27.75" customHeight="1">
      <c r="A91" s="930" t="s">
        <v>156</v>
      </c>
      <c r="B91" s="907" t="s">
        <v>955</v>
      </c>
      <c r="C91" s="907"/>
      <c r="D91" s="907"/>
      <c r="E91" s="907"/>
      <c r="F91" s="907"/>
      <c r="G91" s="907"/>
      <c r="H91" s="907"/>
      <c r="I91" s="907"/>
      <c r="J91" s="907"/>
      <c r="K91" s="908"/>
      <c r="L91" s="909">
        <f>AL33</f>
        <v>36000000</v>
      </c>
      <c r="M91" s="910"/>
      <c r="N91" s="910"/>
      <c r="O91" s="910"/>
      <c r="P91" s="910"/>
      <c r="Q91" s="910"/>
      <c r="R91" s="910"/>
      <c r="S91" s="910"/>
      <c r="T91" s="911"/>
      <c r="U91" s="117" t="s">
        <v>275</v>
      </c>
      <c r="V91" s="912" t="s">
        <v>276</v>
      </c>
      <c r="W91" s="912"/>
      <c r="X91" s="912"/>
      <c r="Y91" s="912"/>
      <c r="Z91" s="912"/>
      <c r="AA91" s="912"/>
      <c r="AB91" s="912"/>
      <c r="AC91" s="912"/>
      <c r="AD91" s="912"/>
      <c r="AE91" s="912"/>
      <c r="AF91" s="912"/>
      <c r="AG91" s="912"/>
      <c r="AH91" s="912"/>
      <c r="AI91" s="912"/>
      <c r="AJ91" s="913"/>
      <c r="AK91" s="914">
        <f>L131-L142-L143</f>
        <v>20852960</v>
      </c>
      <c r="AL91" s="915"/>
      <c r="AM91" s="915"/>
      <c r="AN91" s="915"/>
      <c r="AO91" s="915"/>
      <c r="AP91" s="915"/>
      <c r="AQ91" s="915"/>
      <c r="AR91" s="916"/>
      <c r="AT91" s="164" t="s">
        <v>471</v>
      </c>
      <c r="AU91" s="164" t="s">
        <v>472</v>
      </c>
      <c r="AV91" s="49">
        <f>P129</f>
        <v>1377040</v>
      </c>
      <c r="AX91" s="98" t="s">
        <v>475</v>
      </c>
    </row>
    <row r="92" spans="1:50" s="98" customFormat="1" ht="12" customHeight="1">
      <c r="A92" s="931"/>
      <c r="B92" s="827" t="s">
        <v>212</v>
      </c>
      <c r="C92" s="827"/>
      <c r="D92" s="827"/>
      <c r="E92" s="827"/>
      <c r="F92" s="827"/>
      <c r="G92" s="827"/>
      <c r="H92" s="827"/>
      <c r="I92" s="827"/>
      <c r="J92" s="827"/>
      <c r="K92" s="828"/>
      <c r="L92" s="893">
        <f>MIN(VLOOKUP(L91,소득공제,3)+((L91-VLOOKUP(L91,소득공제,4))*VLOOKUP(L91,소득공제,5)),20000000)</f>
        <v>10650000</v>
      </c>
      <c r="M92" s="894"/>
      <c r="N92" s="894"/>
      <c r="O92" s="894"/>
      <c r="P92" s="894"/>
      <c r="Q92" s="894"/>
      <c r="R92" s="894"/>
      <c r="S92" s="894"/>
      <c r="T92" s="895"/>
      <c r="U92" s="896" t="s">
        <v>277</v>
      </c>
      <c r="V92" s="898" t="s">
        <v>178</v>
      </c>
      <c r="W92" s="898"/>
      <c r="X92" s="898"/>
      <c r="Y92" s="898"/>
      <c r="Z92" s="898"/>
      <c r="AA92" s="898"/>
      <c r="AB92" s="898"/>
      <c r="AC92" s="898"/>
      <c r="AD92" s="898"/>
      <c r="AE92" s="898"/>
      <c r="AF92" s="898"/>
      <c r="AG92" s="898"/>
      <c r="AH92" s="898"/>
      <c r="AI92" s="898"/>
      <c r="AJ92" s="899"/>
      <c r="AK92" s="469">
        <f>IF(AK91&lt;=0,0,TRUNC(AK91*VLOOKUP(AK91,세율2021,3)+VLOOKUP(AK91,세율2021,4),0))</f>
        <v>2047944</v>
      </c>
      <c r="AL92" s="470"/>
      <c r="AM92" s="470"/>
      <c r="AN92" s="470"/>
      <c r="AO92" s="470"/>
      <c r="AP92" s="470"/>
      <c r="AQ92" s="470"/>
      <c r="AR92" s="471"/>
      <c r="AT92" s="165">
        <f>VLOOKUP(AK91,세율2021,3)</f>
        <v>0.15</v>
      </c>
      <c r="AU92" s="166">
        <f>VLOOKUP(AK91,세율2021,4)</f>
        <v>-1080000</v>
      </c>
      <c r="AV92" s="168">
        <f>TRUNC(AV91*AT92,0)</f>
        <v>206556</v>
      </c>
      <c r="AW92" s="169">
        <f>AK131</f>
        <v>0</v>
      </c>
      <c r="AX92" s="170">
        <f>SUM(AV92:AW92)</f>
        <v>206556</v>
      </c>
    </row>
    <row r="93" spans="1:50" s="98" customFormat="1" ht="12" customHeight="1" thickBot="1">
      <c r="A93" s="931"/>
      <c r="B93" s="827" t="s">
        <v>268</v>
      </c>
      <c r="C93" s="827"/>
      <c r="D93" s="827"/>
      <c r="E93" s="827"/>
      <c r="F93" s="827"/>
      <c r="G93" s="827"/>
      <c r="H93" s="827"/>
      <c r="I93" s="827"/>
      <c r="J93" s="827"/>
      <c r="K93" s="828"/>
      <c r="L93" s="902">
        <f>L91-L92</f>
        <v>25350000</v>
      </c>
      <c r="M93" s="903"/>
      <c r="N93" s="903"/>
      <c r="O93" s="903"/>
      <c r="P93" s="903"/>
      <c r="Q93" s="903"/>
      <c r="R93" s="903"/>
      <c r="S93" s="903"/>
      <c r="T93" s="904"/>
      <c r="U93" s="897"/>
      <c r="V93" s="900"/>
      <c r="W93" s="900"/>
      <c r="X93" s="900"/>
      <c r="Y93" s="900"/>
      <c r="Z93" s="900"/>
      <c r="AA93" s="900"/>
      <c r="AB93" s="900"/>
      <c r="AC93" s="900"/>
      <c r="AD93" s="900"/>
      <c r="AE93" s="900"/>
      <c r="AF93" s="900"/>
      <c r="AG93" s="900"/>
      <c r="AH93" s="900"/>
      <c r="AI93" s="900"/>
      <c r="AJ93" s="901"/>
      <c r="AK93" s="472"/>
      <c r="AL93" s="473"/>
      <c r="AM93" s="473"/>
      <c r="AN93" s="473"/>
      <c r="AO93" s="473"/>
      <c r="AP93" s="473"/>
      <c r="AQ93" s="473"/>
      <c r="AR93" s="474"/>
      <c r="AV93" s="121"/>
    </row>
    <row r="94" spans="1:50" s="98" customFormat="1" ht="14.25" customHeight="1">
      <c r="A94" s="931"/>
      <c r="B94" s="865" t="s">
        <v>193</v>
      </c>
      <c r="C94" s="868" t="s">
        <v>158</v>
      </c>
      <c r="D94" s="159" t="s">
        <v>213</v>
      </c>
      <c r="E94" s="871" t="s">
        <v>159</v>
      </c>
      <c r="F94" s="871"/>
      <c r="G94" s="871"/>
      <c r="H94" s="160"/>
      <c r="I94" s="160"/>
      <c r="J94" s="160"/>
      <c r="K94" s="161"/>
      <c r="L94" s="872">
        <v>1500000</v>
      </c>
      <c r="M94" s="873"/>
      <c r="N94" s="873"/>
      <c r="O94" s="873"/>
      <c r="P94" s="873"/>
      <c r="Q94" s="873"/>
      <c r="R94" s="873"/>
      <c r="S94" s="873"/>
      <c r="T94" s="874"/>
      <c r="U94" s="399" t="s">
        <v>198</v>
      </c>
      <c r="V94" s="142" t="s">
        <v>278</v>
      </c>
      <c r="W94" s="856" t="s">
        <v>194</v>
      </c>
      <c r="X94" s="857"/>
      <c r="Y94" s="857"/>
      <c r="Z94" s="857"/>
      <c r="AA94" s="857"/>
      <c r="AB94" s="857"/>
      <c r="AC94" s="857"/>
      <c r="AD94" s="857"/>
      <c r="AE94" s="857"/>
      <c r="AF94" s="857"/>
      <c r="AG94" s="857"/>
      <c r="AH94" s="857"/>
      <c r="AI94" s="857"/>
      <c r="AJ94" s="858"/>
      <c r="AK94" s="859"/>
      <c r="AL94" s="860"/>
      <c r="AM94" s="860"/>
      <c r="AN94" s="860"/>
      <c r="AO94" s="860"/>
      <c r="AP94" s="860"/>
      <c r="AQ94" s="860"/>
      <c r="AR94" s="861"/>
      <c r="AV94" s="121"/>
    </row>
    <row r="95" spans="1:50" s="98" customFormat="1" ht="14.25" customHeight="1">
      <c r="A95" s="931"/>
      <c r="B95" s="866"/>
      <c r="C95" s="869"/>
      <c r="D95" s="22" t="s">
        <v>161</v>
      </c>
      <c r="E95" s="819" t="s">
        <v>162</v>
      </c>
      <c r="F95" s="819"/>
      <c r="G95" s="819"/>
      <c r="H95" s="10"/>
      <c r="I95" s="10"/>
      <c r="J95" s="820"/>
      <c r="K95" s="821"/>
      <c r="L95" s="822">
        <f>IF(AT95,1500000,0)</f>
        <v>0</v>
      </c>
      <c r="M95" s="823"/>
      <c r="N95" s="823"/>
      <c r="O95" s="823"/>
      <c r="P95" s="823"/>
      <c r="Q95" s="823"/>
      <c r="R95" s="823"/>
      <c r="S95" s="823"/>
      <c r="T95" s="824"/>
      <c r="U95" s="400"/>
      <c r="V95" s="23" t="s">
        <v>279</v>
      </c>
      <c r="W95" s="862" t="s">
        <v>280</v>
      </c>
      <c r="X95" s="863"/>
      <c r="Y95" s="863"/>
      <c r="Z95" s="863"/>
      <c r="AA95" s="863"/>
      <c r="AB95" s="863"/>
      <c r="AC95" s="863"/>
      <c r="AD95" s="863"/>
      <c r="AE95" s="863"/>
      <c r="AF95" s="863"/>
      <c r="AG95" s="863"/>
      <c r="AH95" s="863"/>
      <c r="AI95" s="863"/>
      <c r="AJ95" s="864"/>
      <c r="AK95" s="643"/>
      <c r="AL95" s="644"/>
      <c r="AM95" s="644"/>
      <c r="AN95" s="644"/>
      <c r="AO95" s="644"/>
      <c r="AP95" s="644"/>
      <c r="AQ95" s="644"/>
      <c r="AR95" s="645"/>
      <c r="AT95" s="109" t="b">
        <v>0</v>
      </c>
      <c r="AU95" s="201" t="s">
        <v>524</v>
      </c>
    </row>
    <row r="96" spans="1:50" s="98" customFormat="1" ht="14.25" customHeight="1">
      <c r="A96" s="931"/>
      <c r="B96" s="866"/>
      <c r="C96" s="870"/>
      <c r="D96" s="22" t="s">
        <v>164</v>
      </c>
      <c r="E96" s="819" t="s">
        <v>165</v>
      </c>
      <c r="F96" s="819"/>
      <c r="G96" s="819"/>
      <c r="H96" s="10" t="s">
        <v>20</v>
      </c>
      <c r="I96" s="137">
        <v>0</v>
      </c>
      <c r="J96" s="11" t="s">
        <v>166</v>
      </c>
      <c r="K96" s="12"/>
      <c r="L96" s="822">
        <f>IF(I96="",0,I96*1500000)</f>
        <v>0</v>
      </c>
      <c r="M96" s="823"/>
      <c r="N96" s="823"/>
      <c r="O96" s="823"/>
      <c r="P96" s="823"/>
      <c r="Q96" s="823"/>
      <c r="R96" s="823"/>
      <c r="S96" s="823"/>
      <c r="T96" s="824"/>
      <c r="U96" s="400"/>
      <c r="V96" s="402" t="s">
        <v>281</v>
      </c>
      <c r="W96" s="840" t="s">
        <v>254</v>
      </c>
      <c r="X96" s="840"/>
      <c r="Y96" s="840"/>
      <c r="Z96" s="840"/>
      <c r="AA96" s="840"/>
      <c r="AB96" s="840"/>
      <c r="AC96" s="840"/>
      <c r="AD96" s="840"/>
      <c r="AE96" s="840"/>
      <c r="AF96" s="840"/>
      <c r="AG96" s="840"/>
      <c r="AH96" s="840"/>
      <c r="AI96" s="840"/>
      <c r="AJ96" s="841"/>
      <c r="AK96" s="469">
        <v>0</v>
      </c>
      <c r="AL96" s="470"/>
      <c r="AM96" s="470"/>
      <c r="AN96" s="470"/>
      <c r="AO96" s="470"/>
      <c r="AP96" s="470"/>
      <c r="AQ96" s="470"/>
      <c r="AR96" s="471"/>
      <c r="AT96" s="98" t="s">
        <v>419</v>
      </c>
      <c r="AU96" s="98" t="s">
        <v>416</v>
      </c>
      <c r="AV96" s="98" t="s">
        <v>420</v>
      </c>
      <c r="AW96" s="113" t="s">
        <v>423</v>
      </c>
    </row>
    <row r="97" spans="1:52" s="98" customFormat="1" ht="14.25" customHeight="1">
      <c r="A97" s="931"/>
      <c r="B97" s="866"/>
      <c r="C97" s="934" t="s">
        <v>167</v>
      </c>
      <c r="D97" s="22" t="s">
        <v>168</v>
      </c>
      <c r="E97" s="819" t="s">
        <v>169</v>
      </c>
      <c r="F97" s="819"/>
      <c r="G97" s="819"/>
      <c r="H97" s="10" t="s">
        <v>20</v>
      </c>
      <c r="I97" s="137">
        <v>0</v>
      </c>
      <c r="J97" s="11" t="s">
        <v>166</v>
      </c>
      <c r="K97" s="12"/>
      <c r="L97" s="822">
        <f>IF(I97="",0,I97*1000000)</f>
        <v>0</v>
      </c>
      <c r="M97" s="823"/>
      <c r="N97" s="823"/>
      <c r="O97" s="823"/>
      <c r="P97" s="823"/>
      <c r="Q97" s="823"/>
      <c r="R97" s="823"/>
      <c r="S97" s="823"/>
      <c r="T97" s="824"/>
      <c r="U97" s="400"/>
      <c r="V97" s="403"/>
      <c r="W97" s="845"/>
      <c r="X97" s="845"/>
      <c r="Y97" s="845"/>
      <c r="Z97" s="845"/>
      <c r="AA97" s="845"/>
      <c r="AB97" s="845"/>
      <c r="AC97" s="845"/>
      <c r="AD97" s="845"/>
      <c r="AE97" s="845"/>
      <c r="AF97" s="845"/>
      <c r="AG97" s="845"/>
      <c r="AH97" s="845"/>
      <c r="AI97" s="845"/>
      <c r="AJ97" s="846"/>
      <c r="AK97" s="475"/>
      <c r="AL97" s="476"/>
      <c r="AM97" s="476"/>
      <c r="AN97" s="476"/>
      <c r="AO97" s="476"/>
      <c r="AP97" s="476"/>
      <c r="AQ97" s="476"/>
      <c r="AR97" s="477"/>
      <c r="AU97" s="98" t="s">
        <v>417</v>
      </c>
      <c r="AV97" s="121" t="s">
        <v>421</v>
      </c>
      <c r="AW97" s="113" t="s">
        <v>424</v>
      </c>
    </row>
    <row r="98" spans="1:52" s="98" customFormat="1" ht="14.25" customHeight="1">
      <c r="A98" s="931"/>
      <c r="B98" s="866"/>
      <c r="C98" s="935"/>
      <c r="D98" s="22" t="s">
        <v>214</v>
      </c>
      <c r="E98" s="819" t="s">
        <v>170</v>
      </c>
      <c r="F98" s="819"/>
      <c r="G98" s="819"/>
      <c r="H98" s="10" t="s">
        <v>20</v>
      </c>
      <c r="I98" s="137">
        <v>0</v>
      </c>
      <c r="J98" s="11" t="s">
        <v>166</v>
      </c>
      <c r="K98" s="12"/>
      <c r="L98" s="822">
        <f>IF(I98="",0,I98*2000000)</f>
        <v>0</v>
      </c>
      <c r="M98" s="823"/>
      <c r="N98" s="823"/>
      <c r="O98" s="823"/>
      <c r="P98" s="823"/>
      <c r="Q98" s="823"/>
      <c r="R98" s="823"/>
      <c r="S98" s="823"/>
      <c r="T98" s="824"/>
      <c r="U98" s="400"/>
      <c r="V98" s="23" t="s">
        <v>282</v>
      </c>
      <c r="W98" s="853" t="s">
        <v>195</v>
      </c>
      <c r="X98" s="854"/>
      <c r="Y98" s="854"/>
      <c r="Z98" s="854"/>
      <c r="AA98" s="854"/>
      <c r="AB98" s="854"/>
      <c r="AC98" s="854"/>
      <c r="AD98" s="854"/>
      <c r="AE98" s="854"/>
      <c r="AF98" s="854"/>
      <c r="AG98" s="854"/>
      <c r="AH98" s="854"/>
      <c r="AI98" s="854"/>
      <c r="AJ98" s="855"/>
      <c r="AK98" s="437"/>
      <c r="AL98" s="438"/>
      <c r="AM98" s="438"/>
      <c r="AN98" s="438"/>
      <c r="AO98" s="438"/>
      <c r="AP98" s="438"/>
      <c r="AQ98" s="438"/>
      <c r="AR98" s="439"/>
      <c r="AU98" s="98" t="s">
        <v>418</v>
      </c>
      <c r="AV98" s="121" t="s">
        <v>422</v>
      </c>
      <c r="AW98" s="113" t="s">
        <v>425</v>
      </c>
    </row>
    <row r="99" spans="1:52" s="98" customFormat="1" ht="14.25" customHeight="1">
      <c r="A99" s="931"/>
      <c r="B99" s="866"/>
      <c r="C99" s="935"/>
      <c r="D99" s="22" t="s">
        <v>215</v>
      </c>
      <c r="E99" s="819" t="s">
        <v>171</v>
      </c>
      <c r="F99" s="819"/>
      <c r="G99" s="819"/>
      <c r="H99" s="10"/>
      <c r="I99" s="820" t="s">
        <v>172</v>
      </c>
      <c r="J99" s="820"/>
      <c r="K99" s="821"/>
      <c r="L99" s="822">
        <f>IF(AT99,IF(#REF!&lt;=30000000,500000,0),0)</f>
        <v>0</v>
      </c>
      <c r="M99" s="823"/>
      <c r="N99" s="823"/>
      <c r="O99" s="823"/>
      <c r="P99" s="823"/>
      <c r="Q99" s="823"/>
      <c r="R99" s="823"/>
      <c r="S99" s="823"/>
      <c r="T99" s="824"/>
      <c r="U99" s="400"/>
      <c r="V99" s="825" t="s">
        <v>283</v>
      </c>
      <c r="W99" s="827" t="s">
        <v>196</v>
      </c>
      <c r="X99" s="827"/>
      <c r="Y99" s="827"/>
      <c r="Z99" s="827"/>
      <c r="AA99" s="827"/>
      <c r="AB99" s="827"/>
      <c r="AC99" s="827"/>
      <c r="AD99" s="827"/>
      <c r="AE99" s="827"/>
      <c r="AF99" s="827"/>
      <c r="AG99" s="827"/>
      <c r="AH99" s="827"/>
      <c r="AI99" s="827"/>
      <c r="AJ99" s="828"/>
      <c r="AK99" s="478">
        <f>SUM(AK94:AR98)</f>
        <v>0</v>
      </c>
      <c r="AL99" s="479"/>
      <c r="AM99" s="479"/>
      <c r="AN99" s="479"/>
      <c r="AO99" s="479"/>
      <c r="AP99" s="479"/>
      <c r="AQ99" s="479"/>
      <c r="AR99" s="480"/>
      <c r="AT99" s="109" t="b">
        <v>0</v>
      </c>
    </row>
    <row r="100" spans="1:52" s="98" customFormat="1" ht="14.25" customHeight="1" thickBot="1">
      <c r="A100" s="931"/>
      <c r="B100" s="866"/>
      <c r="C100" s="936"/>
      <c r="D100" s="162" t="s">
        <v>229</v>
      </c>
      <c r="E100" s="831" t="s">
        <v>228</v>
      </c>
      <c r="F100" s="831"/>
      <c r="G100" s="831"/>
      <c r="H100" s="163"/>
      <c r="I100" s="832" t="s">
        <v>173</v>
      </c>
      <c r="J100" s="832"/>
      <c r="K100" s="833"/>
      <c r="L100" s="834">
        <f>IF(AT100,1000000,0)</f>
        <v>0</v>
      </c>
      <c r="M100" s="835"/>
      <c r="N100" s="835"/>
      <c r="O100" s="835"/>
      <c r="P100" s="835"/>
      <c r="Q100" s="835"/>
      <c r="R100" s="835"/>
      <c r="S100" s="835"/>
      <c r="T100" s="836"/>
      <c r="U100" s="875"/>
      <c r="V100" s="826"/>
      <c r="W100" s="829"/>
      <c r="X100" s="829"/>
      <c r="Y100" s="829"/>
      <c r="Z100" s="829"/>
      <c r="AA100" s="829"/>
      <c r="AB100" s="829"/>
      <c r="AC100" s="829"/>
      <c r="AD100" s="829"/>
      <c r="AE100" s="829"/>
      <c r="AF100" s="829"/>
      <c r="AG100" s="829"/>
      <c r="AH100" s="829"/>
      <c r="AI100" s="829"/>
      <c r="AJ100" s="830"/>
      <c r="AK100" s="481"/>
      <c r="AL100" s="482"/>
      <c r="AM100" s="482"/>
      <c r="AN100" s="482"/>
      <c r="AO100" s="482"/>
      <c r="AP100" s="482"/>
      <c r="AQ100" s="482"/>
      <c r="AR100" s="483"/>
      <c r="AT100" s="109" t="b">
        <v>0</v>
      </c>
    </row>
    <row r="101" spans="1:52" s="98" customFormat="1" ht="14.25" customHeight="1">
      <c r="A101" s="931"/>
      <c r="B101" s="866"/>
      <c r="C101" s="525" t="s">
        <v>174</v>
      </c>
      <c r="D101" s="884" t="s">
        <v>217</v>
      </c>
      <c r="E101" s="886" t="s">
        <v>216</v>
      </c>
      <c r="F101" s="886"/>
      <c r="G101" s="886"/>
      <c r="H101" s="886"/>
      <c r="I101" s="886"/>
      <c r="J101" s="886"/>
      <c r="K101" s="887"/>
      <c r="L101" s="527" t="s">
        <v>410</v>
      </c>
      <c r="M101" s="528"/>
      <c r="N101" s="529"/>
      <c r="O101" s="412">
        <f>H83</f>
        <v>1620000</v>
      </c>
      <c r="P101" s="413"/>
      <c r="Q101" s="413"/>
      <c r="R101" s="413"/>
      <c r="S101" s="413"/>
      <c r="T101" s="414"/>
      <c r="U101" s="399" t="s">
        <v>209</v>
      </c>
      <c r="V101" s="888" t="s">
        <v>284</v>
      </c>
      <c r="W101" s="890" t="s">
        <v>432</v>
      </c>
      <c r="X101" s="890"/>
      <c r="Y101" s="890"/>
      <c r="Z101" s="890"/>
      <c r="AA101" s="890"/>
      <c r="AB101" s="890"/>
      <c r="AC101" s="890"/>
      <c r="AD101" s="890"/>
      <c r="AE101" s="890"/>
      <c r="AF101" s="891"/>
      <c r="AG101" s="484">
        <f>IF(AK92&lt;=1300000,TRUNC(AK92*55%,0),715000+TRUNC((AK92-1300000)*30%,0))</f>
        <v>939383</v>
      </c>
      <c r="AH101" s="485"/>
      <c r="AI101" s="485"/>
      <c r="AJ101" s="486"/>
      <c r="AK101" s="490">
        <f>MIN(AG101,VLOOKUP(L91,AT105:AV107,3))</f>
        <v>716000</v>
      </c>
      <c r="AL101" s="491"/>
      <c r="AM101" s="491"/>
      <c r="AN101" s="491"/>
      <c r="AO101" s="491"/>
      <c r="AP101" s="491"/>
      <c r="AQ101" s="491"/>
      <c r="AR101" s="492"/>
    </row>
    <row r="102" spans="1:52" s="98" customFormat="1" ht="14.25" customHeight="1">
      <c r="A102" s="931"/>
      <c r="B102" s="866"/>
      <c r="C102" s="525"/>
      <c r="D102" s="885"/>
      <c r="E102" s="528"/>
      <c r="F102" s="528"/>
      <c r="G102" s="528"/>
      <c r="H102" s="528"/>
      <c r="I102" s="528"/>
      <c r="J102" s="528"/>
      <c r="K102" s="529"/>
      <c r="L102" s="291" t="s">
        <v>411</v>
      </c>
      <c r="M102" s="292"/>
      <c r="N102" s="293"/>
      <c r="O102" s="294">
        <f>O101</f>
        <v>1620000</v>
      </c>
      <c r="P102" s="295"/>
      <c r="Q102" s="295"/>
      <c r="R102" s="295"/>
      <c r="S102" s="295"/>
      <c r="T102" s="296"/>
      <c r="U102" s="400"/>
      <c r="V102" s="889"/>
      <c r="W102" s="845"/>
      <c r="X102" s="845"/>
      <c r="Y102" s="845"/>
      <c r="Z102" s="845"/>
      <c r="AA102" s="845"/>
      <c r="AB102" s="845"/>
      <c r="AC102" s="845"/>
      <c r="AD102" s="845"/>
      <c r="AE102" s="845"/>
      <c r="AF102" s="846"/>
      <c r="AG102" s="487"/>
      <c r="AH102" s="488"/>
      <c r="AI102" s="488"/>
      <c r="AJ102" s="489"/>
      <c r="AK102" s="493"/>
      <c r="AL102" s="494"/>
      <c r="AM102" s="494"/>
      <c r="AN102" s="494"/>
      <c r="AO102" s="494"/>
      <c r="AP102" s="494"/>
      <c r="AQ102" s="494"/>
      <c r="AR102" s="495"/>
      <c r="AT102" s="56" t="s">
        <v>437</v>
      </c>
      <c r="AU102" s="1738">
        <f>L91</f>
        <v>36000000</v>
      </c>
      <c r="AV102" s="56"/>
      <c r="AW102" s="56"/>
      <c r="AX102"/>
      <c r="AY102"/>
      <c r="AZ102"/>
    </row>
    <row r="103" spans="1:52" s="98" customFormat="1" ht="14.25" customHeight="1">
      <c r="A103" s="931"/>
      <c r="B103" s="866"/>
      <c r="C103" s="525"/>
      <c r="D103" s="519" t="s">
        <v>307</v>
      </c>
      <c r="E103" s="520"/>
      <c r="F103" s="513" t="s">
        <v>157</v>
      </c>
      <c r="G103" s="515" t="s">
        <v>175</v>
      </c>
      <c r="H103" s="515"/>
      <c r="I103" s="515"/>
      <c r="J103" s="515"/>
      <c r="K103" s="516"/>
      <c r="L103" s="291" t="s">
        <v>410</v>
      </c>
      <c r="M103" s="292"/>
      <c r="N103" s="293"/>
      <c r="O103" s="288"/>
      <c r="P103" s="289"/>
      <c r="Q103" s="289"/>
      <c r="R103" s="289"/>
      <c r="S103" s="289"/>
      <c r="T103" s="290"/>
      <c r="U103" s="400"/>
      <c r="V103" s="402" t="s">
        <v>286</v>
      </c>
      <c r="W103" s="717" t="s">
        <v>197</v>
      </c>
      <c r="X103" s="717"/>
      <c r="Y103" s="718"/>
      <c r="Z103" s="876" t="s">
        <v>436</v>
      </c>
      <c r="AA103" s="877"/>
      <c r="AB103" s="877"/>
      <c r="AC103" s="877"/>
      <c r="AD103" s="877"/>
      <c r="AE103" s="877"/>
      <c r="AF103" s="877"/>
      <c r="AG103" s="878">
        <v>0</v>
      </c>
      <c r="AH103" s="878"/>
      <c r="AI103" s="879" t="s">
        <v>166</v>
      </c>
      <c r="AJ103" s="880"/>
      <c r="AK103" s="881">
        <f>IF(AG103&lt;=0,0,IF(AG103&lt;3,CHOOSE(AG103,150000,300000),(300000+((AG103-2)*300000))))</f>
        <v>0</v>
      </c>
      <c r="AL103" s="882"/>
      <c r="AM103" s="882"/>
      <c r="AN103" s="882"/>
      <c r="AO103" s="882"/>
      <c r="AP103" s="882"/>
      <c r="AQ103" s="882"/>
      <c r="AR103" s="883"/>
      <c r="AT103" s="56"/>
      <c r="AU103" s="56"/>
      <c r="AV103" s="56"/>
      <c r="AW103" s="56"/>
      <c r="AX103"/>
      <c r="AY103"/>
      <c r="AZ103"/>
    </row>
    <row r="104" spans="1:52" s="98" customFormat="1" ht="14.25" customHeight="1">
      <c r="A104" s="931"/>
      <c r="B104" s="866"/>
      <c r="C104" s="525"/>
      <c r="D104" s="521"/>
      <c r="E104" s="522"/>
      <c r="F104" s="514"/>
      <c r="G104" s="517"/>
      <c r="H104" s="517"/>
      <c r="I104" s="517"/>
      <c r="J104" s="517"/>
      <c r="K104" s="518"/>
      <c r="L104" s="291" t="s">
        <v>411</v>
      </c>
      <c r="M104" s="292"/>
      <c r="N104" s="293"/>
      <c r="O104" s="294"/>
      <c r="P104" s="295"/>
      <c r="Q104" s="295"/>
      <c r="R104" s="295"/>
      <c r="S104" s="295"/>
      <c r="T104" s="296"/>
      <c r="U104" s="400"/>
      <c r="V104" s="403"/>
      <c r="W104" s="847"/>
      <c r="X104" s="847"/>
      <c r="Y104" s="848"/>
      <c r="Z104" s="876" t="s">
        <v>285</v>
      </c>
      <c r="AA104" s="877"/>
      <c r="AB104" s="877"/>
      <c r="AC104" s="877"/>
      <c r="AD104" s="877"/>
      <c r="AE104" s="877"/>
      <c r="AF104" s="877"/>
      <c r="AG104" s="878">
        <v>0</v>
      </c>
      <c r="AH104" s="878"/>
      <c r="AI104" s="879" t="s">
        <v>166</v>
      </c>
      <c r="AJ104" s="880"/>
      <c r="AK104" s="881">
        <f>IF(AG104&lt;=0,0,CHOOSE(AG104,300000,500000,700000))</f>
        <v>0</v>
      </c>
      <c r="AL104" s="882"/>
      <c r="AM104" s="882"/>
      <c r="AN104" s="882"/>
      <c r="AO104" s="882"/>
      <c r="AP104" s="882"/>
      <c r="AQ104" s="882"/>
      <c r="AR104" s="883"/>
      <c r="AT104" s="56"/>
      <c r="AU104" s="56"/>
      <c r="AV104" s="57" t="s">
        <v>438</v>
      </c>
      <c r="AW104" s="56"/>
      <c r="AX104"/>
      <c r="AY104" s="1733" t="s">
        <v>439</v>
      </c>
      <c r="AZ104" s="59"/>
    </row>
    <row r="105" spans="1:52" s="98" customFormat="1" ht="14.25" customHeight="1">
      <c r="A105" s="931"/>
      <c r="B105" s="866"/>
      <c r="C105" s="525"/>
      <c r="D105" s="521"/>
      <c r="E105" s="522"/>
      <c r="F105" s="513" t="s">
        <v>160</v>
      </c>
      <c r="G105" s="515" t="s">
        <v>176</v>
      </c>
      <c r="H105" s="515"/>
      <c r="I105" s="515"/>
      <c r="J105" s="515"/>
      <c r="K105" s="516"/>
      <c r="L105" s="291" t="s">
        <v>410</v>
      </c>
      <c r="M105" s="292"/>
      <c r="N105" s="293"/>
      <c r="O105" s="288"/>
      <c r="P105" s="289"/>
      <c r="Q105" s="289"/>
      <c r="R105" s="289"/>
      <c r="S105" s="289"/>
      <c r="T105" s="290"/>
      <c r="U105" s="400"/>
      <c r="V105" s="849" t="s">
        <v>202</v>
      </c>
      <c r="W105" s="402" t="s">
        <v>287</v>
      </c>
      <c r="X105" s="840" t="s">
        <v>200</v>
      </c>
      <c r="Y105" s="840"/>
      <c r="Z105" s="840"/>
      <c r="AA105" s="840"/>
      <c r="AB105" s="840"/>
      <c r="AC105" s="840"/>
      <c r="AD105" s="840"/>
      <c r="AE105" s="840"/>
      <c r="AF105" s="841"/>
      <c r="AG105" s="639" t="s">
        <v>199</v>
      </c>
      <c r="AH105" s="639"/>
      <c r="AI105" s="639"/>
      <c r="AJ105" s="639"/>
      <c r="AK105" s="777"/>
      <c r="AL105" s="778"/>
      <c r="AM105" s="778"/>
      <c r="AN105" s="778"/>
      <c r="AO105" s="778"/>
      <c r="AP105" s="778"/>
      <c r="AQ105" s="778"/>
      <c r="AR105" s="779"/>
      <c r="AT105" s="1735">
        <v>0</v>
      </c>
      <c r="AU105" s="1735">
        <v>33000000</v>
      </c>
      <c r="AV105" s="1735">
        <f>AY105</f>
        <v>740000</v>
      </c>
      <c r="AW105" s="1736"/>
      <c r="AX105" s="1737"/>
      <c r="AY105" s="1735">
        <v>740000</v>
      </c>
      <c r="AZ105" s="1735"/>
    </row>
    <row r="106" spans="1:52" s="98" customFormat="1" ht="14.25" customHeight="1">
      <c r="A106" s="931"/>
      <c r="B106" s="866"/>
      <c r="C106" s="525"/>
      <c r="D106" s="521"/>
      <c r="E106" s="522"/>
      <c r="F106" s="514"/>
      <c r="G106" s="517"/>
      <c r="H106" s="517"/>
      <c r="I106" s="517"/>
      <c r="J106" s="517"/>
      <c r="K106" s="518"/>
      <c r="L106" s="291" t="s">
        <v>411</v>
      </c>
      <c r="M106" s="292"/>
      <c r="N106" s="293"/>
      <c r="O106" s="294"/>
      <c r="P106" s="295"/>
      <c r="Q106" s="295"/>
      <c r="R106" s="295"/>
      <c r="S106" s="295"/>
      <c r="T106" s="296"/>
      <c r="U106" s="400"/>
      <c r="V106" s="850"/>
      <c r="W106" s="403"/>
      <c r="X106" s="845"/>
      <c r="Y106" s="845"/>
      <c r="Z106" s="845"/>
      <c r="AA106" s="845"/>
      <c r="AB106" s="845"/>
      <c r="AC106" s="845"/>
      <c r="AD106" s="845"/>
      <c r="AE106" s="845"/>
      <c r="AF106" s="846"/>
      <c r="AG106" s="692" t="s">
        <v>210</v>
      </c>
      <c r="AH106" s="693"/>
      <c r="AI106" s="693"/>
      <c r="AJ106" s="693"/>
      <c r="AK106" s="837"/>
      <c r="AL106" s="838"/>
      <c r="AM106" s="838"/>
      <c r="AN106" s="838"/>
      <c r="AO106" s="838"/>
      <c r="AP106" s="838"/>
      <c r="AQ106" s="838"/>
      <c r="AR106" s="839"/>
      <c r="AT106" s="1735">
        <f>AU105+1</f>
        <v>33000001</v>
      </c>
      <c r="AU106" s="1735">
        <v>70000000</v>
      </c>
      <c r="AV106" s="1735">
        <f>MAX(AY106,AZ106)</f>
        <v>716000</v>
      </c>
      <c r="AW106" s="1736"/>
      <c r="AX106" s="1737"/>
      <c r="AY106" s="1735">
        <f>740000-((AU102-AU105)*8/1000)</f>
        <v>716000</v>
      </c>
      <c r="AZ106" s="1735">
        <v>660000</v>
      </c>
    </row>
    <row r="107" spans="1:52" s="98" customFormat="1" ht="14.25" customHeight="1">
      <c r="A107" s="931"/>
      <c r="B107" s="866"/>
      <c r="C107" s="525"/>
      <c r="D107" s="521"/>
      <c r="E107" s="522"/>
      <c r="F107" s="513" t="s">
        <v>163</v>
      </c>
      <c r="G107" s="515" t="s">
        <v>177</v>
      </c>
      <c r="H107" s="515"/>
      <c r="I107" s="515"/>
      <c r="J107" s="515"/>
      <c r="K107" s="516"/>
      <c r="L107" s="291" t="s">
        <v>410</v>
      </c>
      <c r="M107" s="292"/>
      <c r="N107" s="293"/>
      <c r="O107" s="288"/>
      <c r="P107" s="289"/>
      <c r="Q107" s="289"/>
      <c r="R107" s="289"/>
      <c r="S107" s="289"/>
      <c r="T107" s="290"/>
      <c r="U107" s="400"/>
      <c r="V107" s="850"/>
      <c r="W107" s="402" t="s">
        <v>288</v>
      </c>
      <c r="X107" s="844" t="s">
        <v>433</v>
      </c>
      <c r="Y107" s="840"/>
      <c r="Z107" s="840"/>
      <c r="AA107" s="840"/>
      <c r="AB107" s="840"/>
      <c r="AC107" s="840"/>
      <c r="AD107" s="840"/>
      <c r="AE107" s="840"/>
      <c r="AF107" s="841"/>
      <c r="AG107" s="639" t="s">
        <v>199</v>
      </c>
      <c r="AH107" s="639"/>
      <c r="AI107" s="639"/>
      <c r="AJ107" s="639"/>
      <c r="AK107" s="777"/>
      <c r="AL107" s="778"/>
      <c r="AM107" s="778"/>
      <c r="AN107" s="778"/>
      <c r="AO107" s="778"/>
      <c r="AP107" s="778"/>
      <c r="AQ107" s="778"/>
      <c r="AR107" s="779"/>
      <c r="AT107" s="1735">
        <f>AU106+1</f>
        <v>70000001</v>
      </c>
      <c r="AU107" s="1735">
        <v>10000000000000</v>
      </c>
      <c r="AV107" s="1735">
        <f>MAX(AY107,AZ107)</f>
        <v>17660000</v>
      </c>
      <c r="AW107" s="1736"/>
      <c r="AX107" s="1737"/>
      <c r="AY107" s="1735">
        <f>660000-((AU102-AU106)*1/2)</f>
        <v>17660000</v>
      </c>
      <c r="AZ107" s="1735">
        <v>500000</v>
      </c>
    </row>
    <row r="108" spans="1:52" s="98" customFormat="1" ht="14.25" customHeight="1">
      <c r="A108" s="931"/>
      <c r="B108" s="866"/>
      <c r="C108" s="525"/>
      <c r="D108" s="521"/>
      <c r="E108" s="522"/>
      <c r="F108" s="514"/>
      <c r="G108" s="517"/>
      <c r="H108" s="517"/>
      <c r="I108" s="517"/>
      <c r="J108" s="517"/>
      <c r="K108" s="518"/>
      <c r="L108" s="291" t="s">
        <v>411</v>
      </c>
      <c r="M108" s="292"/>
      <c r="N108" s="293"/>
      <c r="O108" s="294"/>
      <c r="P108" s="295"/>
      <c r="Q108" s="295"/>
      <c r="R108" s="295"/>
      <c r="S108" s="295"/>
      <c r="T108" s="296"/>
      <c r="U108" s="400"/>
      <c r="V108" s="850"/>
      <c r="W108" s="403"/>
      <c r="X108" s="845"/>
      <c r="Y108" s="845"/>
      <c r="Z108" s="845"/>
      <c r="AA108" s="845"/>
      <c r="AB108" s="845"/>
      <c r="AC108" s="845"/>
      <c r="AD108" s="845"/>
      <c r="AE108" s="845"/>
      <c r="AF108" s="846"/>
      <c r="AG108" s="692" t="s">
        <v>210</v>
      </c>
      <c r="AH108" s="693"/>
      <c r="AI108" s="693"/>
      <c r="AJ108" s="693"/>
      <c r="AK108" s="837"/>
      <c r="AL108" s="838"/>
      <c r="AM108" s="838"/>
      <c r="AN108" s="838"/>
      <c r="AO108" s="838"/>
      <c r="AP108" s="838"/>
      <c r="AQ108" s="838"/>
      <c r="AR108" s="839"/>
    </row>
    <row r="109" spans="1:52" s="98" customFormat="1" ht="14.25" customHeight="1">
      <c r="A109" s="931"/>
      <c r="B109" s="866"/>
      <c r="C109" s="525"/>
      <c r="D109" s="521"/>
      <c r="E109" s="522"/>
      <c r="F109" s="513" t="s">
        <v>179</v>
      </c>
      <c r="G109" s="515" t="s">
        <v>180</v>
      </c>
      <c r="H109" s="515"/>
      <c r="I109" s="515"/>
      <c r="J109" s="515"/>
      <c r="K109" s="516"/>
      <c r="L109" s="291" t="s">
        <v>410</v>
      </c>
      <c r="M109" s="292"/>
      <c r="N109" s="293"/>
      <c r="O109" s="288"/>
      <c r="P109" s="289"/>
      <c r="Q109" s="289"/>
      <c r="R109" s="289"/>
      <c r="S109" s="289"/>
      <c r="T109" s="290"/>
      <c r="U109" s="400"/>
      <c r="V109" s="850"/>
      <c r="W109" s="402" t="s">
        <v>289</v>
      </c>
      <c r="X109" s="840" t="s">
        <v>201</v>
      </c>
      <c r="Y109" s="840"/>
      <c r="Z109" s="840"/>
      <c r="AA109" s="840"/>
      <c r="AB109" s="840"/>
      <c r="AC109" s="840"/>
      <c r="AD109" s="840"/>
      <c r="AE109" s="840"/>
      <c r="AF109" s="841"/>
      <c r="AG109" s="639" t="s">
        <v>199</v>
      </c>
      <c r="AH109" s="639"/>
      <c r="AI109" s="639"/>
      <c r="AJ109" s="639"/>
      <c r="AK109" s="777"/>
      <c r="AL109" s="778"/>
      <c r="AM109" s="778"/>
      <c r="AN109" s="778"/>
      <c r="AO109" s="778"/>
      <c r="AP109" s="778"/>
      <c r="AQ109" s="778"/>
      <c r="AR109" s="779"/>
    </row>
    <row r="110" spans="1:52" s="98" customFormat="1" ht="14.25" customHeight="1" thickBot="1">
      <c r="A110" s="931"/>
      <c r="B110" s="866"/>
      <c r="C110" s="526"/>
      <c r="D110" s="523"/>
      <c r="E110" s="524"/>
      <c r="F110" s="514"/>
      <c r="G110" s="517"/>
      <c r="H110" s="517"/>
      <c r="I110" s="517"/>
      <c r="J110" s="517"/>
      <c r="K110" s="518"/>
      <c r="L110" s="440" t="s">
        <v>411</v>
      </c>
      <c r="M110" s="441"/>
      <c r="N110" s="442"/>
      <c r="O110" s="443"/>
      <c r="P110" s="444"/>
      <c r="Q110" s="444"/>
      <c r="R110" s="444"/>
      <c r="S110" s="444"/>
      <c r="T110" s="445"/>
      <c r="U110" s="400"/>
      <c r="V110" s="851"/>
      <c r="W110" s="852"/>
      <c r="X110" s="842"/>
      <c r="Y110" s="842"/>
      <c r="Z110" s="842"/>
      <c r="AA110" s="842"/>
      <c r="AB110" s="842"/>
      <c r="AC110" s="842"/>
      <c r="AD110" s="842"/>
      <c r="AE110" s="842"/>
      <c r="AF110" s="843"/>
      <c r="AG110" s="806" t="s">
        <v>210</v>
      </c>
      <c r="AH110" s="807"/>
      <c r="AI110" s="807"/>
      <c r="AJ110" s="807"/>
      <c r="AK110" s="808"/>
      <c r="AL110" s="809"/>
      <c r="AM110" s="809"/>
      <c r="AN110" s="809"/>
      <c r="AO110" s="809"/>
      <c r="AP110" s="809"/>
      <c r="AQ110" s="809"/>
      <c r="AR110" s="810"/>
    </row>
    <row r="111" spans="1:52" s="98" customFormat="1" ht="14.25" customHeight="1">
      <c r="A111" s="931"/>
      <c r="B111" s="866"/>
      <c r="C111" s="780" t="s">
        <v>253</v>
      </c>
      <c r="D111" s="783" t="s">
        <v>248</v>
      </c>
      <c r="E111" s="784"/>
      <c r="F111" s="789" t="s">
        <v>157</v>
      </c>
      <c r="G111" s="791" t="s">
        <v>249</v>
      </c>
      <c r="H111" s="791"/>
      <c r="I111" s="791"/>
      <c r="J111" s="791"/>
      <c r="K111" s="792"/>
      <c r="L111" s="527" t="s">
        <v>410</v>
      </c>
      <c r="M111" s="528"/>
      <c r="N111" s="529"/>
      <c r="O111" s="412">
        <f>H77+H81</f>
        <v>1377040</v>
      </c>
      <c r="P111" s="413"/>
      <c r="Q111" s="413"/>
      <c r="R111" s="413"/>
      <c r="S111" s="413"/>
      <c r="T111" s="414"/>
      <c r="U111" s="400"/>
      <c r="V111" s="396" t="s">
        <v>204</v>
      </c>
      <c r="W111" s="315" t="s">
        <v>291</v>
      </c>
      <c r="X111" s="388" t="s">
        <v>234</v>
      </c>
      <c r="Y111" s="388"/>
      <c r="Z111" s="389"/>
      <c r="AA111" s="394" t="s">
        <v>235</v>
      </c>
      <c r="AB111" s="388"/>
      <c r="AC111" s="388"/>
      <c r="AD111" s="388"/>
      <c r="AE111" s="388"/>
      <c r="AF111" s="389"/>
      <c r="AG111" s="426" t="s">
        <v>199</v>
      </c>
      <c r="AH111" s="426"/>
      <c r="AI111" s="426"/>
      <c r="AJ111" s="426"/>
      <c r="AK111" s="798">
        <v>0</v>
      </c>
      <c r="AL111" s="799"/>
      <c r="AM111" s="799"/>
      <c r="AN111" s="799"/>
      <c r="AO111" s="799"/>
      <c r="AP111" s="799"/>
      <c r="AQ111" s="799"/>
      <c r="AR111" s="800"/>
    </row>
    <row r="112" spans="1:52" s="98" customFormat="1" ht="15" customHeight="1">
      <c r="A112" s="931"/>
      <c r="B112" s="866"/>
      <c r="C112" s="781"/>
      <c r="D112" s="785"/>
      <c r="E112" s="786"/>
      <c r="F112" s="790"/>
      <c r="G112" s="793"/>
      <c r="H112" s="793"/>
      <c r="I112" s="793"/>
      <c r="J112" s="793"/>
      <c r="K112" s="794"/>
      <c r="L112" s="291" t="s">
        <v>411</v>
      </c>
      <c r="M112" s="292"/>
      <c r="N112" s="293"/>
      <c r="O112" s="294">
        <f>O111</f>
        <v>1377040</v>
      </c>
      <c r="P112" s="295"/>
      <c r="Q112" s="295"/>
      <c r="R112" s="295"/>
      <c r="S112" s="295"/>
      <c r="T112" s="296"/>
      <c r="U112" s="400"/>
      <c r="V112" s="397"/>
      <c r="W112" s="316"/>
      <c r="X112" s="390"/>
      <c r="Y112" s="390"/>
      <c r="Z112" s="391"/>
      <c r="AA112" s="395"/>
      <c r="AB112" s="392"/>
      <c r="AC112" s="392"/>
      <c r="AD112" s="392"/>
      <c r="AE112" s="392"/>
      <c r="AF112" s="393"/>
      <c r="AG112" s="415" t="s">
        <v>210</v>
      </c>
      <c r="AH112" s="416"/>
      <c r="AI112" s="416"/>
      <c r="AJ112" s="416"/>
      <c r="AK112" s="795">
        <f>TRUNC(AK111*12%,0)</f>
        <v>0</v>
      </c>
      <c r="AL112" s="796"/>
      <c r="AM112" s="796"/>
      <c r="AN112" s="796"/>
      <c r="AO112" s="796"/>
      <c r="AP112" s="796"/>
      <c r="AQ112" s="796"/>
      <c r="AR112" s="797"/>
    </row>
    <row r="113" spans="1:44" s="98" customFormat="1" ht="15" customHeight="1">
      <c r="A113" s="931"/>
      <c r="B113" s="866"/>
      <c r="C113" s="781"/>
      <c r="D113" s="785"/>
      <c r="E113" s="786"/>
      <c r="F113" s="811" t="s">
        <v>160</v>
      </c>
      <c r="G113" s="812" t="s">
        <v>181</v>
      </c>
      <c r="H113" s="812"/>
      <c r="I113" s="812"/>
      <c r="J113" s="812"/>
      <c r="K113" s="813"/>
      <c r="L113" s="291" t="s">
        <v>410</v>
      </c>
      <c r="M113" s="292"/>
      <c r="N113" s="293"/>
      <c r="O113" s="288">
        <f>H79</f>
        <v>0</v>
      </c>
      <c r="P113" s="289"/>
      <c r="Q113" s="289"/>
      <c r="R113" s="289"/>
      <c r="S113" s="289"/>
      <c r="T113" s="290"/>
      <c r="U113" s="400"/>
      <c r="V113" s="397"/>
      <c r="W113" s="316"/>
      <c r="X113" s="390"/>
      <c r="Y113" s="390"/>
      <c r="Z113" s="391"/>
      <c r="AA113" s="390" t="s">
        <v>290</v>
      </c>
      <c r="AB113" s="390"/>
      <c r="AC113" s="390"/>
      <c r="AD113" s="390"/>
      <c r="AE113" s="390"/>
      <c r="AF113" s="391"/>
      <c r="AG113" s="426" t="s">
        <v>199</v>
      </c>
      <c r="AH113" s="426"/>
      <c r="AI113" s="426"/>
      <c r="AJ113" s="426"/>
      <c r="AK113" s="673"/>
      <c r="AL113" s="674"/>
      <c r="AM113" s="674"/>
      <c r="AN113" s="674"/>
      <c r="AO113" s="674"/>
      <c r="AP113" s="674"/>
      <c r="AQ113" s="674"/>
      <c r="AR113" s="675"/>
    </row>
    <row r="114" spans="1:44" s="98" customFormat="1" ht="14.25" customHeight="1">
      <c r="A114" s="931"/>
      <c r="B114" s="866"/>
      <c r="C114" s="781"/>
      <c r="D114" s="787"/>
      <c r="E114" s="788"/>
      <c r="F114" s="790"/>
      <c r="G114" s="814"/>
      <c r="H114" s="814"/>
      <c r="I114" s="814"/>
      <c r="J114" s="814"/>
      <c r="K114" s="815"/>
      <c r="L114" s="291" t="s">
        <v>411</v>
      </c>
      <c r="M114" s="292"/>
      <c r="N114" s="293"/>
      <c r="O114" s="294"/>
      <c r="P114" s="295"/>
      <c r="Q114" s="295"/>
      <c r="R114" s="295"/>
      <c r="S114" s="295"/>
      <c r="T114" s="296"/>
      <c r="U114" s="400"/>
      <c r="V114" s="397"/>
      <c r="W114" s="317"/>
      <c r="X114" s="392"/>
      <c r="Y114" s="392"/>
      <c r="Z114" s="393"/>
      <c r="AA114" s="392"/>
      <c r="AB114" s="392"/>
      <c r="AC114" s="392"/>
      <c r="AD114" s="392"/>
      <c r="AE114" s="392"/>
      <c r="AF114" s="393"/>
      <c r="AG114" s="415" t="s">
        <v>210</v>
      </c>
      <c r="AH114" s="416"/>
      <c r="AI114" s="416"/>
      <c r="AJ114" s="416"/>
      <c r="AK114" s="417"/>
      <c r="AL114" s="418"/>
      <c r="AM114" s="418"/>
      <c r="AN114" s="418"/>
      <c r="AO114" s="418"/>
      <c r="AP114" s="418"/>
      <c r="AQ114" s="418"/>
      <c r="AR114" s="419"/>
    </row>
    <row r="115" spans="1:44" s="98" customFormat="1" ht="14.25" customHeight="1">
      <c r="A115" s="931"/>
      <c r="B115" s="866"/>
      <c r="C115" s="781"/>
      <c r="D115" s="801" t="s">
        <v>250</v>
      </c>
      <c r="E115" s="723" t="s">
        <v>308</v>
      </c>
      <c r="F115" s="748"/>
      <c r="G115" s="748"/>
      <c r="H115" s="743"/>
      <c r="I115" s="803" t="s">
        <v>190</v>
      </c>
      <c r="J115" s="804"/>
      <c r="K115" s="805"/>
      <c r="L115" s="763"/>
      <c r="M115" s="764"/>
      <c r="N115" s="764"/>
      <c r="O115" s="764"/>
      <c r="P115" s="765"/>
      <c r="Q115" s="647"/>
      <c r="R115" s="647"/>
      <c r="S115" s="647"/>
      <c r="T115" s="648"/>
      <c r="U115" s="400"/>
      <c r="V115" s="397"/>
      <c r="W115" s="732" t="s">
        <v>292</v>
      </c>
      <c r="X115" s="719" t="s">
        <v>184</v>
      </c>
      <c r="Y115" s="719"/>
      <c r="Z115" s="719"/>
      <c r="AA115" s="719"/>
      <c r="AB115" s="719"/>
      <c r="AC115" s="719"/>
      <c r="AD115" s="719"/>
      <c r="AE115" s="719"/>
      <c r="AF115" s="720"/>
      <c r="AG115" s="426" t="s">
        <v>199</v>
      </c>
      <c r="AH115" s="426"/>
      <c r="AI115" s="426"/>
      <c r="AJ115" s="426"/>
      <c r="AK115" s="673"/>
      <c r="AL115" s="674"/>
      <c r="AM115" s="674"/>
      <c r="AN115" s="674"/>
      <c r="AO115" s="674"/>
      <c r="AP115" s="674"/>
      <c r="AQ115" s="674"/>
      <c r="AR115" s="675"/>
    </row>
    <row r="116" spans="1:44" s="98" customFormat="1" ht="11.25" customHeight="1">
      <c r="A116" s="931"/>
      <c r="B116" s="866"/>
      <c r="C116" s="781"/>
      <c r="D116" s="525"/>
      <c r="E116" s="744"/>
      <c r="F116" s="749"/>
      <c r="G116" s="749"/>
      <c r="H116" s="745"/>
      <c r="I116" s="760"/>
      <c r="J116" s="761"/>
      <c r="K116" s="762"/>
      <c r="L116" s="766"/>
      <c r="M116" s="767"/>
      <c r="N116" s="767"/>
      <c r="O116" s="767"/>
      <c r="P116" s="768"/>
      <c r="Q116" s="769"/>
      <c r="R116" s="769"/>
      <c r="S116" s="769"/>
      <c r="T116" s="770"/>
      <c r="U116" s="400"/>
      <c r="V116" s="397"/>
      <c r="W116" s="317"/>
      <c r="X116" s="721"/>
      <c r="Y116" s="721"/>
      <c r="Z116" s="721"/>
      <c r="AA116" s="721"/>
      <c r="AB116" s="721"/>
      <c r="AC116" s="721"/>
      <c r="AD116" s="721"/>
      <c r="AE116" s="721"/>
      <c r="AF116" s="722"/>
      <c r="AG116" s="415" t="s">
        <v>210</v>
      </c>
      <c r="AH116" s="416"/>
      <c r="AI116" s="416"/>
      <c r="AJ116" s="416"/>
      <c r="AK116" s="417"/>
      <c r="AL116" s="418"/>
      <c r="AM116" s="418"/>
      <c r="AN116" s="418"/>
      <c r="AO116" s="418"/>
      <c r="AP116" s="418"/>
      <c r="AQ116" s="418"/>
      <c r="AR116" s="419"/>
    </row>
    <row r="117" spans="1:44" s="98" customFormat="1" ht="11.25" customHeight="1">
      <c r="A117" s="931"/>
      <c r="B117" s="866"/>
      <c r="C117" s="781"/>
      <c r="D117" s="525"/>
      <c r="E117" s="744"/>
      <c r="F117" s="749"/>
      <c r="G117" s="749"/>
      <c r="H117" s="745"/>
      <c r="I117" s="757" t="s">
        <v>191</v>
      </c>
      <c r="J117" s="758"/>
      <c r="K117" s="759"/>
      <c r="L117" s="763"/>
      <c r="M117" s="764"/>
      <c r="N117" s="764"/>
      <c r="O117" s="764"/>
      <c r="P117" s="765"/>
      <c r="Q117" s="647"/>
      <c r="R117" s="647"/>
      <c r="S117" s="647"/>
      <c r="T117" s="648"/>
      <c r="U117" s="400"/>
      <c r="V117" s="397"/>
      <c r="W117" s="732" t="s">
        <v>293</v>
      </c>
      <c r="X117" s="719" t="s">
        <v>185</v>
      </c>
      <c r="Y117" s="719"/>
      <c r="Z117" s="719"/>
      <c r="AA117" s="719"/>
      <c r="AB117" s="719"/>
      <c r="AC117" s="719"/>
      <c r="AD117" s="719"/>
      <c r="AE117" s="719"/>
      <c r="AF117" s="720"/>
      <c r="AG117" s="426" t="s">
        <v>199</v>
      </c>
      <c r="AH117" s="426"/>
      <c r="AI117" s="426"/>
      <c r="AJ117" s="426"/>
      <c r="AK117" s="673"/>
      <c r="AL117" s="674"/>
      <c r="AM117" s="674"/>
      <c r="AN117" s="674"/>
      <c r="AO117" s="674"/>
      <c r="AP117" s="674"/>
      <c r="AQ117" s="674"/>
      <c r="AR117" s="675"/>
    </row>
    <row r="118" spans="1:44" s="98" customFormat="1" ht="11.25" customHeight="1">
      <c r="A118" s="931"/>
      <c r="B118" s="866"/>
      <c r="C118" s="781"/>
      <c r="D118" s="525"/>
      <c r="E118" s="746"/>
      <c r="F118" s="750"/>
      <c r="G118" s="750"/>
      <c r="H118" s="747"/>
      <c r="I118" s="760"/>
      <c r="J118" s="761"/>
      <c r="K118" s="762"/>
      <c r="L118" s="766"/>
      <c r="M118" s="767"/>
      <c r="N118" s="767"/>
      <c r="O118" s="767"/>
      <c r="P118" s="768"/>
      <c r="Q118" s="769"/>
      <c r="R118" s="769"/>
      <c r="S118" s="769"/>
      <c r="T118" s="770"/>
      <c r="U118" s="400"/>
      <c r="V118" s="397"/>
      <c r="W118" s="317"/>
      <c r="X118" s="721"/>
      <c r="Y118" s="721"/>
      <c r="Z118" s="721"/>
      <c r="AA118" s="721"/>
      <c r="AB118" s="721"/>
      <c r="AC118" s="721"/>
      <c r="AD118" s="721"/>
      <c r="AE118" s="721"/>
      <c r="AF118" s="722"/>
      <c r="AG118" s="415" t="s">
        <v>210</v>
      </c>
      <c r="AH118" s="416"/>
      <c r="AI118" s="416"/>
      <c r="AJ118" s="416"/>
      <c r="AK118" s="417"/>
      <c r="AL118" s="418"/>
      <c r="AM118" s="418"/>
      <c r="AN118" s="418"/>
      <c r="AO118" s="418"/>
      <c r="AP118" s="418"/>
      <c r="AQ118" s="418"/>
      <c r="AR118" s="419"/>
    </row>
    <row r="119" spans="1:44" s="98" customFormat="1" ht="11.25" customHeight="1">
      <c r="A119" s="931"/>
      <c r="B119" s="866"/>
      <c r="C119" s="781"/>
      <c r="D119" s="525"/>
      <c r="E119" s="723" t="s">
        <v>309</v>
      </c>
      <c r="F119" s="743"/>
      <c r="G119" s="748" t="s">
        <v>182</v>
      </c>
      <c r="H119" s="743"/>
      <c r="I119" s="751" t="s">
        <v>189</v>
      </c>
      <c r="J119" s="752"/>
      <c r="K119" s="753"/>
      <c r="L119" s="713"/>
      <c r="M119" s="714"/>
      <c r="N119" s="714"/>
      <c r="O119" s="714"/>
      <c r="P119" s="681"/>
      <c r="Q119" s="630"/>
      <c r="R119" s="630"/>
      <c r="S119" s="630"/>
      <c r="T119" s="631"/>
      <c r="U119" s="400"/>
      <c r="V119" s="397"/>
      <c r="W119" s="682" t="s">
        <v>298</v>
      </c>
      <c r="X119" s="420" t="s">
        <v>314</v>
      </c>
      <c r="Y119" s="703"/>
      <c r="Z119" s="703"/>
      <c r="AA119" s="703"/>
      <c r="AB119" s="703"/>
      <c r="AC119" s="704"/>
      <c r="AD119" s="771" t="s">
        <v>203</v>
      </c>
      <c r="AE119" s="772"/>
      <c r="AF119" s="773"/>
      <c r="AG119" s="426" t="s">
        <v>199</v>
      </c>
      <c r="AH119" s="426"/>
      <c r="AI119" s="426"/>
      <c r="AJ119" s="426"/>
      <c r="AK119" s="673">
        <v>0</v>
      </c>
      <c r="AL119" s="674"/>
      <c r="AM119" s="674"/>
      <c r="AN119" s="674"/>
      <c r="AO119" s="674"/>
      <c r="AP119" s="674"/>
      <c r="AQ119" s="674"/>
      <c r="AR119" s="675"/>
    </row>
    <row r="120" spans="1:44" s="98" customFormat="1" ht="14.25" customHeight="1">
      <c r="A120" s="931"/>
      <c r="B120" s="866"/>
      <c r="C120" s="781"/>
      <c r="D120" s="525"/>
      <c r="E120" s="744"/>
      <c r="F120" s="745"/>
      <c r="G120" s="749"/>
      <c r="H120" s="745"/>
      <c r="I120" s="754" t="s">
        <v>251</v>
      </c>
      <c r="J120" s="755"/>
      <c r="K120" s="756"/>
      <c r="L120" s="713"/>
      <c r="M120" s="714"/>
      <c r="N120" s="714"/>
      <c r="O120" s="714"/>
      <c r="P120" s="681"/>
      <c r="Q120" s="630"/>
      <c r="R120" s="630"/>
      <c r="S120" s="630"/>
      <c r="T120" s="631"/>
      <c r="U120" s="400"/>
      <c r="V120" s="397"/>
      <c r="W120" s="400"/>
      <c r="X120" s="705"/>
      <c r="Y120" s="706"/>
      <c r="Z120" s="706"/>
      <c r="AA120" s="706"/>
      <c r="AB120" s="706"/>
      <c r="AC120" s="707"/>
      <c r="AD120" s="774"/>
      <c r="AE120" s="775"/>
      <c r="AF120" s="776"/>
      <c r="AG120" s="415" t="s">
        <v>210</v>
      </c>
      <c r="AH120" s="416"/>
      <c r="AI120" s="416"/>
      <c r="AJ120" s="416"/>
      <c r="AK120" s="417">
        <v>0</v>
      </c>
      <c r="AL120" s="418"/>
      <c r="AM120" s="418"/>
      <c r="AN120" s="418"/>
      <c r="AO120" s="418"/>
      <c r="AP120" s="418"/>
      <c r="AQ120" s="418"/>
      <c r="AR120" s="419"/>
    </row>
    <row r="121" spans="1:44" s="98" customFormat="1" ht="14.25" customHeight="1">
      <c r="A121" s="931"/>
      <c r="B121" s="866"/>
      <c r="C121" s="781"/>
      <c r="D121" s="525"/>
      <c r="E121" s="744"/>
      <c r="F121" s="745"/>
      <c r="G121" s="750"/>
      <c r="H121" s="747"/>
      <c r="I121" s="733" t="s">
        <v>188</v>
      </c>
      <c r="J121" s="734"/>
      <c r="K121" s="735"/>
      <c r="L121" s="713"/>
      <c r="M121" s="714"/>
      <c r="N121" s="714"/>
      <c r="O121" s="714"/>
      <c r="P121" s="681"/>
      <c r="Q121" s="630"/>
      <c r="R121" s="630"/>
      <c r="S121" s="630"/>
      <c r="T121" s="631"/>
      <c r="U121" s="400"/>
      <c r="V121" s="397"/>
      <c r="W121" s="400"/>
      <c r="X121" s="705"/>
      <c r="Y121" s="706"/>
      <c r="Z121" s="706"/>
      <c r="AA121" s="706"/>
      <c r="AB121" s="706"/>
      <c r="AC121" s="707"/>
      <c r="AD121" s="771" t="s">
        <v>294</v>
      </c>
      <c r="AE121" s="772"/>
      <c r="AF121" s="773"/>
      <c r="AG121" s="426" t="s">
        <v>199</v>
      </c>
      <c r="AH121" s="426"/>
      <c r="AI121" s="426"/>
      <c r="AJ121" s="426"/>
      <c r="AK121" s="673">
        <v>0</v>
      </c>
      <c r="AL121" s="674"/>
      <c r="AM121" s="674"/>
      <c r="AN121" s="674"/>
      <c r="AO121" s="674"/>
      <c r="AP121" s="674"/>
      <c r="AQ121" s="674"/>
      <c r="AR121" s="675"/>
    </row>
    <row r="122" spans="1:44" s="98" customFormat="1" ht="18" customHeight="1">
      <c r="A122" s="931"/>
      <c r="B122" s="866"/>
      <c r="C122" s="781"/>
      <c r="D122" s="525"/>
      <c r="E122" s="744"/>
      <c r="F122" s="745"/>
      <c r="G122" s="736" t="s">
        <v>310</v>
      </c>
      <c r="H122" s="737"/>
      <c r="I122" s="740" t="s">
        <v>412</v>
      </c>
      <c r="J122" s="741"/>
      <c r="K122" s="742"/>
      <c r="L122" s="713"/>
      <c r="M122" s="714"/>
      <c r="N122" s="714"/>
      <c r="O122" s="714"/>
      <c r="P122" s="681"/>
      <c r="Q122" s="630"/>
      <c r="R122" s="630"/>
      <c r="S122" s="630"/>
      <c r="T122" s="631"/>
      <c r="U122" s="400"/>
      <c r="V122" s="397"/>
      <c r="W122" s="400"/>
      <c r="X122" s="708"/>
      <c r="Y122" s="709"/>
      <c r="Z122" s="709"/>
      <c r="AA122" s="709"/>
      <c r="AB122" s="709"/>
      <c r="AC122" s="710"/>
      <c r="AD122" s="774"/>
      <c r="AE122" s="775"/>
      <c r="AF122" s="776"/>
      <c r="AG122" s="415" t="s">
        <v>210</v>
      </c>
      <c r="AH122" s="416"/>
      <c r="AI122" s="416"/>
      <c r="AJ122" s="416"/>
      <c r="AK122" s="417">
        <v>0</v>
      </c>
      <c r="AL122" s="418"/>
      <c r="AM122" s="418"/>
      <c r="AN122" s="418"/>
      <c r="AO122" s="418"/>
      <c r="AP122" s="418"/>
      <c r="AQ122" s="418"/>
      <c r="AR122" s="419"/>
    </row>
    <row r="123" spans="1:44" s="98" customFormat="1" ht="18" customHeight="1">
      <c r="A123" s="931"/>
      <c r="B123" s="866"/>
      <c r="C123" s="781"/>
      <c r="D123" s="525"/>
      <c r="E123" s="744"/>
      <c r="F123" s="745"/>
      <c r="G123" s="738"/>
      <c r="H123" s="739"/>
      <c r="I123" s="816" t="s">
        <v>230</v>
      </c>
      <c r="J123" s="817"/>
      <c r="K123" s="818"/>
      <c r="L123" s="713"/>
      <c r="M123" s="714"/>
      <c r="N123" s="714"/>
      <c r="O123" s="714"/>
      <c r="P123" s="681"/>
      <c r="Q123" s="630"/>
      <c r="R123" s="630"/>
      <c r="S123" s="630"/>
      <c r="T123" s="631"/>
      <c r="U123" s="400"/>
      <c r="V123" s="397"/>
      <c r="W123" s="400"/>
      <c r="X123" s="672" t="s">
        <v>313</v>
      </c>
      <c r="Y123" s="421"/>
      <c r="Z123" s="421"/>
      <c r="AA123" s="421"/>
      <c r="AB123" s="421"/>
      <c r="AC123" s="421"/>
      <c r="AD123" s="421"/>
      <c r="AE123" s="421"/>
      <c r="AF123" s="422"/>
      <c r="AG123" s="426" t="s">
        <v>199</v>
      </c>
      <c r="AH123" s="426"/>
      <c r="AI123" s="426"/>
      <c r="AJ123" s="426"/>
      <c r="AK123" s="673"/>
      <c r="AL123" s="674"/>
      <c r="AM123" s="674"/>
      <c r="AN123" s="674"/>
      <c r="AO123" s="674"/>
      <c r="AP123" s="674"/>
      <c r="AQ123" s="674"/>
      <c r="AR123" s="675"/>
    </row>
    <row r="124" spans="1:44" s="98" customFormat="1" ht="16.5" customHeight="1">
      <c r="A124" s="931"/>
      <c r="B124" s="866"/>
      <c r="C124" s="781"/>
      <c r="D124" s="525"/>
      <c r="E124" s="744"/>
      <c r="F124" s="745"/>
      <c r="G124" s="723" t="s">
        <v>269</v>
      </c>
      <c r="H124" s="724"/>
      <c r="I124" s="729" t="s">
        <v>270</v>
      </c>
      <c r="J124" s="711" t="s">
        <v>271</v>
      </c>
      <c r="K124" s="712"/>
      <c r="L124" s="713"/>
      <c r="M124" s="714"/>
      <c r="N124" s="714"/>
      <c r="O124" s="715"/>
      <c r="P124" s="681"/>
      <c r="Q124" s="630"/>
      <c r="R124" s="630"/>
      <c r="S124" s="630"/>
      <c r="T124" s="631"/>
      <c r="U124" s="400"/>
      <c r="V124" s="397"/>
      <c r="W124" s="400"/>
      <c r="X124" s="669"/>
      <c r="Y124" s="670"/>
      <c r="Z124" s="670"/>
      <c r="AA124" s="670"/>
      <c r="AB124" s="670"/>
      <c r="AC124" s="670"/>
      <c r="AD124" s="670"/>
      <c r="AE124" s="670"/>
      <c r="AF124" s="671"/>
      <c r="AG124" s="415" t="s">
        <v>210</v>
      </c>
      <c r="AH124" s="416"/>
      <c r="AI124" s="416"/>
      <c r="AJ124" s="416"/>
      <c r="AK124" s="417"/>
      <c r="AL124" s="418"/>
      <c r="AM124" s="418"/>
      <c r="AN124" s="418"/>
      <c r="AO124" s="418"/>
      <c r="AP124" s="418"/>
      <c r="AQ124" s="418"/>
      <c r="AR124" s="419"/>
    </row>
    <row r="125" spans="1:44" s="98" customFormat="1" ht="16.5" customHeight="1">
      <c r="A125" s="931"/>
      <c r="B125" s="866"/>
      <c r="C125" s="781"/>
      <c r="D125" s="525"/>
      <c r="E125" s="744"/>
      <c r="F125" s="745"/>
      <c r="G125" s="725"/>
      <c r="H125" s="726"/>
      <c r="I125" s="730"/>
      <c r="J125" s="711" t="s">
        <v>272</v>
      </c>
      <c r="K125" s="712"/>
      <c r="L125" s="713"/>
      <c r="M125" s="714"/>
      <c r="N125" s="714"/>
      <c r="O125" s="715"/>
      <c r="P125" s="681"/>
      <c r="Q125" s="630"/>
      <c r="R125" s="630"/>
      <c r="S125" s="630"/>
      <c r="T125" s="631"/>
      <c r="U125" s="400"/>
      <c r="V125" s="397"/>
      <c r="W125" s="400"/>
      <c r="X125" s="420" t="s">
        <v>297</v>
      </c>
      <c r="Y125" s="703"/>
      <c r="Z125" s="703"/>
      <c r="AA125" s="703"/>
      <c r="AB125" s="703"/>
      <c r="AC125" s="703"/>
      <c r="AD125" s="703"/>
      <c r="AE125" s="703"/>
      <c r="AF125" s="704"/>
      <c r="AG125" s="426" t="s">
        <v>199</v>
      </c>
      <c r="AH125" s="426"/>
      <c r="AI125" s="426"/>
      <c r="AJ125" s="426"/>
      <c r="AK125" s="673"/>
      <c r="AL125" s="674"/>
      <c r="AM125" s="674"/>
      <c r="AN125" s="674"/>
      <c r="AO125" s="674"/>
      <c r="AP125" s="674"/>
      <c r="AQ125" s="674"/>
      <c r="AR125" s="675"/>
    </row>
    <row r="126" spans="1:44" s="98" customFormat="1" ht="16.5" customHeight="1">
      <c r="A126" s="931"/>
      <c r="B126" s="866"/>
      <c r="C126" s="781"/>
      <c r="D126" s="525"/>
      <c r="E126" s="744"/>
      <c r="F126" s="745"/>
      <c r="G126" s="725"/>
      <c r="H126" s="726"/>
      <c r="I126" s="731"/>
      <c r="J126" s="711" t="s">
        <v>230</v>
      </c>
      <c r="K126" s="712"/>
      <c r="L126" s="713"/>
      <c r="M126" s="714"/>
      <c r="N126" s="714"/>
      <c r="O126" s="715"/>
      <c r="P126" s="681"/>
      <c r="Q126" s="630"/>
      <c r="R126" s="630"/>
      <c r="S126" s="630"/>
      <c r="T126" s="631"/>
      <c r="U126" s="400"/>
      <c r="V126" s="397"/>
      <c r="W126" s="400"/>
      <c r="X126" s="708"/>
      <c r="Y126" s="709"/>
      <c r="Z126" s="709"/>
      <c r="AA126" s="709"/>
      <c r="AB126" s="709"/>
      <c r="AC126" s="709"/>
      <c r="AD126" s="709"/>
      <c r="AE126" s="709"/>
      <c r="AF126" s="710"/>
      <c r="AG126" s="415" t="s">
        <v>210</v>
      </c>
      <c r="AH126" s="416"/>
      <c r="AI126" s="416"/>
      <c r="AJ126" s="416"/>
      <c r="AK126" s="417"/>
      <c r="AL126" s="418"/>
      <c r="AM126" s="418"/>
      <c r="AN126" s="418"/>
      <c r="AO126" s="418"/>
      <c r="AP126" s="418"/>
      <c r="AQ126" s="418"/>
      <c r="AR126" s="419"/>
    </row>
    <row r="127" spans="1:44" s="98" customFormat="1" ht="16.5" customHeight="1">
      <c r="A127" s="931"/>
      <c r="B127" s="866"/>
      <c r="C127" s="781"/>
      <c r="D127" s="802"/>
      <c r="E127" s="746"/>
      <c r="F127" s="747"/>
      <c r="G127" s="727"/>
      <c r="H127" s="728"/>
      <c r="I127" s="37" t="s">
        <v>315</v>
      </c>
      <c r="J127" s="711" t="s">
        <v>272</v>
      </c>
      <c r="K127" s="712"/>
      <c r="L127" s="713"/>
      <c r="M127" s="714"/>
      <c r="N127" s="714"/>
      <c r="O127" s="715"/>
      <c r="P127" s="681"/>
      <c r="Q127" s="630"/>
      <c r="R127" s="630"/>
      <c r="S127" s="630"/>
      <c r="T127" s="631"/>
      <c r="U127" s="400"/>
      <c r="V127" s="397"/>
      <c r="W127" s="400"/>
      <c r="X127" s="420" t="s">
        <v>295</v>
      </c>
      <c r="Y127" s="421"/>
      <c r="Z127" s="421"/>
      <c r="AA127" s="421"/>
      <c r="AB127" s="421"/>
      <c r="AC127" s="421"/>
      <c r="AD127" s="421"/>
      <c r="AE127" s="421"/>
      <c r="AF127" s="422"/>
      <c r="AG127" s="426" t="s">
        <v>199</v>
      </c>
      <c r="AH127" s="426"/>
      <c r="AI127" s="426"/>
      <c r="AJ127" s="426"/>
      <c r="AK127" s="673">
        <v>0</v>
      </c>
      <c r="AL127" s="674"/>
      <c r="AM127" s="674"/>
      <c r="AN127" s="674"/>
      <c r="AO127" s="674"/>
      <c r="AP127" s="674"/>
      <c r="AQ127" s="674"/>
      <c r="AR127" s="675"/>
    </row>
    <row r="128" spans="1:44" s="98" customFormat="1" ht="14.25" customHeight="1">
      <c r="A128" s="931"/>
      <c r="B128" s="866"/>
      <c r="C128" s="781"/>
      <c r="D128" s="716" t="s">
        <v>252</v>
      </c>
      <c r="E128" s="717"/>
      <c r="F128" s="717"/>
      <c r="G128" s="717"/>
      <c r="H128" s="717"/>
      <c r="I128" s="717"/>
      <c r="J128" s="717"/>
      <c r="K128" s="718"/>
      <c r="L128" s="676"/>
      <c r="M128" s="677"/>
      <c r="N128" s="677"/>
      <c r="O128" s="677"/>
      <c r="P128" s="678"/>
      <c r="Q128" s="679"/>
      <c r="R128" s="679"/>
      <c r="S128" s="679"/>
      <c r="T128" s="680"/>
      <c r="U128" s="400"/>
      <c r="V128" s="397"/>
      <c r="W128" s="400"/>
      <c r="X128" s="669"/>
      <c r="Y128" s="670"/>
      <c r="Z128" s="670"/>
      <c r="AA128" s="670"/>
      <c r="AB128" s="670"/>
      <c r="AC128" s="670"/>
      <c r="AD128" s="670"/>
      <c r="AE128" s="670"/>
      <c r="AF128" s="671"/>
      <c r="AG128" s="415" t="s">
        <v>210</v>
      </c>
      <c r="AH128" s="416"/>
      <c r="AI128" s="416"/>
      <c r="AJ128" s="416"/>
      <c r="AK128" s="417">
        <v>0</v>
      </c>
      <c r="AL128" s="418"/>
      <c r="AM128" s="418"/>
      <c r="AN128" s="418"/>
      <c r="AO128" s="418"/>
      <c r="AP128" s="418"/>
      <c r="AQ128" s="418"/>
      <c r="AR128" s="419"/>
    </row>
    <row r="129" spans="1:48" s="98" customFormat="1" ht="14.25" customHeight="1">
      <c r="A129" s="931"/>
      <c r="B129" s="866"/>
      <c r="C129" s="781"/>
      <c r="D129" s="697" t="s">
        <v>218</v>
      </c>
      <c r="E129" s="698"/>
      <c r="F129" s="698"/>
      <c r="G129" s="698"/>
      <c r="H129" s="698"/>
      <c r="I129" s="698"/>
      <c r="J129" s="698"/>
      <c r="K129" s="699"/>
      <c r="L129" s="297">
        <f>SUM(L111,L113,L115:O128)</f>
        <v>0</v>
      </c>
      <c r="M129" s="298"/>
      <c r="N129" s="298"/>
      <c r="O129" s="299"/>
      <c r="P129" s="303">
        <f>SUM(O112,O114,P115:T128)</f>
        <v>1377040</v>
      </c>
      <c r="Q129" s="304"/>
      <c r="R129" s="304"/>
      <c r="S129" s="304"/>
      <c r="T129" s="305"/>
      <c r="U129" s="400"/>
      <c r="V129" s="397"/>
      <c r="W129" s="400"/>
      <c r="X129" s="420" t="s">
        <v>296</v>
      </c>
      <c r="Y129" s="421"/>
      <c r="Z129" s="421"/>
      <c r="AA129" s="421"/>
      <c r="AB129" s="421"/>
      <c r="AC129" s="421"/>
      <c r="AD129" s="421"/>
      <c r="AE129" s="421"/>
      <c r="AF129" s="422"/>
      <c r="AG129" s="426" t="s">
        <v>199</v>
      </c>
      <c r="AH129" s="426"/>
      <c r="AI129" s="426"/>
      <c r="AJ129" s="426"/>
      <c r="AK129" s="673">
        <v>0</v>
      </c>
      <c r="AL129" s="674"/>
      <c r="AM129" s="674"/>
      <c r="AN129" s="674"/>
      <c r="AO129" s="674"/>
      <c r="AP129" s="674"/>
      <c r="AQ129" s="674"/>
      <c r="AR129" s="675"/>
    </row>
    <row r="130" spans="1:48" s="98" customFormat="1" ht="14.25" customHeight="1" thickBot="1">
      <c r="A130" s="931"/>
      <c r="B130" s="867"/>
      <c r="C130" s="782"/>
      <c r="D130" s="700"/>
      <c r="E130" s="701"/>
      <c r="F130" s="701"/>
      <c r="G130" s="701"/>
      <c r="H130" s="701"/>
      <c r="I130" s="701"/>
      <c r="J130" s="701"/>
      <c r="K130" s="702"/>
      <c r="L130" s="300"/>
      <c r="M130" s="301"/>
      <c r="N130" s="301"/>
      <c r="O130" s="302"/>
      <c r="P130" s="306"/>
      <c r="Q130" s="307"/>
      <c r="R130" s="307"/>
      <c r="S130" s="307"/>
      <c r="T130" s="308"/>
      <c r="U130" s="400"/>
      <c r="V130" s="397"/>
      <c r="W130" s="400"/>
      <c r="X130" s="423"/>
      <c r="Y130" s="424"/>
      <c r="Z130" s="424"/>
      <c r="AA130" s="424"/>
      <c r="AB130" s="424"/>
      <c r="AC130" s="424"/>
      <c r="AD130" s="424"/>
      <c r="AE130" s="424"/>
      <c r="AF130" s="425"/>
      <c r="AG130" s="692" t="s">
        <v>210</v>
      </c>
      <c r="AH130" s="693"/>
      <c r="AI130" s="693"/>
      <c r="AJ130" s="693"/>
      <c r="AK130" s="694">
        <v>0</v>
      </c>
      <c r="AL130" s="695"/>
      <c r="AM130" s="695"/>
      <c r="AN130" s="695"/>
      <c r="AO130" s="695"/>
      <c r="AP130" s="695"/>
      <c r="AQ130" s="695"/>
      <c r="AR130" s="696"/>
    </row>
    <row r="131" spans="1:48" s="98" customFormat="1" ht="14.25" customHeight="1">
      <c r="A131" s="931"/>
      <c r="B131" s="1198" t="s">
        <v>219</v>
      </c>
      <c r="C131" s="1198"/>
      <c r="D131" s="1198"/>
      <c r="E131" s="1198"/>
      <c r="F131" s="1198"/>
      <c r="G131" s="1198"/>
      <c r="H131" s="1198"/>
      <c r="I131" s="1198"/>
      <c r="J131" s="1198"/>
      <c r="K131" s="1199"/>
      <c r="L131" s="1200">
        <f>L93-SUM(L94:T100,O102,O104,O106,O108,O110,P129)</f>
        <v>20852960</v>
      </c>
      <c r="M131" s="1201"/>
      <c r="N131" s="1201"/>
      <c r="O131" s="1201"/>
      <c r="P131" s="1201"/>
      <c r="Q131" s="1201"/>
      <c r="R131" s="1201"/>
      <c r="S131" s="1201"/>
      <c r="T131" s="1202"/>
      <c r="U131" s="400"/>
      <c r="V131" s="397"/>
      <c r="W131" s="143" t="s">
        <v>299</v>
      </c>
      <c r="X131" s="404" t="s">
        <v>60</v>
      </c>
      <c r="Y131" s="404"/>
      <c r="Z131" s="404"/>
      <c r="AA131" s="404"/>
      <c r="AB131" s="404"/>
      <c r="AC131" s="404"/>
      <c r="AD131" s="404"/>
      <c r="AE131" s="404"/>
      <c r="AF131" s="404"/>
      <c r="AG131" s="404"/>
      <c r="AH131" s="404"/>
      <c r="AI131" s="404"/>
      <c r="AJ131" s="405"/>
      <c r="AK131" s="683">
        <f>SUM(AK112,AK114,AK116,AK118,AK120,AK122,AK124,AK126,AK128,AK130)</f>
        <v>0</v>
      </c>
      <c r="AL131" s="684"/>
      <c r="AM131" s="684"/>
      <c r="AN131" s="684"/>
      <c r="AO131" s="684"/>
      <c r="AP131" s="684"/>
      <c r="AQ131" s="684"/>
      <c r="AR131" s="685"/>
      <c r="AT131" s="49"/>
    </row>
    <row r="132" spans="1:48" s="98" customFormat="1" ht="14.25" customHeight="1" thickBot="1">
      <c r="A132" s="931"/>
      <c r="B132" s="801" t="s">
        <v>192</v>
      </c>
      <c r="C132" s="44" t="s">
        <v>223</v>
      </c>
      <c r="D132" s="114"/>
      <c r="E132" s="114"/>
      <c r="F132" s="114"/>
      <c r="G132" s="114"/>
      <c r="H132" s="114"/>
      <c r="I132" s="114"/>
      <c r="J132" s="114"/>
      <c r="K132" s="115"/>
      <c r="L132" s="612">
        <v>0</v>
      </c>
      <c r="M132" s="613"/>
      <c r="N132" s="613"/>
      <c r="O132" s="613"/>
      <c r="P132" s="613"/>
      <c r="Q132" s="613"/>
      <c r="R132" s="613"/>
      <c r="S132" s="613"/>
      <c r="T132" s="614"/>
      <c r="U132" s="400"/>
      <c r="V132" s="398"/>
      <c r="W132" s="28" t="s">
        <v>300</v>
      </c>
      <c r="X132" s="686" t="s">
        <v>478</v>
      </c>
      <c r="Y132" s="687"/>
      <c r="Z132" s="687"/>
      <c r="AA132" s="687"/>
      <c r="AB132" s="687"/>
      <c r="AC132" s="687"/>
      <c r="AD132" s="687"/>
      <c r="AE132" s="687"/>
      <c r="AF132" s="687"/>
      <c r="AG132" s="687"/>
      <c r="AH132" s="687"/>
      <c r="AI132" s="687"/>
      <c r="AJ132" s="688"/>
      <c r="AK132" s="689">
        <v>0</v>
      </c>
      <c r="AL132" s="690"/>
      <c r="AM132" s="690"/>
      <c r="AN132" s="690"/>
      <c r="AO132" s="690"/>
      <c r="AP132" s="690"/>
      <c r="AQ132" s="690"/>
      <c r="AR132" s="691"/>
      <c r="AT132" s="167">
        <v>130000</v>
      </c>
      <c r="AU132" s="174" t="s">
        <v>479</v>
      </c>
    </row>
    <row r="133" spans="1:48" s="98" customFormat="1" ht="14.25" customHeight="1">
      <c r="A133" s="931"/>
      <c r="B133" s="525"/>
      <c r="C133" s="41" t="s">
        <v>222</v>
      </c>
      <c r="D133" s="42"/>
      <c r="E133" s="42"/>
      <c r="F133" s="42"/>
      <c r="G133" s="42"/>
      <c r="H133" s="42"/>
      <c r="I133" s="42"/>
      <c r="J133" s="42"/>
      <c r="K133" s="43"/>
      <c r="L133" s="437">
        <v>0</v>
      </c>
      <c r="M133" s="438"/>
      <c r="N133" s="438"/>
      <c r="O133" s="438"/>
      <c r="P133" s="438"/>
      <c r="Q133" s="438"/>
      <c r="R133" s="438"/>
      <c r="S133" s="438"/>
      <c r="T133" s="439"/>
      <c r="U133" s="400"/>
      <c r="V133" s="38" t="s">
        <v>301</v>
      </c>
      <c r="W133" s="427" t="s">
        <v>206</v>
      </c>
      <c r="X133" s="427"/>
      <c r="Y133" s="427"/>
      <c r="Z133" s="427"/>
      <c r="AA133" s="427"/>
      <c r="AB133" s="427"/>
      <c r="AC133" s="427"/>
      <c r="AD133" s="427"/>
      <c r="AE133" s="427"/>
      <c r="AF133" s="428"/>
      <c r="AG133" s="429">
        <v>0</v>
      </c>
      <c r="AH133" s="430"/>
      <c r="AI133" s="430"/>
      <c r="AJ133" s="431"/>
      <c r="AK133" s="432"/>
      <c r="AL133" s="433"/>
      <c r="AM133" s="433"/>
      <c r="AN133" s="433"/>
      <c r="AO133" s="433"/>
      <c r="AP133" s="433"/>
      <c r="AQ133" s="433"/>
      <c r="AR133" s="434"/>
    </row>
    <row r="134" spans="1:48" s="98" customFormat="1" ht="14.25" customHeight="1">
      <c r="A134" s="931"/>
      <c r="B134" s="525"/>
      <c r="C134" s="654" t="s">
        <v>221</v>
      </c>
      <c r="D134" s="655"/>
      <c r="E134" s="656"/>
      <c r="F134" s="615" t="s">
        <v>231</v>
      </c>
      <c r="G134" s="616"/>
      <c r="H134" s="616"/>
      <c r="I134" s="616"/>
      <c r="J134" s="616"/>
      <c r="K134" s="617"/>
      <c r="L134" s="612">
        <v>0</v>
      </c>
      <c r="M134" s="613"/>
      <c r="N134" s="613"/>
      <c r="O134" s="613"/>
      <c r="P134" s="613"/>
      <c r="Q134" s="613"/>
      <c r="R134" s="613"/>
      <c r="S134" s="613"/>
      <c r="T134" s="614"/>
      <c r="U134" s="400"/>
      <c r="V134" s="39" t="s">
        <v>302</v>
      </c>
      <c r="W134" s="627" t="s">
        <v>207</v>
      </c>
      <c r="X134" s="627"/>
      <c r="Y134" s="627"/>
      <c r="Z134" s="627"/>
      <c r="AA134" s="627"/>
      <c r="AB134" s="627"/>
      <c r="AC134" s="627"/>
      <c r="AD134" s="627"/>
      <c r="AE134" s="627"/>
      <c r="AF134" s="627"/>
      <c r="AG134" s="627"/>
      <c r="AH134" s="627"/>
      <c r="AI134" s="627"/>
      <c r="AJ134" s="628"/>
      <c r="AK134" s="646"/>
      <c r="AL134" s="647"/>
      <c r="AM134" s="647"/>
      <c r="AN134" s="647"/>
      <c r="AO134" s="647"/>
      <c r="AP134" s="647"/>
      <c r="AQ134" s="647"/>
      <c r="AR134" s="648"/>
      <c r="AV134" s="113" t="s">
        <v>482</v>
      </c>
    </row>
    <row r="135" spans="1:48" s="98" customFormat="1" ht="14.25" customHeight="1">
      <c r="A135" s="931"/>
      <c r="B135" s="525"/>
      <c r="C135" s="657"/>
      <c r="D135" s="658"/>
      <c r="E135" s="659"/>
      <c r="F135" s="615" t="s">
        <v>232</v>
      </c>
      <c r="G135" s="616"/>
      <c r="H135" s="616"/>
      <c r="I135" s="616"/>
      <c r="J135" s="616"/>
      <c r="K135" s="617"/>
      <c r="L135" s="612">
        <v>0</v>
      </c>
      <c r="M135" s="613"/>
      <c r="N135" s="613"/>
      <c r="O135" s="613"/>
      <c r="P135" s="613"/>
      <c r="Q135" s="613"/>
      <c r="R135" s="613"/>
      <c r="S135" s="613"/>
      <c r="T135" s="614"/>
      <c r="U135" s="400"/>
      <c r="V135" s="39" t="s">
        <v>303</v>
      </c>
      <c r="W135" s="627" t="s">
        <v>208</v>
      </c>
      <c r="X135" s="627"/>
      <c r="Y135" s="627"/>
      <c r="Z135" s="627"/>
      <c r="AA135" s="627"/>
      <c r="AB135" s="627"/>
      <c r="AC135" s="627"/>
      <c r="AD135" s="627"/>
      <c r="AE135" s="627"/>
      <c r="AF135" s="627"/>
      <c r="AG135" s="627"/>
      <c r="AH135" s="627"/>
      <c r="AI135" s="627"/>
      <c r="AJ135" s="628"/>
      <c r="AK135" s="629"/>
      <c r="AL135" s="630"/>
      <c r="AM135" s="630"/>
      <c r="AN135" s="630"/>
      <c r="AO135" s="630"/>
      <c r="AP135" s="630"/>
      <c r="AQ135" s="630"/>
      <c r="AR135" s="631"/>
      <c r="AV135" s="113" t="s">
        <v>483</v>
      </c>
    </row>
    <row r="136" spans="1:48" s="98" customFormat="1" ht="14.25" customHeight="1">
      <c r="A136" s="931"/>
      <c r="B136" s="525"/>
      <c r="C136" s="660"/>
      <c r="D136" s="661"/>
      <c r="E136" s="662"/>
      <c r="F136" s="615" t="s">
        <v>233</v>
      </c>
      <c r="G136" s="616"/>
      <c r="H136" s="616"/>
      <c r="I136" s="616"/>
      <c r="J136" s="616"/>
      <c r="K136" s="617"/>
      <c r="L136" s="612">
        <v>0</v>
      </c>
      <c r="M136" s="613"/>
      <c r="N136" s="613"/>
      <c r="O136" s="613"/>
      <c r="P136" s="613"/>
      <c r="Q136" s="613"/>
      <c r="R136" s="613"/>
      <c r="S136" s="613"/>
      <c r="T136" s="614"/>
      <c r="U136" s="400"/>
      <c r="V136" s="24" t="s">
        <v>304</v>
      </c>
      <c r="W136" s="635" t="s">
        <v>305</v>
      </c>
      <c r="X136" s="635"/>
      <c r="Y136" s="635"/>
      <c r="Z136" s="635"/>
      <c r="AA136" s="635"/>
      <c r="AB136" s="635"/>
      <c r="AC136" s="635"/>
      <c r="AD136" s="635"/>
      <c r="AE136" s="635"/>
      <c r="AF136" s="636"/>
      <c r="AG136" s="639" t="s">
        <v>199</v>
      </c>
      <c r="AH136" s="639"/>
      <c r="AI136" s="639"/>
      <c r="AJ136" s="639"/>
      <c r="AK136" s="640"/>
      <c r="AL136" s="641"/>
      <c r="AM136" s="641"/>
      <c r="AN136" s="641"/>
      <c r="AO136" s="641"/>
      <c r="AP136" s="641"/>
      <c r="AQ136" s="641"/>
      <c r="AR136" s="642"/>
      <c r="AV136" s="113" t="s">
        <v>484</v>
      </c>
    </row>
    <row r="137" spans="1:48" s="98" customFormat="1" ht="14.25" customHeight="1" thickBot="1">
      <c r="A137" s="931"/>
      <c r="B137" s="525"/>
      <c r="C137" s="46" t="s">
        <v>430</v>
      </c>
      <c r="D137" s="138" t="s">
        <v>337</v>
      </c>
      <c r="E137" s="138"/>
      <c r="F137" s="138"/>
      <c r="G137" s="138"/>
      <c r="H137" s="138"/>
      <c r="I137" s="138"/>
      <c r="J137" s="138"/>
      <c r="K137" s="139"/>
      <c r="L137" s="437">
        <v>0</v>
      </c>
      <c r="M137" s="438"/>
      <c r="N137" s="438"/>
      <c r="O137" s="438"/>
      <c r="P137" s="438"/>
      <c r="Q137" s="438"/>
      <c r="R137" s="438"/>
      <c r="S137" s="438"/>
      <c r="T137" s="439"/>
      <c r="U137" s="400"/>
      <c r="V137" s="55"/>
      <c r="W137" s="637"/>
      <c r="X137" s="637"/>
      <c r="Y137" s="637"/>
      <c r="Z137" s="637"/>
      <c r="AA137" s="637"/>
      <c r="AB137" s="637"/>
      <c r="AC137" s="637"/>
      <c r="AD137" s="637"/>
      <c r="AE137" s="637"/>
      <c r="AF137" s="638"/>
      <c r="AG137" s="435" t="s">
        <v>210</v>
      </c>
      <c r="AH137" s="436"/>
      <c r="AI137" s="436"/>
      <c r="AJ137" s="436"/>
      <c r="AK137" s="618">
        <f>IF(AK136&gt;30000000,TRUNC(30000000*15%+((AK136-30000000)*25%),0),TRUNC(AK136*15%,0))</f>
        <v>0</v>
      </c>
      <c r="AL137" s="619"/>
      <c r="AM137" s="619"/>
      <c r="AN137" s="619">
        <f>AK137</f>
        <v>0</v>
      </c>
      <c r="AO137" s="619"/>
      <c r="AP137" s="619"/>
      <c r="AQ137" s="619"/>
      <c r="AR137" s="620"/>
      <c r="AV137" s="113" t="s">
        <v>486</v>
      </c>
    </row>
    <row r="138" spans="1:48" s="98" customFormat="1" ht="14.25" customHeight="1">
      <c r="A138" s="931"/>
      <c r="B138" s="525"/>
      <c r="C138" s="46" t="s">
        <v>431</v>
      </c>
      <c r="D138" s="652" t="s">
        <v>335</v>
      </c>
      <c r="E138" s="652"/>
      <c r="F138" s="652"/>
      <c r="G138" s="652"/>
      <c r="H138" s="653"/>
      <c r="I138" s="649">
        <v>0</v>
      </c>
      <c r="J138" s="650"/>
      <c r="K138" s="651"/>
      <c r="L138" s="437">
        <v>0</v>
      </c>
      <c r="M138" s="438"/>
      <c r="N138" s="438"/>
      <c r="O138" s="438"/>
      <c r="P138" s="438"/>
      <c r="Q138" s="438"/>
      <c r="R138" s="438"/>
      <c r="S138" s="438"/>
      <c r="T138" s="439"/>
      <c r="U138" s="400"/>
      <c r="V138" s="621" t="s">
        <v>306</v>
      </c>
      <c r="W138" s="623" t="s">
        <v>205</v>
      </c>
      <c r="X138" s="623"/>
      <c r="Y138" s="623"/>
      <c r="Z138" s="623"/>
      <c r="AA138" s="623"/>
      <c r="AB138" s="623"/>
      <c r="AC138" s="623"/>
      <c r="AD138" s="623"/>
      <c r="AE138" s="623"/>
      <c r="AF138" s="623"/>
      <c r="AG138" s="623"/>
      <c r="AH138" s="623"/>
      <c r="AI138" s="623"/>
      <c r="AJ138" s="624"/>
      <c r="AK138" s="663">
        <f>SUM(AK99:AR104,AK106,AK108,AK110,AK131:AR135,AK137)</f>
        <v>716000</v>
      </c>
      <c r="AL138" s="664"/>
      <c r="AM138" s="664"/>
      <c r="AN138" s="664"/>
      <c r="AO138" s="664"/>
      <c r="AP138" s="664"/>
      <c r="AQ138" s="664"/>
      <c r="AR138" s="665"/>
      <c r="AV138" s="113" t="s">
        <v>485</v>
      </c>
    </row>
    <row r="139" spans="1:48" s="98" customFormat="1" ht="14.25" customHeight="1" thickBot="1">
      <c r="A139" s="931"/>
      <c r="B139" s="525"/>
      <c r="C139" s="46" t="s">
        <v>220</v>
      </c>
      <c r="D139" s="47"/>
      <c r="E139" s="47"/>
      <c r="F139" s="47"/>
      <c r="G139" s="47"/>
      <c r="H139" s="47"/>
      <c r="I139" s="47"/>
      <c r="J139" s="47"/>
      <c r="K139" s="48"/>
      <c r="L139" s="643"/>
      <c r="M139" s="644"/>
      <c r="N139" s="644"/>
      <c r="O139" s="644"/>
      <c r="P139" s="644"/>
      <c r="Q139" s="644"/>
      <c r="R139" s="644"/>
      <c r="S139" s="644"/>
      <c r="T139" s="645"/>
      <c r="U139" s="401"/>
      <c r="V139" s="622"/>
      <c r="W139" s="625"/>
      <c r="X139" s="625"/>
      <c r="Y139" s="625"/>
      <c r="Z139" s="625"/>
      <c r="AA139" s="625"/>
      <c r="AB139" s="625"/>
      <c r="AC139" s="625"/>
      <c r="AD139" s="625"/>
      <c r="AE139" s="625"/>
      <c r="AF139" s="625"/>
      <c r="AG139" s="625"/>
      <c r="AH139" s="625"/>
      <c r="AI139" s="625"/>
      <c r="AJ139" s="626"/>
      <c r="AK139" s="666"/>
      <c r="AL139" s="667"/>
      <c r="AM139" s="667"/>
      <c r="AN139" s="667"/>
      <c r="AO139" s="667"/>
      <c r="AP139" s="667"/>
      <c r="AQ139" s="667"/>
      <c r="AR139" s="668"/>
      <c r="AV139" s="113" t="s">
        <v>487</v>
      </c>
    </row>
    <row r="140" spans="1:48" s="98" customFormat="1" ht="14.25" customHeight="1">
      <c r="A140" s="931"/>
      <c r="B140" s="525"/>
      <c r="C140" s="45" t="s">
        <v>273</v>
      </c>
      <c r="D140" s="116"/>
      <c r="E140" s="116"/>
      <c r="F140" s="116"/>
      <c r="G140" s="116"/>
      <c r="H140" s="116"/>
      <c r="I140" s="116"/>
      <c r="J140" s="116"/>
      <c r="K140" s="118"/>
      <c r="L140" s="437"/>
      <c r="M140" s="438"/>
      <c r="N140" s="438"/>
      <c r="O140" s="438"/>
      <c r="P140" s="438"/>
      <c r="Q140" s="438"/>
      <c r="R140" s="438"/>
      <c r="S140" s="438"/>
      <c r="T140" s="439"/>
      <c r="U140" s="360" t="s">
        <v>413</v>
      </c>
      <c r="V140" s="361"/>
      <c r="W140" s="361"/>
      <c r="X140" s="361"/>
      <c r="Y140" s="361"/>
      <c r="Z140" s="361"/>
      <c r="AA140" s="361"/>
      <c r="AB140" s="361"/>
      <c r="AC140" s="361"/>
      <c r="AD140" s="361"/>
      <c r="AE140" s="361"/>
      <c r="AF140" s="361"/>
      <c r="AG140" s="361"/>
      <c r="AH140" s="361"/>
      <c r="AI140" s="361"/>
      <c r="AJ140" s="362"/>
      <c r="AK140" s="472">
        <f>MAX(AK92-AK138,0)</f>
        <v>1331944</v>
      </c>
      <c r="AL140" s="473"/>
      <c r="AM140" s="473"/>
      <c r="AN140" s="473"/>
      <c r="AO140" s="473"/>
      <c r="AP140" s="473"/>
      <c r="AQ140" s="473"/>
      <c r="AR140" s="474"/>
      <c r="AT140" s="171">
        <f>AK92-AK138</f>
        <v>1331944</v>
      </c>
      <c r="AV140" s="113" t="s">
        <v>488</v>
      </c>
    </row>
    <row r="141" spans="1:48" s="98" customFormat="1" ht="14.25" customHeight="1">
      <c r="A141" s="931"/>
      <c r="B141" s="525"/>
      <c r="C141" s="41" t="s">
        <v>274</v>
      </c>
      <c r="D141" s="42"/>
      <c r="E141" s="42"/>
      <c r="F141" s="42"/>
      <c r="G141" s="42"/>
      <c r="H141" s="42"/>
      <c r="I141" s="42"/>
      <c r="J141" s="42"/>
      <c r="K141" s="43"/>
      <c r="L141" s="632"/>
      <c r="M141" s="633"/>
      <c r="N141" s="633"/>
      <c r="O141" s="633"/>
      <c r="P141" s="633"/>
      <c r="Q141" s="633"/>
      <c r="R141" s="633"/>
      <c r="S141" s="633"/>
      <c r="T141" s="634"/>
      <c r="U141" s="363"/>
      <c r="V141" s="364"/>
      <c r="W141" s="364"/>
      <c r="X141" s="364"/>
      <c r="Y141" s="364"/>
      <c r="Z141" s="364"/>
      <c r="AA141" s="364"/>
      <c r="AB141" s="364"/>
      <c r="AC141" s="364"/>
      <c r="AD141" s="364"/>
      <c r="AE141" s="364"/>
      <c r="AF141" s="364"/>
      <c r="AG141" s="364"/>
      <c r="AH141" s="364"/>
      <c r="AI141" s="364"/>
      <c r="AJ141" s="365"/>
      <c r="AK141" s="475"/>
      <c r="AL141" s="476"/>
      <c r="AM141" s="476"/>
      <c r="AN141" s="476"/>
      <c r="AO141" s="476"/>
      <c r="AP141" s="476"/>
      <c r="AQ141" s="476"/>
      <c r="AR141" s="477"/>
      <c r="AV141" s="113" t="s">
        <v>489</v>
      </c>
    </row>
    <row r="142" spans="1:48" s="98" customFormat="1" ht="14.25" customHeight="1" thickBot="1">
      <c r="A142" s="931"/>
      <c r="B142" s="933"/>
      <c r="C142" s="172" t="s">
        <v>476</v>
      </c>
      <c r="D142" s="103" t="s">
        <v>336</v>
      </c>
      <c r="E142" s="103"/>
      <c r="F142" s="103"/>
      <c r="G142" s="103"/>
      <c r="H142" s="103"/>
      <c r="I142" s="103"/>
      <c r="J142" s="103"/>
      <c r="K142" s="104"/>
      <c r="L142" s="406">
        <f>SUM(L132:T141)</f>
        <v>0</v>
      </c>
      <c r="M142" s="407"/>
      <c r="N142" s="407"/>
      <c r="O142" s="407"/>
      <c r="P142" s="407"/>
      <c r="Q142" s="407"/>
      <c r="R142" s="407"/>
      <c r="S142" s="407"/>
      <c r="T142" s="408"/>
      <c r="U142" s="360" t="s">
        <v>414</v>
      </c>
      <c r="V142" s="361"/>
      <c r="W142" s="361"/>
      <c r="X142" s="361"/>
      <c r="Y142" s="361"/>
      <c r="Z142" s="361"/>
      <c r="AA142" s="361"/>
      <c r="AB142" s="361"/>
      <c r="AC142" s="361"/>
      <c r="AD142" s="361"/>
      <c r="AE142" s="361"/>
      <c r="AF142" s="361"/>
      <c r="AG142" s="361"/>
      <c r="AH142" s="361"/>
      <c r="AI142" s="361"/>
      <c r="AJ142" s="362"/>
      <c r="AK142" s="378">
        <f>AK140/L91</f>
        <v>3.6998444444444445E-2</v>
      </c>
      <c r="AL142" s="379"/>
      <c r="AM142" s="379"/>
      <c r="AN142" s="379"/>
      <c r="AO142" s="379"/>
      <c r="AP142" s="379"/>
      <c r="AQ142" s="379"/>
      <c r="AR142" s="380"/>
      <c r="AV142" s="113" t="s">
        <v>490</v>
      </c>
    </row>
    <row r="143" spans="1:48" s="98" customFormat="1" ht="14.25" customHeight="1" thickBot="1">
      <c r="A143" s="932"/>
      <c r="B143" s="173" t="s">
        <v>477</v>
      </c>
      <c r="C143" s="332" t="s">
        <v>481</v>
      </c>
      <c r="D143" s="332"/>
      <c r="E143" s="332"/>
      <c r="F143" s="332"/>
      <c r="G143" s="332"/>
      <c r="H143" s="332"/>
      <c r="I143" s="332"/>
      <c r="J143" s="332"/>
      <c r="K143" s="333"/>
      <c r="L143" s="409">
        <v>0</v>
      </c>
      <c r="M143" s="410"/>
      <c r="N143" s="410"/>
      <c r="O143" s="410"/>
      <c r="P143" s="410"/>
      <c r="Q143" s="410"/>
      <c r="R143" s="410"/>
      <c r="S143" s="410"/>
      <c r="T143" s="411"/>
      <c r="U143" s="375"/>
      <c r="V143" s="376"/>
      <c r="W143" s="376"/>
      <c r="X143" s="376"/>
      <c r="Y143" s="376"/>
      <c r="Z143" s="376"/>
      <c r="AA143" s="376"/>
      <c r="AB143" s="376"/>
      <c r="AC143" s="376"/>
      <c r="AD143" s="376"/>
      <c r="AE143" s="376"/>
      <c r="AF143" s="376"/>
      <c r="AG143" s="376"/>
      <c r="AH143" s="376"/>
      <c r="AI143" s="376"/>
      <c r="AJ143" s="377"/>
      <c r="AK143" s="381"/>
      <c r="AL143" s="382"/>
      <c r="AM143" s="382"/>
      <c r="AN143" s="382"/>
      <c r="AO143" s="382"/>
      <c r="AP143" s="382"/>
      <c r="AQ143" s="382"/>
      <c r="AR143" s="383"/>
      <c r="AU143" s="113"/>
      <c r="AV143" s="113"/>
    </row>
    <row r="144" spans="1:48" s="98" customFormat="1" ht="14.25" customHeight="1">
      <c r="A144" s="130"/>
      <c r="B144" s="130"/>
      <c r="C144" s="192"/>
      <c r="D144" s="130"/>
      <c r="E144" s="130"/>
      <c r="F144" s="130"/>
      <c r="G144" s="130"/>
      <c r="H144" s="130"/>
      <c r="I144" s="130"/>
      <c r="J144" s="130"/>
      <c r="K144" s="130"/>
      <c r="L144" s="130"/>
      <c r="M144" s="130"/>
      <c r="N144" s="130"/>
      <c r="O144" s="130"/>
      <c r="P144" s="130"/>
      <c r="Q144" s="130"/>
      <c r="R144" s="130"/>
      <c r="S144" s="130"/>
      <c r="T144" s="130"/>
      <c r="V144" s="100"/>
      <c r="W144" s="101"/>
      <c r="X144" s="101"/>
      <c r="Y144" s="101"/>
      <c r="Z144" s="101"/>
      <c r="AA144" s="101"/>
      <c r="AB144" s="101"/>
      <c r="AC144" s="101"/>
      <c r="AD144" s="101"/>
      <c r="AE144" s="101"/>
      <c r="AF144" s="101"/>
      <c r="AG144" s="101"/>
      <c r="AH144" s="101"/>
      <c r="AI144" s="101"/>
      <c r="AJ144" s="101"/>
      <c r="AK144" s="102"/>
      <c r="AL144" s="102"/>
      <c r="AM144" s="102"/>
      <c r="AN144" s="102"/>
      <c r="AO144" s="102"/>
      <c r="AP144" s="102"/>
      <c r="AQ144" s="102"/>
      <c r="AR144" s="9" t="s">
        <v>409</v>
      </c>
      <c r="AU144" s="113"/>
      <c r="AV144" s="113" t="s">
        <v>491</v>
      </c>
    </row>
    <row r="145" spans="1:65" s="98" customFormat="1" ht="11.25" customHeight="1">
      <c r="A145" s="130"/>
      <c r="B145" s="130"/>
      <c r="C145" s="130"/>
      <c r="D145" s="130"/>
      <c r="E145" s="130"/>
      <c r="F145" s="130"/>
      <c r="G145" s="130"/>
      <c r="H145" s="130"/>
      <c r="I145" s="130"/>
      <c r="J145" s="130"/>
      <c r="K145" s="130"/>
      <c r="L145" s="130"/>
      <c r="M145" s="130"/>
      <c r="N145" s="130"/>
      <c r="O145" s="130"/>
      <c r="P145" s="130"/>
      <c r="Q145" s="130"/>
      <c r="R145" s="130"/>
      <c r="S145" s="130"/>
      <c r="T145" s="130"/>
      <c r="V145" s="100"/>
      <c r="W145" s="101"/>
      <c r="X145" s="101"/>
      <c r="Y145" s="101"/>
      <c r="Z145" s="101"/>
      <c r="AA145" s="101"/>
      <c r="AB145" s="101"/>
      <c r="AC145" s="101"/>
      <c r="AD145" s="101"/>
      <c r="AE145" s="101"/>
      <c r="AF145" s="101"/>
      <c r="AG145" s="101"/>
      <c r="AH145" s="101"/>
      <c r="AI145" s="101"/>
      <c r="AJ145" s="101"/>
      <c r="AK145" s="102"/>
      <c r="AL145" s="102"/>
      <c r="AM145" s="102"/>
      <c r="AN145" s="102"/>
      <c r="AO145" s="102"/>
      <c r="AP145" s="102"/>
      <c r="AQ145" s="102"/>
      <c r="AR145" s="9"/>
      <c r="AU145" s="113"/>
      <c r="AV145" s="113" t="s">
        <v>492</v>
      </c>
    </row>
    <row r="146" spans="1:65" s="98" customFormat="1" ht="14.25" customHeight="1">
      <c r="A146" s="140"/>
      <c r="B146" s="130"/>
      <c r="C146" s="130"/>
      <c r="D146" s="130"/>
      <c r="E146" s="130"/>
      <c r="F146" s="130"/>
      <c r="G146" s="130"/>
      <c r="H146" s="130"/>
      <c r="I146" s="130"/>
      <c r="J146" s="130"/>
      <c r="K146" s="130"/>
      <c r="L146" s="141"/>
      <c r="M146" s="141"/>
      <c r="N146" s="141"/>
      <c r="O146" s="141"/>
      <c r="P146" s="141"/>
      <c r="Q146" s="141"/>
      <c r="R146" s="141"/>
      <c r="S146" s="141"/>
      <c r="T146" s="141"/>
      <c r="V146" s="100"/>
      <c r="W146" s="101"/>
      <c r="X146" s="101"/>
      <c r="Y146" s="101"/>
      <c r="Z146" s="101"/>
      <c r="AA146" s="101"/>
      <c r="AB146" s="101"/>
      <c r="AC146" s="101"/>
      <c r="AD146" s="101"/>
      <c r="AE146" s="101"/>
      <c r="AF146" s="101"/>
      <c r="AG146" s="101"/>
      <c r="AH146" s="101"/>
      <c r="AI146" s="101"/>
      <c r="AJ146" s="101"/>
      <c r="AK146" s="102"/>
      <c r="AL146" s="102"/>
      <c r="AM146" s="102"/>
      <c r="AN146" s="102"/>
      <c r="AO146" s="102"/>
      <c r="AP146" s="102"/>
      <c r="AQ146" s="102"/>
      <c r="AU146" s="113"/>
      <c r="AV146" s="113"/>
    </row>
    <row r="147" spans="1:65" s="98" customFormat="1" ht="12" customHeight="1" thickBot="1">
      <c r="A147" s="344" t="str">
        <f>$J$15</f>
        <v>㈜선우회계법인</v>
      </c>
      <c r="B147" s="344"/>
      <c r="C147" s="344"/>
      <c r="D147" s="344"/>
      <c r="E147" s="344"/>
      <c r="F147" s="344"/>
      <c r="G147" s="344"/>
      <c r="H147" s="344"/>
      <c r="I147" s="344"/>
      <c r="J147" s="344"/>
      <c r="K147" s="344"/>
      <c r="L147" s="345">
        <f>$J$16</f>
        <v>3128512347</v>
      </c>
      <c r="M147" s="346"/>
      <c r="N147" s="346"/>
      <c r="O147" s="346"/>
      <c r="P147" s="346"/>
      <c r="Q147" s="346"/>
      <c r="R147" s="346"/>
      <c r="S147" s="346"/>
      <c r="T147" s="346"/>
      <c r="U147" s="105" t="str">
        <f>$J$19</f>
        <v>김수현</v>
      </c>
      <c r="V147" s="95"/>
      <c r="W147" s="95"/>
      <c r="X147" s="95"/>
      <c r="Y147" s="95"/>
      <c r="Z147" s="97"/>
      <c r="AA147" s="97"/>
      <c r="AB147" s="97"/>
      <c r="AC147" s="97"/>
      <c r="AD147" s="97"/>
      <c r="AE147" s="97"/>
      <c r="AF147" s="97"/>
      <c r="AG147" s="97"/>
      <c r="AH147" s="97"/>
      <c r="AI147" s="97"/>
      <c r="AJ147" s="97"/>
      <c r="AK147" s="13"/>
      <c r="AL147" s="13"/>
      <c r="AM147" s="13"/>
      <c r="AN147" s="13"/>
      <c r="AO147" s="13"/>
      <c r="AP147" s="13"/>
      <c r="AQ147" s="29" t="s">
        <v>183</v>
      </c>
      <c r="AR147" s="13"/>
      <c r="AU147" s="113"/>
      <c r="AV147" s="113"/>
    </row>
    <row r="148" spans="1:65" s="98" customFormat="1" ht="12" customHeight="1">
      <c r="A148" s="149" t="s">
        <v>317</v>
      </c>
      <c r="B148" s="14"/>
      <c r="C148" s="14"/>
      <c r="D148" s="14"/>
      <c r="E148" s="14"/>
      <c r="F148" s="14"/>
      <c r="G148" s="14"/>
      <c r="H148" s="14"/>
      <c r="I148" s="14"/>
      <c r="J148" s="14"/>
      <c r="K148" s="14"/>
      <c r="L148" s="14"/>
      <c r="M148" s="14"/>
      <c r="N148" s="14"/>
      <c r="O148" s="14"/>
      <c r="P148" s="14"/>
      <c r="Q148" s="14"/>
      <c r="R148" s="14"/>
      <c r="S148" s="14"/>
      <c r="T148" s="14"/>
      <c r="U148" s="14"/>
      <c r="V148" s="14"/>
      <c r="W148" s="14"/>
      <c r="X148" s="14"/>
      <c r="Y148" s="14"/>
      <c r="Z148" s="14"/>
      <c r="AA148" s="14"/>
      <c r="AB148" s="14"/>
      <c r="AC148" s="14"/>
      <c r="AD148" s="14"/>
      <c r="AE148" s="14"/>
      <c r="AF148" s="14"/>
      <c r="AG148" s="14"/>
      <c r="AH148" s="14"/>
      <c r="AI148" s="14"/>
      <c r="AJ148" s="14"/>
      <c r="AK148" s="347"/>
      <c r="AL148" s="347"/>
      <c r="AM148" s="347"/>
      <c r="AN148" s="347"/>
      <c r="AO148" s="347"/>
      <c r="AP148" s="347"/>
      <c r="AQ148" s="347"/>
      <c r="AR148" s="348"/>
      <c r="AU148" s="113"/>
      <c r="AV148" s="113"/>
    </row>
    <row r="149" spans="1:65" s="63" customFormat="1" ht="9.75">
      <c r="A149" s="353" t="s">
        <v>343</v>
      </c>
      <c r="B149" s="372" t="s">
        <v>344</v>
      </c>
      <c r="C149" s="373"/>
      <c r="D149" s="373"/>
      <c r="E149" s="373"/>
      <c r="F149" s="373"/>
      <c r="G149" s="373"/>
      <c r="H149" s="373"/>
      <c r="I149" s="373"/>
      <c r="J149" s="373"/>
      <c r="K149" s="373"/>
      <c r="L149" s="373"/>
      <c r="M149" s="373"/>
      <c r="N149" s="373"/>
      <c r="O149" s="373"/>
      <c r="P149" s="373"/>
      <c r="Q149" s="373"/>
      <c r="R149" s="373"/>
      <c r="S149" s="373"/>
      <c r="T149" s="373"/>
      <c r="U149" s="373"/>
      <c r="V149" s="373"/>
      <c r="W149" s="373"/>
      <c r="X149" s="373"/>
      <c r="Y149" s="373"/>
      <c r="Z149" s="373"/>
      <c r="AA149" s="373"/>
      <c r="AB149" s="373"/>
      <c r="AC149" s="373"/>
      <c r="AD149" s="373"/>
      <c r="AE149" s="373"/>
      <c r="AF149" s="373"/>
      <c r="AG149" s="373"/>
      <c r="AH149" s="373"/>
      <c r="AI149" s="373"/>
      <c r="AJ149" s="373"/>
      <c r="AK149" s="373"/>
      <c r="AL149" s="373"/>
      <c r="AM149" s="373"/>
      <c r="AN149" s="373"/>
      <c r="AO149" s="373"/>
      <c r="AP149" s="373"/>
      <c r="AQ149" s="373"/>
      <c r="AR149" s="374"/>
      <c r="AU149" s="193"/>
      <c r="AV149" s="193"/>
    </row>
    <row r="150" spans="1:65" s="63" customFormat="1" ht="9.75">
      <c r="A150" s="354"/>
      <c r="B150" s="342" t="s">
        <v>345</v>
      </c>
      <c r="C150" s="313"/>
      <c r="D150" s="313"/>
      <c r="E150" s="313"/>
      <c r="F150" s="313"/>
      <c r="G150" s="313"/>
      <c r="H150" s="313"/>
      <c r="I150" s="313"/>
      <c r="J150" s="313"/>
      <c r="K150" s="343"/>
      <c r="L150" s="342" t="s">
        <v>346</v>
      </c>
      <c r="M150" s="313"/>
      <c r="N150" s="313"/>
      <c r="O150" s="313"/>
      <c r="P150" s="313"/>
      <c r="Q150" s="313"/>
      <c r="R150" s="313"/>
      <c r="S150" s="313"/>
      <c r="T150" s="313"/>
      <c r="U150" s="313"/>
      <c r="V150" s="313"/>
      <c r="W150" s="313"/>
      <c r="X150" s="313"/>
      <c r="Y150" s="313"/>
      <c r="Z150" s="313"/>
      <c r="AA150" s="313"/>
      <c r="AB150" s="313"/>
      <c r="AC150" s="313"/>
      <c r="AD150" s="313"/>
      <c r="AE150" s="313"/>
      <c r="AF150" s="313"/>
      <c r="AG150" s="313"/>
      <c r="AH150" s="313"/>
      <c r="AI150" s="313"/>
      <c r="AJ150" s="313"/>
      <c r="AK150" s="313"/>
      <c r="AL150" s="313"/>
      <c r="AM150" s="313"/>
      <c r="AN150" s="313"/>
      <c r="AO150" s="313"/>
      <c r="AP150" s="313"/>
      <c r="AQ150" s="313"/>
      <c r="AR150" s="314"/>
      <c r="AU150" s="193"/>
      <c r="AV150" s="193"/>
    </row>
    <row r="151" spans="1:65" s="63" customFormat="1" ht="20.25" customHeight="1">
      <c r="A151" s="354"/>
      <c r="B151" s="64" t="s">
        <v>347</v>
      </c>
      <c r="C151" s="334" t="s">
        <v>348</v>
      </c>
      <c r="D151" s="334"/>
      <c r="E151" s="334"/>
      <c r="F151" s="334"/>
      <c r="G151" s="334"/>
      <c r="H151" s="356" t="s">
        <v>349</v>
      </c>
      <c r="I151" s="334"/>
      <c r="J151" s="65" t="s">
        <v>350</v>
      </c>
      <c r="K151" s="65" t="s">
        <v>351</v>
      </c>
      <c r="L151" s="260" t="s">
        <v>352</v>
      </c>
      <c r="M151" s="261"/>
      <c r="N151" s="366" t="s">
        <v>328</v>
      </c>
      <c r="O151" s="313"/>
      <c r="P151" s="313"/>
      <c r="Q151" s="313"/>
      <c r="R151" s="313"/>
      <c r="S151" s="313"/>
      <c r="T151" s="313"/>
      <c r="U151" s="313"/>
      <c r="V151" s="313"/>
      <c r="W151" s="313"/>
      <c r="X151" s="313"/>
      <c r="Y151" s="314"/>
      <c r="Z151" s="257" t="s">
        <v>353</v>
      </c>
      <c r="AA151" s="258"/>
      <c r="AB151" s="258"/>
      <c r="AC151" s="258"/>
      <c r="AD151" s="258"/>
      <c r="AE151" s="258"/>
      <c r="AF151" s="258"/>
      <c r="AG151" s="258"/>
      <c r="AH151" s="258"/>
      <c r="AI151" s="258"/>
      <c r="AJ151" s="258"/>
      <c r="AK151" s="258"/>
      <c r="AL151" s="259"/>
      <c r="AM151" s="257" t="s">
        <v>354</v>
      </c>
      <c r="AN151" s="258"/>
      <c r="AO151" s="258"/>
      <c r="AP151" s="258"/>
      <c r="AQ151" s="258"/>
      <c r="AR151" s="259"/>
      <c r="AT151" s="63" t="s">
        <v>526</v>
      </c>
      <c r="AU151" s="193"/>
      <c r="AV151" s="193"/>
    </row>
    <row r="152" spans="1:65" s="63" customFormat="1" ht="27.75" customHeight="1">
      <c r="A152" s="354"/>
      <c r="B152" s="64" t="s">
        <v>355</v>
      </c>
      <c r="C152" s="342" t="s">
        <v>332</v>
      </c>
      <c r="D152" s="313"/>
      <c r="E152" s="313"/>
      <c r="F152" s="313"/>
      <c r="G152" s="343"/>
      <c r="H152" s="65" t="s">
        <v>356</v>
      </c>
      <c r="I152" s="65" t="s">
        <v>357</v>
      </c>
      <c r="J152" s="65" t="s">
        <v>358</v>
      </c>
      <c r="K152" s="66" t="s">
        <v>330</v>
      </c>
      <c r="L152" s="262"/>
      <c r="M152" s="263"/>
      <c r="N152" s="366" t="s">
        <v>359</v>
      </c>
      <c r="O152" s="313"/>
      <c r="P152" s="343"/>
      <c r="Q152" s="342" t="s">
        <v>360</v>
      </c>
      <c r="R152" s="313"/>
      <c r="S152" s="343"/>
      <c r="T152" s="312" t="s">
        <v>361</v>
      </c>
      <c r="U152" s="258"/>
      <c r="V152" s="367"/>
      <c r="W152" s="312" t="s">
        <v>362</v>
      </c>
      <c r="X152" s="258"/>
      <c r="Y152" s="259"/>
      <c r="Z152" s="366" t="s">
        <v>327</v>
      </c>
      <c r="AA152" s="313"/>
      <c r="AB152" s="343"/>
      <c r="AC152" s="334" t="s">
        <v>363</v>
      </c>
      <c r="AD152" s="334"/>
      <c r="AE152" s="334"/>
      <c r="AF152" s="309" t="s">
        <v>415</v>
      </c>
      <c r="AG152" s="310"/>
      <c r="AH152" s="310"/>
      <c r="AI152" s="311"/>
      <c r="AJ152" s="312" t="s">
        <v>434</v>
      </c>
      <c r="AK152" s="313"/>
      <c r="AL152" s="314"/>
      <c r="AM152" s="366" t="s">
        <v>327</v>
      </c>
      <c r="AN152" s="313"/>
      <c r="AO152" s="343"/>
      <c r="AP152" s="312" t="s">
        <v>364</v>
      </c>
      <c r="AQ152" s="313"/>
      <c r="AR152" s="314"/>
      <c r="AT152" s="175" t="s">
        <v>525</v>
      </c>
    </row>
    <row r="153" spans="1:65" s="63" customFormat="1" ht="17.25" customHeight="1">
      <c r="A153" s="354"/>
      <c r="B153" s="260" t="s">
        <v>365</v>
      </c>
      <c r="C153" s="261"/>
      <c r="D153" s="261"/>
      <c r="E153" s="261"/>
      <c r="F153" s="261"/>
      <c r="G153" s="460"/>
      <c r="H153" s="352">
        <f>COUNTIF(H155:H167,"○")</f>
        <v>1</v>
      </c>
      <c r="I153" s="352"/>
      <c r="J153" s="110"/>
      <c r="K153" s="110"/>
      <c r="L153" s="264" t="s">
        <v>366</v>
      </c>
      <c r="M153" s="265"/>
      <c r="N153" s="357"/>
      <c r="O153" s="358"/>
      <c r="P153" s="358"/>
      <c r="Q153" s="358"/>
      <c r="R153" s="358"/>
      <c r="S153" s="358"/>
      <c r="T153" s="358"/>
      <c r="U153" s="358"/>
      <c r="V153" s="358"/>
      <c r="W153" s="370"/>
      <c r="X153" s="370"/>
      <c r="Y153" s="371"/>
      <c r="Z153" s="335"/>
      <c r="AA153" s="278"/>
      <c r="AB153" s="336"/>
      <c r="AC153" s="278"/>
      <c r="AD153" s="278"/>
      <c r="AE153" s="336"/>
      <c r="AF153" s="277"/>
      <c r="AG153" s="278"/>
      <c r="AH153" s="278"/>
      <c r="AI153" s="336"/>
      <c r="AJ153" s="277"/>
      <c r="AK153" s="278"/>
      <c r="AL153" s="279"/>
      <c r="AM153" s="88"/>
      <c r="AN153" s="89"/>
      <c r="AO153" s="89"/>
      <c r="AP153" s="277"/>
      <c r="AQ153" s="278"/>
      <c r="AR153" s="279"/>
    </row>
    <row r="154" spans="1:65" s="63" customFormat="1" ht="17.25" customHeight="1" thickBot="1">
      <c r="A154" s="355"/>
      <c r="B154" s="91" t="s">
        <v>367</v>
      </c>
      <c r="C154" s="90"/>
      <c r="D154" s="90"/>
      <c r="E154" s="108"/>
      <c r="F154" s="90"/>
      <c r="G154" s="67" t="s">
        <v>368</v>
      </c>
      <c r="H154" s="68"/>
      <c r="I154" s="68"/>
      <c r="J154" s="68"/>
      <c r="K154" s="68"/>
      <c r="L154" s="266" t="s">
        <v>369</v>
      </c>
      <c r="M154" s="267"/>
      <c r="N154" s="384"/>
      <c r="O154" s="385"/>
      <c r="P154" s="385"/>
      <c r="Q154" s="385"/>
      <c r="R154" s="385"/>
      <c r="S154" s="385"/>
      <c r="T154" s="385"/>
      <c r="U154" s="385"/>
      <c r="V154" s="385"/>
      <c r="W154" s="386"/>
      <c r="X154" s="386"/>
      <c r="Y154" s="387"/>
      <c r="Z154" s="337"/>
      <c r="AA154" s="281"/>
      <c r="AB154" s="324"/>
      <c r="AC154" s="281"/>
      <c r="AD154" s="281"/>
      <c r="AE154" s="324"/>
      <c r="AF154" s="280"/>
      <c r="AG154" s="281"/>
      <c r="AH154" s="281"/>
      <c r="AI154" s="324"/>
      <c r="AJ154" s="280"/>
      <c r="AK154" s="281"/>
      <c r="AL154" s="282"/>
      <c r="AM154" s="86"/>
      <c r="AN154" s="87"/>
      <c r="AO154" s="87"/>
      <c r="AP154" s="280"/>
      <c r="AQ154" s="281"/>
      <c r="AR154" s="282"/>
    </row>
    <row r="155" spans="1:65" s="63" customFormat="1" ht="15" customHeight="1" thickTop="1">
      <c r="A155" s="544">
        <v>1</v>
      </c>
      <c r="B155" s="69"/>
      <c r="C155" s="607" t="str">
        <f>J19</f>
        <v>김수현</v>
      </c>
      <c r="D155" s="608"/>
      <c r="E155" s="608"/>
      <c r="F155" s="608"/>
      <c r="G155" s="609"/>
      <c r="H155" s="610" t="s">
        <v>401</v>
      </c>
      <c r="I155" s="611"/>
      <c r="J155" s="69"/>
      <c r="K155" s="69"/>
      <c r="L155" s="268" t="s">
        <v>366</v>
      </c>
      <c r="M155" s="269"/>
      <c r="N155" s="286"/>
      <c r="O155" s="287"/>
      <c r="P155" s="287"/>
      <c r="Q155" s="287"/>
      <c r="R155" s="287"/>
      <c r="S155" s="287"/>
      <c r="T155" s="287"/>
      <c r="U155" s="287"/>
      <c r="V155" s="287"/>
      <c r="W155" s="368"/>
      <c r="X155" s="368"/>
      <c r="Y155" s="369"/>
      <c r="Z155" s="325"/>
      <c r="AA155" s="326"/>
      <c r="AB155" s="327"/>
      <c r="AC155" s="326"/>
      <c r="AD155" s="326"/>
      <c r="AE155" s="327"/>
      <c r="AF155" s="359"/>
      <c r="AG155" s="326"/>
      <c r="AH155" s="326"/>
      <c r="AI155" s="327"/>
      <c r="AJ155" s="359"/>
      <c r="AK155" s="326"/>
      <c r="AL155" s="573"/>
      <c r="AM155" s="107"/>
      <c r="AN155" s="106"/>
      <c r="AO155" s="106"/>
      <c r="AP155" s="359"/>
      <c r="AQ155" s="326"/>
      <c r="AR155" s="573"/>
      <c r="AS155" s="80"/>
      <c r="AT155" s="80"/>
      <c r="AU155" s="80"/>
      <c r="AV155" s="80"/>
      <c r="AW155" s="80"/>
      <c r="AY155" s="94" t="s">
        <v>370</v>
      </c>
      <c r="AZ155" s="70"/>
      <c r="BB155" s="256" t="s">
        <v>371</v>
      </c>
      <c r="BC155" s="256"/>
      <c r="BD155" s="256"/>
      <c r="BE155" s="256"/>
      <c r="BF155" s="256" t="s">
        <v>372</v>
      </c>
      <c r="BG155" s="256"/>
      <c r="BH155" s="256"/>
      <c r="BI155" s="256"/>
      <c r="BJ155" s="256" t="s">
        <v>373</v>
      </c>
      <c r="BK155" s="256"/>
      <c r="BL155" s="256"/>
      <c r="BM155" s="256"/>
    </row>
    <row r="156" spans="1:65" s="63" customFormat="1" ht="15" customHeight="1">
      <c r="A156" s="532"/>
      <c r="B156" s="71"/>
      <c r="C156" s="604" t="s">
        <v>400</v>
      </c>
      <c r="D156" s="605"/>
      <c r="E156" s="605"/>
      <c r="F156" s="605"/>
      <c r="G156" s="606"/>
      <c r="H156" s="72"/>
      <c r="I156" s="72"/>
      <c r="J156" s="71"/>
      <c r="K156" s="71"/>
      <c r="L156" s="270" t="s">
        <v>369</v>
      </c>
      <c r="M156" s="271"/>
      <c r="N156" s="328"/>
      <c r="O156" s="329"/>
      <c r="P156" s="329"/>
      <c r="Q156" s="329"/>
      <c r="R156" s="329"/>
      <c r="S156" s="329"/>
      <c r="T156" s="329"/>
      <c r="U156" s="329"/>
      <c r="V156" s="329"/>
      <c r="W156" s="330"/>
      <c r="X156" s="330"/>
      <c r="Y156" s="331"/>
      <c r="Z156" s="318"/>
      <c r="AA156" s="284"/>
      <c r="AB156" s="319"/>
      <c r="AC156" s="284"/>
      <c r="AD156" s="284"/>
      <c r="AE156" s="319"/>
      <c r="AF156" s="283"/>
      <c r="AG156" s="284"/>
      <c r="AH156" s="284"/>
      <c r="AI156" s="319"/>
      <c r="AJ156" s="283"/>
      <c r="AK156" s="284"/>
      <c r="AL156" s="285"/>
      <c r="AM156" s="82"/>
      <c r="AN156" s="83"/>
      <c r="AO156" s="83"/>
      <c r="AP156" s="274"/>
      <c r="AQ156" s="275"/>
      <c r="AR156" s="276"/>
      <c r="AS156" s="81"/>
      <c r="AT156" s="81"/>
      <c r="AU156" s="81"/>
      <c r="AV156" s="81"/>
      <c r="AW156" s="81"/>
      <c r="AY156" s="73">
        <f>LEN(C156)</f>
        <v>7</v>
      </c>
      <c r="AZ156" s="74" t="b">
        <f>13=AY156</f>
        <v>0</v>
      </c>
      <c r="BB156" s="554" t="e">
        <f>IF(LEN(CLEAN(C156))=10,IF(AND(VALUE(MID(C156,4,1))&gt;=1,VALUE(MID(C156,4,1))&lt;=4),MOD(11-MOD(0*2+0*3+0*4+MID(C156,1,1)*5+MID(C156,2,1)*6+MID(C156,3,1)*7+MID(C156,4,1)*8+MID(C156,5,1)*9+MID(C156,6,1)*2+MID(C156,7,1)*3+MID(C156,8,1)*4+MID(C156,9,1)*5,11),10),IF(AND(VALUE(MID(C156,4,1))&gt;=5,VALUE(MID(C156,4,1))&lt;=8),MOD(11-MOD(0*2+0*3+0*4+MID(C156,1,1)*5+MID(C156,2,1)*6+MID(C156,3,1)*7+MID(C156,4,1)*8+MID(C156,5,1)*9+MID(C156,6,1)*2+MID(C156,7,1)*3+MID(C156,8,1)*4+MID(C156,9,1)*5,11),10),"오류")),IF(LEN(CLEAN(C156))=11,IF(AND(VALUE(MID(C156,5,1))&gt;=1,VALUE(MID(C156,5,1))&lt;=4),MOD(11-MOD(0*2+0*3+MID(C156,1,1)*4+MID(C156,2,1)*5+MID(C156,3,1)*6+MID(C156,4,1)*7+MID(C156,5,1)*8+MID(C156,6,1)*9+MID(C156,7,1)*2+MID(C156,8,1)*3+MID(C156,9,1)*4+MID(C156,10,1)*5,11),10),IF(AND(VALUE(MID(C156,5,1))&gt;=5,VALUE(MID(C156,5,1))&lt;=8),MOD(11-MOD(0*2+0*3+MID(C156,1,1)*4+MID(C156,2,1)*5+MID(C156,3,1)*6+MID(C156,4,1)*7+MID(C156,5,1)*8+MID(C156,6,1)*9+MID(C156,7,1)*2+MID(C156,8,1)*3+MID(C156,9,1)*4+MID(C156,10,1)*5,11),10),"오류")),IF(LEN(CLEAN(C156))=12,IF(AND(VALUE(MID(C156,6,1))&gt;=1,VALUE(MID(C156,6,1))&lt;=4),MOD(11-MOD(0*2+MID(C156,1,1)*3+MID(C156,2,1)*4+MID(C156,3,1)*5+MID(C156,4,1)*6+MID(C156,5,1)*7+MID(C156,6,1)*8+MID(C156,7,1)*9+MID(C156,8,1)*2+MID(C156,9,1)*3+MID(C156,10,1)*4+MID(C156,11,1)*5,11),10),IF(AND(VALUE(MID(C156,7,1))&gt;=5,VALUE(MID(C156,7,1))&lt;=8),MOD(11-MOD(0*2+MID(C156,1,1)*3+MID(C156,2,1)*4+MID(C156,3,1)*5+MID(C156,4,1)*6+MID(C156,5,1)*7+MID(C156,6,1)*8+MID(C156,7,1)*9+MID(C156,8,1)*2+MID(C156,9,1)*3+MID(C156,10,1)*4+MID(C156,11,1)*5,11),10),"오류")),IF(AND(VALUE(MID(C156,7,1))&gt;=1,VALUE(MID(C156,7,1))&lt;=4),MOD(11-MOD(MID(C156,1,1)*2+MID(C156,2,1)*3+MID(C156,3,1)*4+MID(C156,4,1)*5+MID(C156,5,1)*6+MID(C156,6,1)*7+MID(C156,7,1)*8+MID(C156,8,1)*9+MID(C156,9,1)*2+MID(C156,10,1)*3+MID(C156,11,1)*4+MID(C156,12,1)*5,11),10),IF(AND(VALUE(MID(C156,7,1))&gt;=5,VALUE(MID(C156,7,1))&lt;=8),IF(LEN(CLEAN(C156))=12,MOD(MOD(11-MOD(0*2+MID(C156,1,1)*3+MID(C156,2,1)*4+MID(C156,3,1)*5+MID(C156,4,1)*6+MID(C156,5,1)*7+MID(C156,6,1)*8+MID(C156,7,1)*9+MID(C156,8,1)*2+MID(C156,9,1)*3+MID(C156,10,1)*4+MID(C156,11,1)*5,11),10)+2,10),MOD(MOD(11-MOD(MID(C156,1,1)*2+MID(C156,2,1)*3+MID(C156,3,1)*4+MID(C156,4,1)*5+MID(C156,5,1)*6+MID(C156,6,1)*7+MID(C156,7,1)*8+MID(C156,8,1)*9+MID(C156,9,1)*2+MID(C156,10,1)*3+MID(C156,11,1)*4+MID(C156,12,1)*5,11),10)+2,10)))))))</f>
        <v>#VALUE!</v>
      </c>
      <c r="BC156" s="554"/>
      <c r="BD156" s="554"/>
      <c r="BE156" s="554"/>
      <c r="BF156" s="554" t="e">
        <f>IF(INT(RIGHT(C156,1))=BB156,"OK","주민오류")</f>
        <v>#VALUE!</v>
      </c>
      <c r="BG156" s="554"/>
      <c r="BH156" s="554"/>
      <c r="BI156" s="554"/>
      <c r="BJ156" s="554" t="e">
        <f>DATEDIF(IF(OR(MID(C156,LEN(CLEAN(C156))-6,1)&lt;="2",MID(C156,LEN(CLEAN(C156))-6,1)="5",MID(C156,LEN(CLEAN(C156))-6,1)="6"),DATE(MID(C156,1,2),MID(C156,3,2),MID(C156,5,2)),CHOOSE(14-LEN(CLEAN(C156)), DATE(MID(C156,1,2)+100,MID(C156,3,2),MID(C156,5,2)), DATE(MID(C156,1,1)+100,MID(C156,2,2),MID(C156,4,2)),DATE(2000,MID(C156,1,2),MID(C156,3,2)),DATE(2000,MID(C156,1,1),MID(C156,2,2)))),$A$1,"y")</f>
        <v>#VALUE!</v>
      </c>
      <c r="BK156" s="554"/>
      <c r="BL156" s="554"/>
      <c r="BM156" s="554"/>
    </row>
    <row r="157" spans="1:65" s="63" customFormat="1" ht="15" customHeight="1">
      <c r="A157" s="532">
        <f>A155+1</f>
        <v>2</v>
      </c>
      <c r="B157" s="75"/>
      <c r="C157" s="582"/>
      <c r="D157" s="583"/>
      <c r="E157" s="583"/>
      <c r="F157" s="583"/>
      <c r="G157" s="584"/>
      <c r="H157" s="535"/>
      <c r="I157" s="585"/>
      <c r="J157" s="75"/>
      <c r="K157" s="75"/>
      <c r="L157" s="272" t="s">
        <v>366</v>
      </c>
      <c r="M157" s="273"/>
      <c r="N157" s="338"/>
      <c r="O157" s="339"/>
      <c r="P157" s="339"/>
      <c r="Q157" s="339"/>
      <c r="R157" s="339"/>
      <c r="S157" s="339"/>
      <c r="T157" s="339"/>
      <c r="U157" s="339"/>
      <c r="V157" s="339"/>
      <c r="W157" s="340"/>
      <c r="X157" s="340"/>
      <c r="Y157" s="341"/>
      <c r="Z157" s="320"/>
      <c r="AA157" s="321"/>
      <c r="AB157" s="322"/>
      <c r="AC157" s="321"/>
      <c r="AD157" s="321"/>
      <c r="AE157" s="322"/>
      <c r="AF157" s="323"/>
      <c r="AG157" s="321"/>
      <c r="AH157" s="321"/>
      <c r="AI157" s="322"/>
      <c r="AJ157" s="323"/>
      <c r="AK157" s="321"/>
      <c r="AL157" s="581"/>
      <c r="AM157" s="84"/>
      <c r="AN157" s="85"/>
      <c r="AO157" s="85"/>
      <c r="AP157" s="349"/>
      <c r="AQ157" s="350"/>
      <c r="AR157" s="351"/>
      <c r="AS157" s="80"/>
      <c r="AT157" s="80"/>
      <c r="AU157" s="80"/>
      <c r="AV157" s="80"/>
      <c r="AW157" s="80"/>
      <c r="AY157" s="94" t="s">
        <v>370</v>
      </c>
      <c r="AZ157" s="70"/>
      <c r="BB157" s="256" t="s">
        <v>371</v>
      </c>
      <c r="BC157" s="256"/>
      <c r="BD157" s="256"/>
      <c r="BE157" s="256"/>
      <c r="BF157" s="256" t="s">
        <v>372</v>
      </c>
      <c r="BG157" s="256"/>
      <c r="BH157" s="256"/>
      <c r="BI157" s="256"/>
      <c r="BJ157" s="256" t="s">
        <v>373</v>
      </c>
      <c r="BK157" s="256"/>
      <c r="BL157" s="256"/>
      <c r="BM157" s="256"/>
    </row>
    <row r="158" spans="1:65" s="63" customFormat="1" ht="15" customHeight="1">
      <c r="A158" s="532"/>
      <c r="B158" s="71"/>
      <c r="C158" s="578"/>
      <c r="D158" s="579"/>
      <c r="E158" s="579"/>
      <c r="F158" s="579"/>
      <c r="G158" s="580"/>
      <c r="H158" s="72"/>
      <c r="I158" s="72"/>
      <c r="J158" s="71"/>
      <c r="K158" s="71"/>
      <c r="L158" s="270" t="s">
        <v>369</v>
      </c>
      <c r="M158" s="271"/>
      <c r="N158" s="328"/>
      <c r="O158" s="329"/>
      <c r="P158" s="329"/>
      <c r="Q158" s="329"/>
      <c r="R158" s="329"/>
      <c r="S158" s="329"/>
      <c r="T158" s="329"/>
      <c r="U158" s="329"/>
      <c r="V158" s="329"/>
      <c r="W158" s="330"/>
      <c r="X158" s="330"/>
      <c r="Y158" s="331"/>
      <c r="Z158" s="318"/>
      <c r="AA158" s="284"/>
      <c r="AB158" s="319"/>
      <c r="AC158" s="284"/>
      <c r="AD158" s="284"/>
      <c r="AE158" s="319"/>
      <c r="AF158" s="283"/>
      <c r="AG158" s="284"/>
      <c r="AH158" s="284"/>
      <c r="AI158" s="319"/>
      <c r="AJ158" s="283"/>
      <c r="AK158" s="284"/>
      <c r="AL158" s="285"/>
      <c r="AM158" s="82"/>
      <c r="AN158" s="83"/>
      <c r="AO158" s="83"/>
      <c r="AP158" s="274"/>
      <c r="AQ158" s="275"/>
      <c r="AR158" s="276"/>
      <c r="AS158" s="81"/>
      <c r="AT158" s="81"/>
      <c r="AU158" s="81"/>
      <c r="AV158" s="81"/>
      <c r="AW158" s="81"/>
      <c r="AY158" s="73">
        <f>LEN(C158)</f>
        <v>0</v>
      </c>
      <c r="AZ158" s="74" t="b">
        <f>13=AY158</f>
        <v>0</v>
      </c>
      <c r="BB158" s="554" t="e">
        <f>IF(LEN(CLEAN(C158))=10,IF(AND(VALUE(MID(C158,4,1))&gt;=1,VALUE(MID(C158,4,1))&lt;=4),MOD(11-MOD(0*2+0*3+0*4+MID(C158,1,1)*5+MID(C158,2,1)*6+MID(C158,3,1)*7+MID(C158,4,1)*8+MID(C158,5,1)*9+MID(C158,6,1)*2+MID(C158,7,1)*3+MID(C158,8,1)*4+MID(C158,9,1)*5,11),10),IF(AND(VALUE(MID(C158,4,1))&gt;=5,VALUE(MID(C158,4,1))&lt;=8),MOD(11-MOD(0*2+0*3+0*4+MID(C158,1,1)*5+MID(C158,2,1)*6+MID(C158,3,1)*7+MID(C158,4,1)*8+MID(C158,5,1)*9+MID(C158,6,1)*2+MID(C158,7,1)*3+MID(C158,8,1)*4+MID(C158,9,1)*5,11),10),"오류")),IF(LEN(CLEAN(C158))=11,IF(AND(VALUE(MID(C158,5,1))&gt;=1,VALUE(MID(C158,5,1))&lt;=4),MOD(11-MOD(0*2+0*3+MID(C158,1,1)*4+MID(C158,2,1)*5+MID(C158,3,1)*6+MID(C158,4,1)*7+MID(C158,5,1)*8+MID(C158,6,1)*9+MID(C158,7,1)*2+MID(C158,8,1)*3+MID(C158,9,1)*4+MID(C158,10,1)*5,11),10),IF(AND(VALUE(MID(C158,5,1))&gt;=5,VALUE(MID(C158,5,1))&lt;=8),MOD(11-MOD(0*2+0*3+MID(C158,1,1)*4+MID(C158,2,1)*5+MID(C158,3,1)*6+MID(C158,4,1)*7+MID(C158,5,1)*8+MID(C158,6,1)*9+MID(C158,7,1)*2+MID(C158,8,1)*3+MID(C158,9,1)*4+MID(C158,10,1)*5,11),10),"오류")),IF(LEN(CLEAN(C158))=12,IF(AND(VALUE(MID(C158,6,1))&gt;=1,VALUE(MID(C158,6,1))&lt;=4),MOD(11-MOD(0*2+MID(C158,1,1)*3+MID(C158,2,1)*4+MID(C158,3,1)*5+MID(C158,4,1)*6+MID(C158,5,1)*7+MID(C158,6,1)*8+MID(C158,7,1)*9+MID(C158,8,1)*2+MID(C158,9,1)*3+MID(C158,10,1)*4+MID(C158,11,1)*5,11),10),IF(AND(VALUE(MID(C158,7,1))&gt;=5,VALUE(MID(C158,7,1))&lt;=8),MOD(11-MOD(0*2+MID(C158,1,1)*3+MID(C158,2,1)*4+MID(C158,3,1)*5+MID(C158,4,1)*6+MID(C158,5,1)*7+MID(C158,6,1)*8+MID(C158,7,1)*9+MID(C158,8,1)*2+MID(C158,9,1)*3+MID(C158,10,1)*4+MID(C158,11,1)*5,11),10),"오류")),IF(AND(VALUE(MID(C158,7,1))&gt;=1,VALUE(MID(C158,7,1))&lt;=4),MOD(11-MOD(MID(C158,1,1)*2+MID(C158,2,1)*3+MID(C158,3,1)*4+MID(C158,4,1)*5+MID(C158,5,1)*6+MID(C158,6,1)*7+MID(C158,7,1)*8+MID(C158,8,1)*9+MID(C158,9,1)*2+MID(C158,10,1)*3+MID(C158,11,1)*4+MID(C158,12,1)*5,11),10),IF(AND(VALUE(MID(C158,7,1))&gt;=5,VALUE(MID(C158,7,1))&lt;=8),IF(LEN(CLEAN(C158))=12,MOD(MOD(11-MOD(0*2+MID(C158,1,1)*3+MID(C158,2,1)*4+MID(C158,3,1)*5+MID(C158,4,1)*6+MID(C158,5,1)*7+MID(C158,6,1)*8+MID(C158,7,1)*9+MID(C158,8,1)*2+MID(C158,9,1)*3+MID(C158,10,1)*4+MID(C158,11,1)*5,11),10)+2,10),MOD(MOD(11-MOD(MID(C158,1,1)*2+MID(C158,2,1)*3+MID(C158,3,1)*4+MID(C158,4,1)*5+MID(C158,5,1)*6+MID(C158,6,1)*7+MID(C158,7,1)*8+MID(C158,8,1)*9+MID(C158,9,1)*2+MID(C158,10,1)*3+MID(C158,11,1)*4+MID(C158,12,1)*5,11),10)+2,10)))))))</f>
        <v>#VALUE!</v>
      </c>
      <c r="BC158" s="554"/>
      <c r="BD158" s="554"/>
      <c r="BE158" s="554"/>
      <c r="BF158" s="554" t="e">
        <f>IF(INT(RIGHT(C158,1))=BB158,"OK","주민오류")</f>
        <v>#VALUE!</v>
      </c>
      <c r="BG158" s="554"/>
      <c r="BH158" s="554"/>
      <c r="BI158" s="554"/>
      <c r="BJ158" s="554" t="e">
        <f>DATEDIF(IF(OR(MID(C158,LEN(CLEAN(C158))-6,1)&lt;="2",MID(C158,LEN(CLEAN(C158))-6,1)="5",MID(C158,LEN(CLEAN(C158))-6,1)="6"),DATE(MID(C158,1,2),MID(C158,3,2),MID(C158,5,2)),CHOOSE(14-LEN(CLEAN(C158)), DATE(MID(C158,1,2)+100,MID(C158,3,2),MID(C158,5,2)), DATE(MID(C158,1,1)+100,MID(C158,2,2),MID(C158,4,2)),DATE(2000,MID(C158,1,2),MID(C158,3,2)),DATE(2000,MID(C158,1,1),MID(C158,2,2)))),$A$1,"y")</f>
        <v>#VALUE!</v>
      </c>
      <c r="BK158" s="554"/>
      <c r="BL158" s="554"/>
      <c r="BM158" s="554"/>
    </row>
    <row r="159" spans="1:65" s="63" customFormat="1" ht="15" customHeight="1">
      <c r="A159" s="532">
        <f>A157+1</f>
        <v>3</v>
      </c>
      <c r="B159" s="75"/>
      <c r="C159" s="582"/>
      <c r="D159" s="583"/>
      <c r="E159" s="583"/>
      <c r="F159" s="583"/>
      <c r="G159" s="584"/>
      <c r="H159" s="535"/>
      <c r="I159" s="585"/>
      <c r="J159" s="75"/>
      <c r="K159" s="75"/>
      <c r="L159" s="272" t="s">
        <v>366</v>
      </c>
      <c r="M159" s="273"/>
      <c r="N159" s="338"/>
      <c r="O159" s="339"/>
      <c r="P159" s="339"/>
      <c r="Q159" s="339"/>
      <c r="R159" s="339"/>
      <c r="S159" s="339"/>
      <c r="T159" s="339"/>
      <c r="U159" s="339"/>
      <c r="V159" s="339"/>
      <c r="W159" s="340"/>
      <c r="X159" s="340"/>
      <c r="Y159" s="341"/>
      <c r="Z159" s="320"/>
      <c r="AA159" s="321"/>
      <c r="AB159" s="322"/>
      <c r="AC159" s="321"/>
      <c r="AD159" s="321"/>
      <c r="AE159" s="322"/>
      <c r="AF159" s="323"/>
      <c r="AG159" s="321"/>
      <c r="AH159" s="321"/>
      <c r="AI159" s="322"/>
      <c r="AJ159" s="323"/>
      <c r="AK159" s="321"/>
      <c r="AL159" s="581"/>
      <c r="AM159" s="84"/>
      <c r="AN159" s="85"/>
      <c r="AO159" s="85"/>
      <c r="AP159" s="349"/>
      <c r="AQ159" s="350"/>
      <c r="AR159" s="351"/>
      <c r="AS159" s="80"/>
      <c r="AT159" s="80"/>
      <c r="AU159" s="80"/>
      <c r="AV159" s="80"/>
      <c r="AW159" s="80"/>
      <c r="AY159" s="94" t="s">
        <v>370</v>
      </c>
      <c r="AZ159" s="70"/>
      <c r="BB159" s="256" t="s">
        <v>371</v>
      </c>
      <c r="BC159" s="256"/>
      <c r="BD159" s="256"/>
      <c r="BE159" s="256"/>
      <c r="BF159" s="256" t="s">
        <v>372</v>
      </c>
      <c r="BG159" s="256"/>
      <c r="BH159" s="256"/>
      <c r="BI159" s="256"/>
      <c r="BJ159" s="256" t="s">
        <v>373</v>
      </c>
      <c r="BK159" s="256"/>
      <c r="BL159" s="256"/>
      <c r="BM159" s="256"/>
    </row>
    <row r="160" spans="1:65" s="63" customFormat="1" ht="15" customHeight="1">
      <c r="A160" s="532"/>
      <c r="B160" s="71"/>
      <c r="C160" s="578"/>
      <c r="D160" s="579"/>
      <c r="E160" s="579"/>
      <c r="F160" s="579"/>
      <c r="G160" s="580"/>
      <c r="H160" s="72"/>
      <c r="I160" s="72"/>
      <c r="J160" s="71"/>
      <c r="K160" s="71"/>
      <c r="L160" s="270" t="s">
        <v>369</v>
      </c>
      <c r="M160" s="271"/>
      <c r="N160" s="328"/>
      <c r="O160" s="329"/>
      <c r="P160" s="329"/>
      <c r="Q160" s="329"/>
      <c r="R160" s="329"/>
      <c r="S160" s="329"/>
      <c r="T160" s="329"/>
      <c r="U160" s="329"/>
      <c r="V160" s="329"/>
      <c r="W160" s="330"/>
      <c r="X160" s="330"/>
      <c r="Y160" s="331"/>
      <c r="Z160" s="318"/>
      <c r="AA160" s="284"/>
      <c r="AB160" s="319"/>
      <c r="AC160" s="284"/>
      <c r="AD160" s="284"/>
      <c r="AE160" s="319"/>
      <c r="AF160" s="283"/>
      <c r="AG160" s="284"/>
      <c r="AH160" s="284"/>
      <c r="AI160" s="319"/>
      <c r="AJ160" s="283"/>
      <c r="AK160" s="284"/>
      <c r="AL160" s="285"/>
      <c r="AM160" s="82"/>
      <c r="AN160" s="83"/>
      <c r="AO160" s="83"/>
      <c r="AP160" s="274"/>
      <c r="AQ160" s="275"/>
      <c r="AR160" s="276"/>
      <c r="AS160" s="81"/>
      <c r="AT160" s="81"/>
      <c r="AU160" s="81"/>
      <c r="AV160" s="81"/>
      <c r="AW160" s="81"/>
      <c r="AY160" s="73">
        <f>LEN(C160)</f>
        <v>0</v>
      </c>
      <c r="AZ160" s="74" t="b">
        <f>13=AY160</f>
        <v>0</v>
      </c>
      <c r="BB160" s="554" t="e">
        <f>IF(LEN(CLEAN(C160))=10,IF(AND(VALUE(MID(C160,4,1))&gt;=1,VALUE(MID(C160,4,1))&lt;=4),MOD(11-MOD(0*2+0*3+0*4+MID(C160,1,1)*5+MID(C160,2,1)*6+MID(C160,3,1)*7+MID(C160,4,1)*8+MID(C160,5,1)*9+MID(C160,6,1)*2+MID(C160,7,1)*3+MID(C160,8,1)*4+MID(C160,9,1)*5,11),10),IF(AND(VALUE(MID(C160,4,1))&gt;=5,VALUE(MID(C160,4,1))&lt;=8),MOD(11-MOD(0*2+0*3+0*4+MID(C160,1,1)*5+MID(C160,2,1)*6+MID(C160,3,1)*7+MID(C160,4,1)*8+MID(C160,5,1)*9+MID(C160,6,1)*2+MID(C160,7,1)*3+MID(C160,8,1)*4+MID(C160,9,1)*5,11),10),"오류")),IF(LEN(CLEAN(C160))=11,IF(AND(VALUE(MID(C160,5,1))&gt;=1,VALUE(MID(C160,5,1))&lt;=4),MOD(11-MOD(0*2+0*3+MID(C160,1,1)*4+MID(C160,2,1)*5+MID(C160,3,1)*6+MID(C160,4,1)*7+MID(C160,5,1)*8+MID(C160,6,1)*9+MID(C160,7,1)*2+MID(C160,8,1)*3+MID(C160,9,1)*4+MID(C160,10,1)*5,11),10),IF(AND(VALUE(MID(C160,5,1))&gt;=5,VALUE(MID(C160,5,1))&lt;=8),MOD(11-MOD(0*2+0*3+MID(C160,1,1)*4+MID(C160,2,1)*5+MID(C160,3,1)*6+MID(C160,4,1)*7+MID(C160,5,1)*8+MID(C160,6,1)*9+MID(C160,7,1)*2+MID(C160,8,1)*3+MID(C160,9,1)*4+MID(C160,10,1)*5,11),10),"오류")),IF(LEN(CLEAN(C160))=12,IF(AND(VALUE(MID(C160,6,1))&gt;=1,VALUE(MID(C160,6,1))&lt;=4),MOD(11-MOD(0*2+MID(C160,1,1)*3+MID(C160,2,1)*4+MID(C160,3,1)*5+MID(C160,4,1)*6+MID(C160,5,1)*7+MID(C160,6,1)*8+MID(C160,7,1)*9+MID(C160,8,1)*2+MID(C160,9,1)*3+MID(C160,10,1)*4+MID(C160,11,1)*5,11),10),IF(AND(VALUE(MID(C160,7,1))&gt;=5,VALUE(MID(C160,7,1))&lt;=8),MOD(11-MOD(0*2+MID(C160,1,1)*3+MID(C160,2,1)*4+MID(C160,3,1)*5+MID(C160,4,1)*6+MID(C160,5,1)*7+MID(C160,6,1)*8+MID(C160,7,1)*9+MID(C160,8,1)*2+MID(C160,9,1)*3+MID(C160,10,1)*4+MID(C160,11,1)*5,11),10),"오류")),IF(AND(VALUE(MID(C160,7,1))&gt;=1,VALUE(MID(C160,7,1))&lt;=4),MOD(11-MOD(MID(C160,1,1)*2+MID(C160,2,1)*3+MID(C160,3,1)*4+MID(C160,4,1)*5+MID(C160,5,1)*6+MID(C160,6,1)*7+MID(C160,7,1)*8+MID(C160,8,1)*9+MID(C160,9,1)*2+MID(C160,10,1)*3+MID(C160,11,1)*4+MID(C160,12,1)*5,11),10),IF(AND(VALUE(MID(C160,7,1))&gt;=5,VALUE(MID(C160,7,1))&lt;=8),IF(LEN(CLEAN(C160))=12,MOD(MOD(11-MOD(0*2+MID(C160,1,1)*3+MID(C160,2,1)*4+MID(C160,3,1)*5+MID(C160,4,1)*6+MID(C160,5,1)*7+MID(C160,6,1)*8+MID(C160,7,1)*9+MID(C160,8,1)*2+MID(C160,9,1)*3+MID(C160,10,1)*4+MID(C160,11,1)*5,11),10)+2,10),MOD(MOD(11-MOD(MID(C160,1,1)*2+MID(C160,2,1)*3+MID(C160,3,1)*4+MID(C160,4,1)*5+MID(C160,5,1)*6+MID(C160,6,1)*7+MID(C160,7,1)*8+MID(C160,8,1)*9+MID(C160,9,1)*2+MID(C160,10,1)*3+MID(C160,11,1)*4+MID(C160,12,1)*5,11),10)+2,10)))))))</f>
        <v>#VALUE!</v>
      </c>
      <c r="BC160" s="554"/>
      <c r="BD160" s="554"/>
      <c r="BE160" s="554"/>
      <c r="BF160" s="554" t="e">
        <f>IF(INT(RIGHT(C160,1))=BB160,"OK","주민오류")</f>
        <v>#VALUE!</v>
      </c>
      <c r="BG160" s="554"/>
      <c r="BH160" s="554"/>
      <c r="BI160" s="554"/>
      <c r="BJ160" s="554" t="e">
        <f>DATEDIF(IF(OR(MID(C160,LEN(CLEAN(C160))-6,1)&lt;="2",MID(C160,LEN(CLEAN(C160))-6,1)="5",MID(C160,LEN(CLEAN(C160))-6,1)="6"),DATE(MID(C160,1,2),MID(C160,3,2),MID(C160,5,2)),CHOOSE(14-LEN(CLEAN(C160)), DATE(MID(C160,1,2)+100,MID(C160,3,2),MID(C160,5,2)), DATE(MID(C160,1,1)+100,MID(C160,2,2),MID(C160,4,2)),DATE(2000,MID(C160,1,2),MID(C160,3,2)),DATE(2000,MID(C160,1,1),MID(C160,2,2)))),$A$1,"y")</f>
        <v>#VALUE!</v>
      </c>
      <c r="BK160" s="554"/>
      <c r="BL160" s="554"/>
      <c r="BM160" s="554"/>
    </row>
    <row r="161" spans="1:65" s="63" customFormat="1" ht="15" customHeight="1">
      <c r="A161" s="532">
        <f>A159+1</f>
        <v>4</v>
      </c>
      <c r="B161" s="75"/>
      <c r="C161" s="582"/>
      <c r="D161" s="583"/>
      <c r="E161" s="583"/>
      <c r="F161" s="583"/>
      <c r="G161" s="584"/>
      <c r="H161" s="535"/>
      <c r="I161" s="585"/>
      <c r="J161" s="75"/>
      <c r="K161" s="75"/>
      <c r="L161" s="272" t="s">
        <v>366</v>
      </c>
      <c r="M161" s="273"/>
      <c r="N161" s="338"/>
      <c r="O161" s="339"/>
      <c r="P161" s="339"/>
      <c r="Q161" s="339"/>
      <c r="R161" s="339"/>
      <c r="S161" s="339"/>
      <c r="T161" s="339"/>
      <c r="U161" s="339"/>
      <c r="V161" s="339"/>
      <c r="W161" s="340"/>
      <c r="X161" s="340"/>
      <c r="Y161" s="341"/>
      <c r="Z161" s="320"/>
      <c r="AA161" s="321"/>
      <c r="AB161" s="322"/>
      <c r="AC161" s="321"/>
      <c r="AD161" s="321"/>
      <c r="AE161" s="322"/>
      <c r="AF161" s="323"/>
      <c r="AG161" s="321"/>
      <c r="AH161" s="321"/>
      <c r="AI161" s="322"/>
      <c r="AJ161" s="323"/>
      <c r="AK161" s="321"/>
      <c r="AL161" s="581"/>
      <c r="AM161" s="84"/>
      <c r="AN161" s="85"/>
      <c r="AO161" s="85"/>
      <c r="AP161" s="349"/>
      <c r="AQ161" s="350"/>
      <c r="AR161" s="351"/>
      <c r="AS161" s="80"/>
      <c r="AT161" s="80"/>
      <c r="AU161" s="80"/>
      <c r="AV161" s="80"/>
      <c r="AW161" s="80"/>
      <c r="AY161" s="94" t="s">
        <v>370</v>
      </c>
      <c r="AZ161" s="70"/>
      <c r="BB161" s="256" t="s">
        <v>371</v>
      </c>
      <c r="BC161" s="256"/>
      <c r="BD161" s="256"/>
      <c r="BE161" s="256"/>
      <c r="BF161" s="256" t="s">
        <v>372</v>
      </c>
      <c r="BG161" s="256"/>
      <c r="BH161" s="256"/>
      <c r="BI161" s="256"/>
      <c r="BJ161" s="256" t="s">
        <v>373</v>
      </c>
      <c r="BK161" s="256"/>
      <c r="BL161" s="256"/>
      <c r="BM161" s="256"/>
    </row>
    <row r="162" spans="1:65" s="63" customFormat="1" ht="15" customHeight="1">
      <c r="A162" s="532"/>
      <c r="B162" s="71"/>
      <c r="C162" s="578"/>
      <c r="D162" s="579"/>
      <c r="E162" s="579"/>
      <c r="F162" s="579"/>
      <c r="G162" s="580"/>
      <c r="H162" s="72"/>
      <c r="I162" s="72"/>
      <c r="J162" s="71"/>
      <c r="K162" s="71"/>
      <c r="L162" s="270" t="s">
        <v>369</v>
      </c>
      <c r="M162" s="271"/>
      <c r="N162" s="328"/>
      <c r="O162" s="329"/>
      <c r="P162" s="329"/>
      <c r="Q162" s="329"/>
      <c r="R162" s="329"/>
      <c r="S162" s="329"/>
      <c r="T162" s="329"/>
      <c r="U162" s="329"/>
      <c r="V162" s="329"/>
      <c r="W162" s="330"/>
      <c r="X162" s="330"/>
      <c r="Y162" s="331"/>
      <c r="Z162" s="318"/>
      <c r="AA162" s="284"/>
      <c r="AB162" s="319"/>
      <c r="AC162" s="284"/>
      <c r="AD162" s="284"/>
      <c r="AE162" s="319"/>
      <c r="AF162" s="283"/>
      <c r="AG162" s="284"/>
      <c r="AH162" s="284"/>
      <c r="AI162" s="319"/>
      <c r="AJ162" s="283"/>
      <c r="AK162" s="284"/>
      <c r="AL162" s="285"/>
      <c r="AM162" s="82"/>
      <c r="AN162" s="83"/>
      <c r="AO162" s="83"/>
      <c r="AP162" s="274"/>
      <c r="AQ162" s="275"/>
      <c r="AR162" s="276"/>
      <c r="AS162" s="81"/>
      <c r="AT162" s="81"/>
      <c r="AU162" s="81"/>
      <c r="AV162" s="81"/>
      <c r="AW162" s="81"/>
      <c r="AY162" s="73">
        <f>LEN(C162)</f>
        <v>0</v>
      </c>
      <c r="AZ162" s="74" t="b">
        <f>13=AY162</f>
        <v>0</v>
      </c>
      <c r="BB162" s="554" t="e">
        <f>IF(LEN(CLEAN(C162))=10,IF(AND(VALUE(MID(C162,4,1))&gt;=1,VALUE(MID(C162,4,1))&lt;=4),MOD(11-MOD(0*2+0*3+0*4+MID(C162,1,1)*5+MID(C162,2,1)*6+MID(C162,3,1)*7+MID(C162,4,1)*8+MID(C162,5,1)*9+MID(C162,6,1)*2+MID(C162,7,1)*3+MID(C162,8,1)*4+MID(C162,9,1)*5,11),10),IF(AND(VALUE(MID(C162,4,1))&gt;=5,VALUE(MID(C162,4,1))&lt;=8),MOD(11-MOD(0*2+0*3+0*4+MID(C162,1,1)*5+MID(C162,2,1)*6+MID(C162,3,1)*7+MID(C162,4,1)*8+MID(C162,5,1)*9+MID(C162,6,1)*2+MID(C162,7,1)*3+MID(C162,8,1)*4+MID(C162,9,1)*5,11),10),"오류")),IF(LEN(CLEAN(C162))=11,IF(AND(VALUE(MID(C162,5,1))&gt;=1,VALUE(MID(C162,5,1))&lt;=4),MOD(11-MOD(0*2+0*3+MID(C162,1,1)*4+MID(C162,2,1)*5+MID(C162,3,1)*6+MID(C162,4,1)*7+MID(C162,5,1)*8+MID(C162,6,1)*9+MID(C162,7,1)*2+MID(C162,8,1)*3+MID(C162,9,1)*4+MID(C162,10,1)*5,11),10),IF(AND(VALUE(MID(C162,5,1))&gt;=5,VALUE(MID(C162,5,1))&lt;=8),MOD(11-MOD(0*2+0*3+MID(C162,1,1)*4+MID(C162,2,1)*5+MID(C162,3,1)*6+MID(C162,4,1)*7+MID(C162,5,1)*8+MID(C162,6,1)*9+MID(C162,7,1)*2+MID(C162,8,1)*3+MID(C162,9,1)*4+MID(C162,10,1)*5,11),10),"오류")),IF(LEN(CLEAN(C162))=12,IF(AND(VALUE(MID(C162,6,1))&gt;=1,VALUE(MID(C162,6,1))&lt;=4),MOD(11-MOD(0*2+MID(C162,1,1)*3+MID(C162,2,1)*4+MID(C162,3,1)*5+MID(C162,4,1)*6+MID(C162,5,1)*7+MID(C162,6,1)*8+MID(C162,7,1)*9+MID(C162,8,1)*2+MID(C162,9,1)*3+MID(C162,10,1)*4+MID(C162,11,1)*5,11),10),IF(AND(VALUE(MID(C162,7,1))&gt;=5,VALUE(MID(C162,7,1))&lt;=8),MOD(11-MOD(0*2+MID(C162,1,1)*3+MID(C162,2,1)*4+MID(C162,3,1)*5+MID(C162,4,1)*6+MID(C162,5,1)*7+MID(C162,6,1)*8+MID(C162,7,1)*9+MID(C162,8,1)*2+MID(C162,9,1)*3+MID(C162,10,1)*4+MID(C162,11,1)*5,11),10),"오류")),IF(AND(VALUE(MID(C162,7,1))&gt;=1,VALUE(MID(C162,7,1))&lt;=4),MOD(11-MOD(MID(C162,1,1)*2+MID(C162,2,1)*3+MID(C162,3,1)*4+MID(C162,4,1)*5+MID(C162,5,1)*6+MID(C162,6,1)*7+MID(C162,7,1)*8+MID(C162,8,1)*9+MID(C162,9,1)*2+MID(C162,10,1)*3+MID(C162,11,1)*4+MID(C162,12,1)*5,11),10),IF(AND(VALUE(MID(C162,7,1))&gt;=5,VALUE(MID(C162,7,1))&lt;=8),IF(LEN(CLEAN(C162))=12,MOD(MOD(11-MOD(0*2+MID(C162,1,1)*3+MID(C162,2,1)*4+MID(C162,3,1)*5+MID(C162,4,1)*6+MID(C162,5,1)*7+MID(C162,6,1)*8+MID(C162,7,1)*9+MID(C162,8,1)*2+MID(C162,9,1)*3+MID(C162,10,1)*4+MID(C162,11,1)*5,11),10)+2,10),MOD(MOD(11-MOD(MID(C162,1,1)*2+MID(C162,2,1)*3+MID(C162,3,1)*4+MID(C162,4,1)*5+MID(C162,5,1)*6+MID(C162,6,1)*7+MID(C162,7,1)*8+MID(C162,8,1)*9+MID(C162,9,1)*2+MID(C162,10,1)*3+MID(C162,11,1)*4+MID(C162,12,1)*5,11),10)+2,10)))))))</f>
        <v>#VALUE!</v>
      </c>
      <c r="BC162" s="554"/>
      <c r="BD162" s="554"/>
      <c r="BE162" s="554"/>
      <c r="BF162" s="554" t="e">
        <f>IF(INT(RIGHT(C162,1))=BB162,"OK","주민오류")</f>
        <v>#VALUE!</v>
      </c>
      <c r="BG162" s="554"/>
      <c r="BH162" s="554"/>
      <c r="BI162" s="554"/>
      <c r="BJ162" s="554" t="e">
        <f>DATEDIF(IF(OR(MID(C162,LEN(CLEAN(C162))-6,1)&lt;="2",MID(C162,LEN(CLEAN(C162))-6,1)="5",MID(C162,LEN(CLEAN(C162))-6,1)="6"),DATE(MID(C162,1,2),MID(C162,3,2),MID(C162,5,2)),CHOOSE(14-LEN(CLEAN(C162)), DATE(MID(C162,1,2)+100,MID(C162,3,2),MID(C162,5,2)), DATE(MID(C162,1,1)+100,MID(C162,2,2),MID(C162,4,2)),DATE(2000,MID(C162,1,2),MID(C162,3,2)),DATE(2000,MID(C162,1,1),MID(C162,2,2)))),$A$1,"y")</f>
        <v>#VALUE!</v>
      </c>
      <c r="BK162" s="554"/>
      <c r="BL162" s="554"/>
      <c r="BM162" s="554"/>
    </row>
    <row r="163" spans="1:65" s="63" customFormat="1" ht="15" customHeight="1">
      <c r="A163" s="532">
        <f>A161+1</f>
        <v>5</v>
      </c>
      <c r="B163" s="75"/>
      <c r="C163" s="582"/>
      <c r="D163" s="583"/>
      <c r="E163" s="583"/>
      <c r="F163" s="583"/>
      <c r="G163" s="584"/>
      <c r="H163" s="535"/>
      <c r="I163" s="585"/>
      <c r="J163" s="75"/>
      <c r="K163" s="75"/>
      <c r="L163" s="272" t="s">
        <v>366</v>
      </c>
      <c r="M163" s="273"/>
      <c r="N163" s="338"/>
      <c r="O163" s="339"/>
      <c r="P163" s="339"/>
      <c r="Q163" s="339"/>
      <c r="R163" s="339"/>
      <c r="S163" s="339"/>
      <c r="T163" s="339"/>
      <c r="U163" s="339"/>
      <c r="V163" s="339"/>
      <c r="W163" s="340"/>
      <c r="X163" s="340"/>
      <c r="Y163" s="341"/>
      <c r="Z163" s="320"/>
      <c r="AA163" s="321"/>
      <c r="AB163" s="322"/>
      <c r="AC163" s="321"/>
      <c r="AD163" s="321"/>
      <c r="AE163" s="322"/>
      <c r="AF163" s="323"/>
      <c r="AG163" s="321"/>
      <c r="AH163" s="321"/>
      <c r="AI163" s="322"/>
      <c r="AJ163" s="323"/>
      <c r="AK163" s="321"/>
      <c r="AL163" s="581"/>
      <c r="AM163" s="84"/>
      <c r="AN163" s="85"/>
      <c r="AO163" s="85"/>
      <c r="AP163" s="349"/>
      <c r="AQ163" s="350"/>
      <c r="AR163" s="351"/>
      <c r="AS163" s="80"/>
      <c r="AT163" s="80"/>
      <c r="AU163" s="80"/>
      <c r="AV163" s="80"/>
      <c r="AW163" s="80"/>
      <c r="AY163" s="94" t="s">
        <v>370</v>
      </c>
      <c r="AZ163" s="70"/>
      <c r="BB163" s="256" t="s">
        <v>371</v>
      </c>
      <c r="BC163" s="256"/>
      <c r="BD163" s="256"/>
      <c r="BE163" s="256"/>
      <c r="BF163" s="256" t="s">
        <v>372</v>
      </c>
      <c r="BG163" s="256"/>
      <c r="BH163" s="256"/>
      <c r="BI163" s="256"/>
      <c r="BJ163" s="256" t="s">
        <v>373</v>
      </c>
      <c r="BK163" s="256"/>
      <c r="BL163" s="256"/>
      <c r="BM163" s="256"/>
    </row>
    <row r="164" spans="1:65" s="63" customFormat="1" ht="15" customHeight="1">
      <c r="A164" s="532"/>
      <c r="B164" s="71"/>
      <c r="C164" s="578"/>
      <c r="D164" s="579"/>
      <c r="E164" s="579"/>
      <c r="F164" s="579"/>
      <c r="G164" s="580"/>
      <c r="H164" s="72"/>
      <c r="I164" s="72"/>
      <c r="J164" s="71"/>
      <c r="K164" s="71"/>
      <c r="L164" s="270" t="s">
        <v>369</v>
      </c>
      <c r="M164" s="271"/>
      <c r="N164" s="328"/>
      <c r="O164" s="329"/>
      <c r="P164" s="329"/>
      <c r="Q164" s="329"/>
      <c r="R164" s="329"/>
      <c r="S164" s="329"/>
      <c r="T164" s="329"/>
      <c r="U164" s="329"/>
      <c r="V164" s="329"/>
      <c r="W164" s="330"/>
      <c r="X164" s="330"/>
      <c r="Y164" s="331"/>
      <c r="Z164" s="318"/>
      <c r="AA164" s="284"/>
      <c r="AB164" s="319"/>
      <c r="AC164" s="284"/>
      <c r="AD164" s="284"/>
      <c r="AE164" s="319"/>
      <c r="AF164" s="283"/>
      <c r="AG164" s="284"/>
      <c r="AH164" s="284"/>
      <c r="AI164" s="319"/>
      <c r="AJ164" s="283"/>
      <c r="AK164" s="284"/>
      <c r="AL164" s="285"/>
      <c r="AM164" s="82"/>
      <c r="AN164" s="83"/>
      <c r="AO164" s="83"/>
      <c r="AP164" s="274"/>
      <c r="AQ164" s="275"/>
      <c r="AR164" s="276"/>
      <c r="AS164" s="81"/>
      <c r="AT164" s="81"/>
      <c r="AU164" s="81"/>
      <c r="AV164" s="81"/>
      <c r="AW164" s="81"/>
      <c r="AY164" s="73">
        <f>LEN(C164)</f>
        <v>0</v>
      </c>
      <c r="AZ164" s="74" t="b">
        <f>13=AY164</f>
        <v>0</v>
      </c>
      <c r="BB164" s="554" t="e">
        <f>IF(LEN(CLEAN(C164))=10,IF(AND(VALUE(MID(C164,4,1))&gt;=1,VALUE(MID(C164,4,1))&lt;=4),MOD(11-MOD(0*2+0*3+0*4+MID(C164,1,1)*5+MID(C164,2,1)*6+MID(C164,3,1)*7+MID(C164,4,1)*8+MID(C164,5,1)*9+MID(C164,6,1)*2+MID(C164,7,1)*3+MID(C164,8,1)*4+MID(C164,9,1)*5,11),10),IF(AND(VALUE(MID(C164,4,1))&gt;=5,VALUE(MID(C164,4,1))&lt;=8),MOD(11-MOD(0*2+0*3+0*4+MID(C164,1,1)*5+MID(C164,2,1)*6+MID(C164,3,1)*7+MID(C164,4,1)*8+MID(C164,5,1)*9+MID(C164,6,1)*2+MID(C164,7,1)*3+MID(C164,8,1)*4+MID(C164,9,1)*5,11),10),"오류")),IF(LEN(CLEAN(C164))=11,IF(AND(VALUE(MID(C164,5,1))&gt;=1,VALUE(MID(C164,5,1))&lt;=4),MOD(11-MOD(0*2+0*3+MID(C164,1,1)*4+MID(C164,2,1)*5+MID(C164,3,1)*6+MID(C164,4,1)*7+MID(C164,5,1)*8+MID(C164,6,1)*9+MID(C164,7,1)*2+MID(C164,8,1)*3+MID(C164,9,1)*4+MID(C164,10,1)*5,11),10),IF(AND(VALUE(MID(C164,5,1))&gt;=5,VALUE(MID(C164,5,1))&lt;=8),MOD(11-MOD(0*2+0*3+MID(C164,1,1)*4+MID(C164,2,1)*5+MID(C164,3,1)*6+MID(C164,4,1)*7+MID(C164,5,1)*8+MID(C164,6,1)*9+MID(C164,7,1)*2+MID(C164,8,1)*3+MID(C164,9,1)*4+MID(C164,10,1)*5,11),10),"오류")),IF(LEN(CLEAN(C164))=12,IF(AND(VALUE(MID(C164,6,1))&gt;=1,VALUE(MID(C164,6,1))&lt;=4),MOD(11-MOD(0*2+MID(C164,1,1)*3+MID(C164,2,1)*4+MID(C164,3,1)*5+MID(C164,4,1)*6+MID(C164,5,1)*7+MID(C164,6,1)*8+MID(C164,7,1)*9+MID(C164,8,1)*2+MID(C164,9,1)*3+MID(C164,10,1)*4+MID(C164,11,1)*5,11),10),IF(AND(VALUE(MID(C164,7,1))&gt;=5,VALUE(MID(C164,7,1))&lt;=8),MOD(11-MOD(0*2+MID(C164,1,1)*3+MID(C164,2,1)*4+MID(C164,3,1)*5+MID(C164,4,1)*6+MID(C164,5,1)*7+MID(C164,6,1)*8+MID(C164,7,1)*9+MID(C164,8,1)*2+MID(C164,9,1)*3+MID(C164,10,1)*4+MID(C164,11,1)*5,11),10),"오류")),IF(AND(VALUE(MID(C164,7,1))&gt;=1,VALUE(MID(C164,7,1))&lt;=4),MOD(11-MOD(MID(C164,1,1)*2+MID(C164,2,1)*3+MID(C164,3,1)*4+MID(C164,4,1)*5+MID(C164,5,1)*6+MID(C164,6,1)*7+MID(C164,7,1)*8+MID(C164,8,1)*9+MID(C164,9,1)*2+MID(C164,10,1)*3+MID(C164,11,1)*4+MID(C164,12,1)*5,11),10),IF(AND(VALUE(MID(C164,7,1))&gt;=5,VALUE(MID(C164,7,1))&lt;=8),IF(LEN(CLEAN(C164))=12,MOD(MOD(11-MOD(0*2+MID(C164,1,1)*3+MID(C164,2,1)*4+MID(C164,3,1)*5+MID(C164,4,1)*6+MID(C164,5,1)*7+MID(C164,6,1)*8+MID(C164,7,1)*9+MID(C164,8,1)*2+MID(C164,9,1)*3+MID(C164,10,1)*4+MID(C164,11,1)*5,11),10)+2,10),MOD(MOD(11-MOD(MID(C164,1,1)*2+MID(C164,2,1)*3+MID(C164,3,1)*4+MID(C164,4,1)*5+MID(C164,5,1)*6+MID(C164,6,1)*7+MID(C164,7,1)*8+MID(C164,8,1)*9+MID(C164,9,1)*2+MID(C164,10,1)*3+MID(C164,11,1)*4+MID(C164,12,1)*5,11),10)+2,10)))))))</f>
        <v>#VALUE!</v>
      </c>
      <c r="BC164" s="554"/>
      <c r="BD164" s="554"/>
      <c r="BE164" s="554"/>
      <c r="BF164" s="554" t="e">
        <f>IF(INT(RIGHT(C164,1))=BB164,"OK","주민오류")</f>
        <v>#VALUE!</v>
      </c>
      <c r="BG164" s="554"/>
      <c r="BH164" s="554"/>
      <c r="BI164" s="554"/>
      <c r="BJ164" s="554" t="e">
        <f>DATEDIF(IF(OR(MID(C164,LEN(CLEAN(C164))-6,1)&lt;="2",MID(C164,LEN(CLEAN(C164))-6,1)="5",MID(C164,LEN(CLEAN(C164))-6,1)="6"),DATE(MID(C164,1,2),MID(C164,3,2),MID(C164,5,2)),CHOOSE(14-LEN(CLEAN(C164)), DATE(MID(C164,1,2)+100,MID(C164,3,2),MID(C164,5,2)), DATE(MID(C164,1,1)+100,MID(C164,2,2),MID(C164,4,2)),DATE(2000,MID(C164,1,2),MID(C164,3,2)),DATE(2000,MID(C164,1,1),MID(C164,2,2)))),$A$1,"y")</f>
        <v>#VALUE!</v>
      </c>
      <c r="BK164" s="554"/>
      <c r="BL164" s="554"/>
      <c r="BM164" s="554"/>
    </row>
    <row r="165" spans="1:65" s="63" customFormat="1" ht="15" customHeight="1">
      <c r="A165" s="532">
        <f>A163+1</f>
        <v>6</v>
      </c>
      <c r="B165" s="75"/>
      <c r="C165" s="582"/>
      <c r="D165" s="583"/>
      <c r="E165" s="583"/>
      <c r="F165" s="583"/>
      <c r="G165" s="584"/>
      <c r="H165" s="535"/>
      <c r="I165" s="585"/>
      <c r="J165" s="75"/>
      <c r="K165" s="75"/>
      <c r="L165" s="272" t="s">
        <v>366</v>
      </c>
      <c r="M165" s="273"/>
      <c r="N165" s="338"/>
      <c r="O165" s="339"/>
      <c r="P165" s="339"/>
      <c r="Q165" s="339"/>
      <c r="R165" s="339"/>
      <c r="S165" s="339"/>
      <c r="T165" s="339"/>
      <c r="U165" s="339"/>
      <c r="V165" s="339"/>
      <c r="W165" s="340"/>
      <c r="X165" s="340"/>
      <c r="Y165" s="341"/>
      <c r="Z165" s="320"/>
      <c r="AA165" s="321"/>
      <c r="AB165" s="322"/>
      <c r="AC165" s="321"/>
      <c r="AD165" s="321"/>
      <c r="AE165" s="322"/>
      <c r="AF165" s="323"/>
      <c r="AG165" s="321"/>
      <c r="AH165" s="321"/>
      <c r="AI165" s="322"/>
      <c r="AJ165" s="323"/>
      <c r="AK165" s="321"/>
      <c r="AL165" s="581"/>
      <c r="AM165" s="84"/>
      <c r="AN165" s="85"/>
      <c r="AO165" s="85"/>
      <c r="AP165" s="349"/>
      <c r="AQ165" s="350"/>
      <c r="AR165" s="351"/>
      <c r="AS165" s="80"/>
      <c r="AT165" s="80"/>
      <c r="AU165" s="80"/>
      <c r="AV165" s="80"/>
      <c r="AW165" s="80"/>
      <c r="AY165" s="94" t="s">
        <v>370</v>
      </c>
      <c r="AZ165" s="70"/>
      <c r="BB165" s="256" t="s">
        <v>371</v>
      </c>
      <c r="BC165" s="256"/>
      <c r="BD165" s="256"/>
      <c r="BE165" s="256"/>
      <c r="BF165" s="256" t="s">
        <v>372</v>
      </c>
      <c r="BG165" s="256"/>
      <c r="BH165" s="256"/>
      <c r="BI165" s="256"/>
      <c r="BJ165" s="256" t="s">
        <v>373</v>
      </c>
      <c r="BK165" s="256"/>
      <c r="BL165" s="256"/>
      <c r="BM165" s="256"/>
    </row>
    <row r="166" spans="1:65" s="63" customFormat="1" ht="15" customHeight="1">
      <c r="A166" s="532"/>
      <c r="B166" s="71"/>
      <c r="C166" s="578"/>
      <c r="D166" s="579"/>
      <c r="E166" s="579"/>
      <c r="F166" s="579"/>
      <c r="G166" s="580"/>
      <c r="H166" s="72"/>
      <c r="I166" s="72"/>
      <c r="J166" s="71"/>
      <c r="K166" s="71"/>
      <c r="L166" s="270" t="s">
        <v>369</v>
      </c>
      <c r="M166" s="271"/>
      <c r="N166" s="328"/>
      <c r="O166" s="329"/>
      <c r="P166" s="329"/>
      <c r="Q166" s="329"/>
      <c r="R166" s="329"/>
      <c r="S166" s="329"/>
      <c r="T166" s="329"/>
      <c r="U166" s="329"/>
      <c r="V166" s="329"/>
      <c r="W166" s="330"/>
      <c r="X166" s="330"/>
      <c r="Y166" s="331"/>
      <c r="Z166" s="318"/>
      <c r="AA166" s="284"/>
      <c r="AB166" s="319"/>
      <c r="AC166" s="284"/>
      <c r="AD166" s="284"/>
      <c r="AE166" s="319"/>
      <c r="AF166" s="283"/>
      <c r="AG166" s="284"/>
      <c r="AH166" s="284"/>
      <c r="AI166" s="319"/>
      <c r="AJ166" s="283"/>
      <c r="AK166" s="284"/>
      <c r="AL166" s="285"/>
      <c r="AM166" s="82"/>
      <c r="AN166" s="83"/>
      <c r="AO166" s="83"/>
      <c r="AP166" s="274"/>
      <c r="AQ166" s="275"/>
      <c r="AR166" s="276"/>
      <c r="AS166" s="81"/>
      <c r="AT166" s="81"/>
      <c r="AU166" s="81"/>
      <c r="AV166" s="81"/>
      <c r="AW166" s="81"/>
      <c r="AY166" s="73">
        <f>LEN(C166)</f>
        <v>0</v>
      </c>
      <c r="AZ166" s="74" t="b">
        <f>13=AY166</f>
        <v>0</v>
      </c>
      <c r="BB166" s="554" t="e">
        <f>IF(LEN(CLEAN(C166))=10,IF(AND(VALUE(MID(C166,4,1))&gt;=1,VALUE(MID(C166,4,1))&lt;=4),MOD(11-MOD(0*2+0*3+0*4+MID(C166,1,1)*5+MID(C166,2,1)*6+MID(C166,3,1)*7+MID(C166,4,1)*8+MID(C166,5,1)*9+MID(C166,6,1)*2+MID(C166,7,1)*3+MID(C166,8,1)*4+MID(C166,9,1)*5,11),10),IF(AND(VALUE(MID(C166,4,1))&gt;=5,VALUE(MID(C166,4,1))&lt;=8),MOD(11-MOD(0*2+0*3+0*4+MID(C166,1,1)*5+MID(C166,2,1)*6+MID(C166,3,1)*7+MID(C166,4,1)*8+MID(C166,5,1)*9+MID(C166,6,1)*2+MID(C166,7,1)*3+MID(C166,8,1)*4+MID(C166,9,1)*5,11),10),"오류")),IF(LEN(CLEAN(C166))=11,IF(AND(VALUE(MID(C166,5,1))&gt;=1,VALUE(MID(C166,5,1))&lt;=4),MOD(11-MOD(0*2+0*3+MID(C166,1,1)*4+MID(C166,2,1)*5+MID(C166,3,1)*6+MID(C166,4,1)*7+MID(C166,5,1)*8+MID(C166,6,1)*9+MID(C166,7,1)*2+MID(C166,8,1)*3+MID(C166,9,1)*4+MID(C166,10,1)*5,11),10),IF(AND(VALUE(MID(C166,5,1))&gt;=5,VALUE(MID(C166,5,1))&lt;=8),MOD(11-MOD(0*2+0*3+MID(C166,1,1)*4+MID(C166,2,1)*5+MID(C166,3,1)*6+MID(C166,4,1)*7+MID(C166,5,1)*8+MID(C166,6,1)*9+MID(C166,7,1)*2+MID(C166,8,1)*3+MID(C166,9,1)*4+MID(C166,10,1)*5,11),10),"오류")),IF(LEN(CLEAN(C166))=12,IF(AND(VALUE(MID(C166,6,1))&gt;=1,VALUE(MID(C166,6,1))&lt;=4),MOD(11-MOD(0*2+MID(C166,1,1)*3+MID(C166,2,1)*4+MID(C166,3,1)*5+MID(C166,4,1)*6+MID(C166,5,1)*7+MID(C166,6,1)*8+MID(C166,7,1)*9+MID(C166,8,1)*2+MID(C166,9,1)*3+MID(C166,10,1)*4+MID(C166,11,1)*5,11),10),IF(AND(VALUE(MID(C166,7,1))&gt;=5,VALUE(MID(C166,7,1))&lt;=8),MOD(11-MOD(0*2+MID(C166,1,1)*3+MID(C166,2,1)*4+MID(C166,3,1)*5+MID(C166,4,1)*6+MID(C166,5,1)*7+MID(C166,6,1)*8+MID(C166,7,1)*9+MID(C166,8,1)*2+MID(C166,9,1)*3+MID(C166,10,1)*4+MID(C166,11,1)*5,11),10),"오류")),IF(AND(VALUE(MID(C166,7,1))&gt;=1,VALUE(MID(C166,7,1))&lt;=4),MOD(11-MOD(MID(C166,1,1)*2+MID(C166,2,1)*3+MID(C166,3,1)*4+MID(C166,4,1)*5+MID(C166,5,1)*6+MID(C166,6,1)*7+MID(C166,7,1)*8+MID(C166,8,1)*9+MID(C166,9,1)*2+MID(C166,10,1)*3+MID(C166,11,1)*4+MID(C166,12,1)*5,11),10),IF(AND(VALUE(MID(C166,7,1))&gt;=5,VALUE(MID(C166,7,1))&lt;=8),IF(LEN(CLEAN(C166))=12,MOD(MOD(11-MOD(0*2+MID(C166,1,1)*3+MID(C166,2,1)*4+MID(C166,3,1)*5+MID(C166,4,1)*6+MID(C166,5,1)*7+MID(C166,6,1)*8+MID(C166,7,1)*9+MID(C166,8,1)*2+MID(C166,9,1)*3+MID(C166,10,1)*4+MID(C166,11,1)*5,11),10)+2,10),MOD(MOD(11-MOD(MID(C166,1,1)*2+MID(C166,2,1)*3+MID(C166,3,1)*4+MID(C166,4,1)*5+MID(C166,5,1)*6+MID(C166,6,1)*7+MID(C166,7,1)*8+MID(C166,8,1)*9+MID(C166,9,1)*2+MID(C166,10,1)*3+MID(C166,11,1)*4+MID(C166,12,1)*5,11),10)+2,10)))))))</f>
        <v>#VALUE!</v>
      </c>
      <c r="BC166" s="554"/>
      <c r="BD166" s="554"/>
      <c r="BE166" s="554"/>
      <c r="BF166" s="554" t="e">
        <f>IF(INT(RIGHT(C166,1))=BB166,"OK","주민오류")</f>
        <v>#VALUE!</v>
      </c>
      <c r="BG166" s="554"/>
      <c r="BH166" s="554"/>
      <c r="BI166" s="554"/>
      <c r="BJ166" s="554" t="e">
        <f>DATEDIF(IF(OR(MID(C166,LEN(CLEAN(C166))-6,1)&lt;="2",MID(C166,LEN(CLEAN(C166))-6,1)="5",MID(C166,LEN(CLEAN(C166))-6,1)="6"),DATE(MID(C166,1,2),MID(C166,3,2),MID(C166,5,2)),CHOOSE(14-LEN(CLEAN(C166)), DATE(MID(C166,1,2)+100,MID(C166,3,2),MID(C166,5,2)), DATE(MID(C166,1,1)+100,MID(C166,2,2),MID(C166,4,2)),DATE(2000,MID(C166,1,2),MID(C166,3,2)),DATE(2000,MID(C166,1,1),MID(C166,2,2)))),$A$1,"y")</f>
        <v>#VALUE!</v>
      </c>
      <c r="BK166" s="554"/>
      <c r="BL166" s="554"/>
      <c r="BM166" s="554"/>
    </row>
    <row r="167" spans="1:65" s="63" customFormat="1" ht="15" customHeight="1">
      <c r="A167" s="532">
        <f>A165+1</f>
        <v>7</v>
      </c>
      <c r="B167" s="75"/>
      <c r="C167" s="582"/>
      <c r="D167" s="583"/>
      <c r="E167" s="583"/>
      <c r="F167" s="583"/>
      <c r="G167" s="584"/>
      <c r="H167" s="535"/>
      <c r="I167" s="585"/>
      <c r="J167" s="75"/>
      <c r="K167" s="75"/>
      <c r="L167" s="272" t="s">
        <v>366</v>
      </c>
      <c r="M167" s="273"/>
      <c r="N167" s="338"/>
      <c r="O167" s="339"/>
      <c r="P167" s="339"/>
      <c r="Q167" s="339"/>
      <c r="R167" s="339"/>
      <c r="S167" s="339"/>
      <c r="T167" s="339"/>
      <c r="U167" s="339"/>
      <c r="V167" s="339"/>
      <c r="W167" s="340"/>
      <c r="X167" s="340"/>
      <c r="Y167" s="341"/>
      <c r="Z167" s="320"/>
      <c r="AA167" s="321"/>
      <c r="AB167" s="322"/>
      <c r="AC167" s="321"/>
      <c r="AD167" s="321"/>
      <c r="AE167" s="322"/>
      <c r="AF167" s="323"/>
      <c r="AG167" s="321"/>
      <c r="AH167" s="321"/>
      <c r="AI167" s="322"/>
      <c r="AJ167" s="323"/>
      <c r="AK167" s="321"/>
      <c r="AL167" s="581"/>
      <c r="AM167" s="84"/>
      <c r="AN167" s="85"/>
      <c r="AO167" s="85"/>
      <c r="AP167" s="349"/>
      <c r="AQ167" s="350"/>
      <c r="AR167" s="351"/>
      <c r="AS167" s="80"/>
      <c r="AT167" s="80"/>
      <c r="AU167" s="80"/>
      <c r="AV167" s="80"/>
      <c r="AW167" s="80"/>
      <c r="AY167" s="94" t="s">
        <v>370</v>
      </c>
      <c r="AZ167" s="70"/>
      <c r="BB167" s="256" t="s">
        <v>371</v>
      </c>
      <c r="BC167" s="256"/>
      <c r="BD167" s="256"/>
      <c r="BE167" s="256"/>
      <c r="BF167" s="256" t="s">
        <v>372</v>
      </c>
      <c r="BG167" s="256"/>
      <c r="BH167" s="256"/>
      <c r="BI167" s="256"/>
      <c r="BJ167" s="256" t="s">
        <v>373</v>
      </c>
      <c r="BK167" s="256"/>
      <c r="BL167" s="256"/>
      <c r="BM167" s="256"/>
    </row>
    <row r="168" spans="1:65" s="63" customFormat="1" ht="15" customHeight="1" thickBot="1">
      <c r="A168" s="532"/>
      <c r="B168" s="71"/>
      <c r="C168" s="578"/>
      <c r="D168" s="579"/>
      <c r="E168" s="579"/>
      <c r="F168" s="579"/>
      <c r="G168" s="580"/>
      <c r="H168" s="72"/>
      <c r="I168" s="72"/>
      <c r="J168" s="71"/>
      <c r="K168" s="71"/>
      <c r="L168" s="592" t="s">
        <v>369</v>
      </c>
      <c r="M168" s="593"/>
      <c r="N168" s="328"/>
      <c r="O168" s="329"/>
      <c r="P168" s="329"/>
      <c r="Q168" s="329"/>
      <c r="R168" s="329"/>
      <c r="S168" s="329"/>
      <c r="T168" s="329"/>
      <c r="U168" s="329"/>
      <c r="V168" s="329"/>
      <c r="W168" s="330"/>
      <c r="X168" s="330"/>
      <c r="Y168" s="331"/>
      <c r="Z168" s="318"/>
      <c r="AA168" s="284"/>
      <c r="AB168" s="319"/>
      <c r="AC168" s="284"/>
      <c r="AD168" s="284"/>
      <c r="AE168" s="319"/>
      <c r="AF168" s="283"/>
      <c r="AG168" s="284"/>
      <c r="AH168" s="284"/>
      <c r="AI168" s="319"/>
      <c r="AJ168" s="283"/>
      <c r="AK168" s="284"/>
      <c r="AL168" s="285"/>
      <c r="AM168" s="82"/>
      <c r="AN168" s="83"/>
      <c r="AO168" s="83"/>
      <c r="AP168" s="274"/>
      <c r="AQ168" s="275"/>
      <c r="AR168" s="276"/>
      <c r="AS168" s="81"/>
      <c r="AT168" s="81"/>
      <c r="AU168" s="81"/>
      <c r="AV168" s="81"/>
      <c r="AW168" s="81"/>
      <c r="AY168" s="73">
        <f>LEN(C168)</f>
        <v>0</v>
      </c>
      <c r="AZ168" s="74" t="b">
        <f>13=AY168</f>
        <v>0</v>
      </c>
      <c r="BB168" s="554" t="e">
        <f>IF(LEN(CLEAN(C168))=10,IF(AND(VALUE(MID(C168,4,1))&gt;=1,VALUE(MID(C168,4,1))&lt;=4),MOD(11-MOD(0*2+0*3+0*4+MID(C168,1,1)*5+MID(C168,2,1)*6+MID(C168,3,1)*7+MID(C168,4,1)*8+MID(C168,5,1)*9+MID(C168,6,1)*2+MID(C168,7,1)*3+MID(C168,8,1)*4+MID(C168,9,1)*5,11),10),IF(AND(VALUE(MID(C168,4,1))&gt;=5,VALUE(MID(C168,4,1))&lt;=8),MOD(11-MOD(0*2+0*3+0*4+MID(C168,1,1)*5+MID(C168,2,1)*6+MID(C168,3,1)*7+MID(C168,4,1)*8+MID(C168,5,1)*9+MID(C168,6,1)*2+MID(C168,7,1)*3+MID(C168,8,1)*4+MID(C168,9,1)*5,11),10),"오류")),IF(LEN(CLEAN(C168))=11,IF(AND(VALUE(MID(C168,5,1))&gt;=1,VALUE(MID(C168,5,1))&lt;=4),MOD(11-MOD(0*2+0*3+MID(C168,1,1)*4+MID(C168,2,1)*5+MID(C168,3,1)*6+MID(C168,4,1)*7+MID(C168,5,1)*8+MID(C168,6,1)*9+MID(C168,7,1)*2+MID(C168,8,1)*3+MID(C168,9,1)*4+MID(C168,10,1)*5,11),10),IF(AND(VALUE(MID(C168,5,1))&gt;=5,VALUE(MID(C168,5,1))&lt;=8),MOD(11-MOD(0*2+0*3+MID(C168,1,1)*4+MID(C168,2,1)*5+MID(C168,3,1)*6+MID(C168,4,1)*7+MID(C168,5,1)*8+MID(C168,6,1)*9+MID(C168,7,1)*2+MID(C168,8,1)*3+MID(C168,9,1)*4+MID(C168,10,1)*5,11),10),"오류")),IF(LEN(CLEAN(C168))=12,IF(AND(VALUE(MID(C168,6,1))&gt;=1,VALUE(MID(C168,6,1))&lt;=4),MOD(11-MOD(0*2+MID(C168,1,1)*3+MID(C168,2,1)*4+MID(C168,3,1)*5+MID(C168,4,1)*6+MID(C168,5,1)*7+MID(C168,6,1)*8+MID(C168,7,1)*9+MID(C168,8,1)*2+MID(C168,9,1)*3+MID(C168,10,1)*4+MID(C168,11,1)*5,11),10),IF(AND(VALUE(MID(C168,7,1))&gt;=5,VALUE(MID(C168,7,1))&lt;=8),MOD(11-MOD(0*2+MID(C168,1,1)*3+MID(C168,2,1)*4+MID(C168,3,1)*5+MID(C168,4,1)*6+MID(C168,5,1)*7+MID(C168,6,1)*8+MID(C168,7,1)*9+MID(C168,8,1)*2+MID(C168,9,1)*3+MID(C168,10,1)*4+MID(C168,11,1)*5,11),10),"오류")),IF(AND(VALUE(MID(C168,7,1))&gt;=1,VALUE(MID(C168,7,1))&lt;=4),MOD(11-MOD(MID(C168,1,1)*2+MID(C168,2,1)*3+MID(C168,3,1)*4+MID(C168,4,1)*5+MID(C168,5,1)*6+MID(C168,6,1)*7+MID(C168,7,1)*8+MID(C168,8,1)*9+MID(C168,9,1)*2+MID(C168,10,1)*3+MID(C168,11,1)*4+MID(C168,12,1)*5,11),10),IF(AND(VALUE(MID(C168,7,1))&gt;=5,VALUE(MID(C168,7,1))&lt;=8),IF(LEN(CLEAN(C168))=12,MOD(MOD(11-MOD(0*2+MID(C168,1,1)*3+MID(C168,2,1)*4+MID(C168,3,1)*5+MID(C168,4,1)*6+MID(C168,5,1)*7+MID(C168,6,1)*8+MID(C168,7,1)*9+MID(C168,8,1)*2+MID(C168,9,1)*3+MID(C168,10,1)*4+MID(C168,11,1)*5,11),10)+2,10),MOD(MOD(11-MOD(MID(C168,1,1)*2+MID(C168,2,1)*3+MID(C168,3,1)*4+MID(C168,4,1)*5+MID(C168,5,1)*6+MID(C168,6,1)*7+MID(C168,7,1)*8+MID(C168,8,1)*9+MID(C168,9,1)*2+MID(C168,10,1)*3+MID(C168,11,1)*4+MID(C168,12,1)*5,11),10)+2,10)))))))</f>
        <v>#VALUE!</v>
      </c>
      <c r="BC168" s="554"/>
      <c r="BD168" s="554"/>
      <c r="BE168" s="554"/>
      <c r="BF168" s="554" t="e">
        <f>IF(INT(RIGHT(C168,1))=BB168,"OK","주민오류")</f>
        <v>#VALUE!</v>
      </c>
      <c r="BG168" s="554"/>
      <c r="BH168" s="554"/>
      <c r="BI168" s="554"/>
      <c r="BJ168" s="554" t="e">
        <f>DATEDIF(IF(OR(MID(C168,LEN(CLEAN(C168))-6,1)&lt;="2",MID(C168,LEN(CLEAN(C168))-6,1)="5",MID(C168,LEN(CLEAN(C168))-6,1)="6"),DATE(MID(C168,1,2),MID(C168,3,2),MID(C168,5,2)),CHOOSE(14-LEN(CLEAN(C168)), DATE(MID(C168,1,2)+100,MID(C168,3,2),MID(C168,5,2)), DATE(MID(C168,1,1)+100,MID(C168,2,2),MID(C168,4,2)),DATE(2000,MID(C168,1,2),MID(C168,3,2)),DATE(2000,MID(C168,1,1),MID(C168,2,2)))),$A$1,"y")</f>
        <v>#VALUE!</v>
      </c>
      <c r="BK168" s="554"/>
      <c r="BL168" s="554"/>
      <c r="BM168" s="554"/>
    </row>
    <row r="169" spans="1:65" s="63" customFormat="1" ht="16.5" customHeight="1" thickBot="1">
      <c r="A169" s="594" t="s">
        <v>346</v>
      </c>
      <c r="B169" s="595"/>
      <c r="C169" s="595"/>
      <c r="D169" s="595"/>
      <c r="E169" s="595"/>
      <c r="F169" s="595"/>
      <c r="G169" s="595"/>
      <c r="H169" s="595"/>
      <c r="I169" s="595"/>
      <c r="J169" s="595"/>
      <c r="K169" s="595"/>
      <c r="L169" s="595"/>
      <c r="M169" s="595"/>
      <c r="N169" s="595"/>
      <c r="O169" s="595"/>
      <c r="P169" s="595"/>
      <c r="Q169" s="595"/>
      <c r="R169" s="595"/>
      <c r="S169" s="595"/>
      <c r="T169" s="595"/>
      <c r="U169" s="595"/>
      <c r="V169" s="595"/>
      <c r="W169" s="595"/>
      <c r="X169" s="595"/>
      <c r="Y169" s="595"/>
      <c r="Z169" s="595"/>
      <c r="AA169" s="595"/>
      <c r="AB169" s="595"/>
      <c r="AC169" s="595"/>
      <c r="AD169" s="595"/>
      <c r="AE169" s="595"/>
      <c r="AF169" s="595"/>
      <c r="AG169" s="595"/>
      <c r="AH169" s="595"/>
      <c r="AI169" s="596"/>
      <c r="AJ169" s="555" t="s">
        <v>376</v>
      </c>
      <c r="AK169" s="556"/>
      <c r="AL169" s="556"/>
      <c r="AM169" s="556"/>
      <c r="AN169" s="557"/>
      <c r="AO169" s="564" t="s">
        <v>377</v>
      </c>
      <c r="AP169" s="565"/>
      <c r="AQ169" s="565"/>
      <c r="AR169" s="566"/>
    </row>
    <row r="170" spans="1:65" s="63" customFormat="1" ht="16.5" customHeight="1">
      <c r="A170" s="574" t="s">
        <v>343</v>
      </c>
      <c r="B170" s="575" t="s">
        <v>374</v>
      </c>
      <c r="C170" s="575"/>
      <c r="D170" s="575"/>
      <c r="E170" s="576" t="s">
        <v>352</v>
      </c>
      <c r="F170" s="557"/>
      <c r="G170" s="589" t="s">
        <v>375</v>
      </c>
      <c r="H170" s="590"/>
      <c r="I170" s="590"/>
      <c r="J170" s="590"/>
      <c r="K170" s="590"/>
      <c r="L170" s="590"/>
      <c r="M170" s="590"/>
      <c r="N170" s="590"/>
      <c r="O170" s="590"/>
      <c r="P170" s="590"/>
      <c r="Q170" s="590"/>
      <c r="R170" s="590"/>
      <c r="S170" s="590"/>
      <c r="T170" s="590"/>
      <c r="U170" s="590"/>
      <c r="V170" s="590"/>
      <c r="W170" s="590"/>
      <c r="X170" s="590"/>
      <c r="Y170" s="590"/>
      <c r="Z170" s="590"/>
      <c r="AA170" s="590"/>
      <c r="AB170" s="590"/>
      <c r="AC170" s="590"/>
      <c r="AD170" s="590"/>
      <c r="AE170" s="590"/>
      <c r="AF170" s="590"/>
      <c r="AG170" s="590"/>
      <c r="AH170" s="590"/>
      <c r="AI170" s="591"/>
      <c r="AJ170" s="558"/>
      <c r="AK170" s="559"/>
      <c r="AL170" s="559"/>
      <c r="AM170" s="559"/>
      <c r="AN170" s="560"/>
      <c r="AO170" s="567"/>
      <c r="AP170" s="568"/>
      <c r="AQ170" s="568"/>
      <c r="AR170" s="569"/>
    </row>
    <row r="171" spans="1:65" s="63" customFormat="1" ht="27" customHeight="1">
      <c r="A171" s="354"/>
      <c r="B171" s="334"/>
      <c r="C171" s="334"/>
      <c r="D171" s="334"/>
      <c r="E171" s="577"/>
      <c r="F171" s="563"/>
      <c r="G171" s="354" t="s">
        <v>333</v>
      </c>
      <c r="H171" s="334"/>
      <c r="I171" s="334"/>
      <c r="J171" s="334"/>
      <c r="K171" s="334"/>
      <c r="L171" s="343" t="s">
        <v>378</v>
      </c>
      <c r="M171" s="334"/>
      <c r="N171" s="334"/>
      <c r="O171" s="334"/>
      <c r="P171" s="334"/>
      <c r="Q171" s="342" t="s">
        <v>331</v>
      </c>
      <c r="R171" s="313"/>
      <c r="S171" s="313"/>
      <c r="T171" s="313"/>
      <c r="U171" s="343"/>
      <c r="V171" s="356" t="s">
        <v>379</v>
      </c>
      <c r="W171" s="356"/>
      <c r="X171" s="356"/>
      <c r="Y171" s="356"/>
      <c r="Z171" s="356"/>
      <c r="AA171" s="334" t="s">
        <v>380</v>
      </c>
      <c r="AB171" s="334"/>
      <c r="AC171" s="334"/>
      <c r="AD171" s="334"/>
      <c r="AE171" s="356" t="s">
        <v>329</v>
      </c>
      <c r="AF171" s="356"/>
      <c r="AG171" s="356"/>
      <c r="AH171" s="356"/>
      <c r="AI171" s="602"/>
      <c r="AJ171" s="561"/>
      <c r="AK171" s="562"/>
      <c r="AL171" s="562"/>
      <c r="AM171" s="562"/>
      <c r="AN171" s="563"/>
      <c r="AO171" s="570"/>
      <c r="AP171" s="571"/>
      <c r="AQ171" s="571"/>
      <c r="AR171" s="572"/>
    </row>
    <row r="172" spans="1:65" s="63" customFormat="1" ht="15" customHeight="1">
      <c r="A172" s="354"/>
      <c r="B172" s="334" t="s">
        <v>381</v>
      </c>
      <c r="C172" s="334"/>
      <c r="D172" s="334"/>
      <c r="E172" s="535" t="s">
        <v>366</v>
      </c>
      <c r="F172" s="536"/>
      <c r="G172" s="459">
        <f>SUM(G174,G176,G178,G180,G182,G184,G186)</f>
        <v>0</v>
      </c>
      <c r="H172" s="457"/>
      <c r="I172" s="457"/>
      <c r="J172" s="457"/>
      <c r="K172" s="457"/>
      <c r="L172" s="550">
        <f>SUM(L174,L176,L178,L180,L182,L184,L186)</f>
        <v>0</v>
      </c>
      <c r="M172" s="457"/>
      <c r="N172" s="457"/>
      <c r="O172" s="457"/>
      <c r="P172" s="457"/>
      <c r="Q172" s="548">
        <f>SUM(Q174,Q176,Q178,Q180,Q182,Q184,Q186)</f>
        <v>0</v>
      </c>
      <c r="R172" s="549"/>
      <c r="S172" s="549"/>
      <c r="T172" s="549"/>
      <c r="U172" s="550"/>
      <c r="V172" s="457">
        <f>SUM(V174,V176,V178,V180,V182,V184,V186)</f>
        <v>0</v>
      </c>
      <c r="W172" s="457"/>
      <c r="X172" s="457"/>
      <c r="Y172" s="457"/>
      <c r="Z172" s="457"/>
      <c r="AA172" s="457">
        <f>SUM(AA174,AA176,AA178,AA180,AA182,AA184,AA186)</f>
        <v>0</v>
      </c>
      <c r="AB172" s="457"/>
      <c r="AC172" s="457"/>
      <c r="AD172" s="457"/>
      <c r="AE172" s="457">
        <f>SUM(AE174,AE176,AE178,AE180,AE182,AE184,AE186)</f>
        <v>0</v>
      </c>
      <c r="AF172" s="457"/>
      <c r="AG172" s="457"/>
      <c r="AH172" s="457"/>
      <c r="AI172" s="458"/>
      <c r="AJ172" s="459">
        <f>SUM(AJ174,AJ176,AJ178,AJ180,AJ182,AJ184,AJ186)</f>
        <v>0</v>
      </c>
      <c r="AK172" s="457"/>
      <c r="AL172" s="457"/>
      <c r="AM172" s="457"/>
      <c r="AN172" s="458"/>
      <c r="AO172" s="597"/>
      <c r="AP172" s="598"/>
      <c r="AQ172" s="598"/>
      <c r="AR172" s="599"/>
    </row>
    <row r="173" spans="1:65" s="63" customFormat="1" ht="15" customHeight="1" thickBot="1">
      <c r="A173" s="355"/>
      <c r="B173" s="603"/>
      <c r="C173" s="603"/>
      <c r="D173" s="603"/>
      <c r="E173" s="600" t="s">
        <v>369</v>
      </c>
      <c r="F173" s="601"/>
      <c r="G173" s="464">
        <f>SUM(G175,G177,G179,G181,G183,G185,G187)</f>
        <v>0</v>
      </c>
      <c r="H173" s="465"/>
      <c r="I173" s="465"/>
      <c r="J173" s="465"/>
      <c r="K173" s="465"/>
      <c r="L173" s="551"/>
      <c r="M173" s="465"/>
      <c r="N173" s="465"/>
      <c r="O173" s="465"/>
      <c r="P173" s="465"/>
      <c r="Q173" s="466"/>
      <c r="R173" s="467"/>
      <c r="S173" s="467"/>
      <c r="T173" s="467"/>
      <c r="U173" s="468"/>
      <c r="V173" s="465">
        <f>SUM(V175,V177,V179,V181,V183,V185,V187)</f>
        <v>0</v>
      </c>
      <c r="W173" s="465"/>
      <c r="X173" s="465"/>
      <c r="Y173" s="465"/>
      <c r="Z173" s="465"/>
      <c r="AA173" s="552">
        <f>SUM(AA175,AA177,AA179,AA181,AA183,AA185,AA187)</f>
        <v>0</v>
      </c>
      <c r="AB173" s="552"/>
      <c r="AC173" s="552"/>
      <c r="AD173" s="552"/>
      <c r="AE173" s="465">
        <f>SUM(AE175,AE177,AE179,AE181,AE183,AE185,AE187)</f>
        <v>0</v>
      </c>
      <c r="AF173" s="465"/>
      <c r="AG173" s="465"/>
      <c r="AH173" s="465"/>
      <c r="AI173" s="553"/>
      <c r="AJ173" s="464">
        <f>SUM(AJ175,AJ177,AJ179,AJ181,AJ183,AJ185,AJ187)</f>
        <v>0</v>
      </c>
      <c r="AK173" s="465"/>
      <c r="AL173" s="465"/>
      <c r="AM173" s="465"/>
      <c r="AN173" s="553"/>
      <c r="AO173" s="586"/>
      <c r="AP173" s="587"/>
      <c r="AQ173" s="587"/>
      <c r="AR173" s="588"/>
    </row>
    <row r="174" spans="1:65" s="63" customFormat="1" ht="15" customHeight="1" thickTop="1">
      <c r="A174" s="544">
        <v>1</v>
      </c>
      <c r="B174" s="545" t="str">
        <f>IF(C155="","",C155)</f>
        <v>김수현</v>
      </c>
      <c r="C174" s="545"/>
      <c r="D174" s="545"/>
      <c r="E174" s="546" t="s">
        <v>366</v>
      </c>
      <c r="F174" s="547"/>
      <c r="G174" s="456"/>
      <c r="H174" s="368"/>
      <c r="I174" s="368"/>
      <c r="J174" s="368"/>
      <c r="K174" s="368"/>
      <c r="L174" s="327"/>
      <c r="M174" s="368"/>
      <c r="N174" s="368"/>
      <c r="O174" s="368"/>
      <c r="P174" s="368"/>
      <c r="Q174" s="359"/>
      <c r="R174" s="326"/>
      <c r="S174" s="326"/>
      <c r="T174" s="326"/>
      <c r="U174" s="327"/>
      <c r="V174" s="368"/>
      <c r="W174" s="368"/>
      <c r="X174" s="368"/>
      <c r="Y174" s="368"/>
      <c r="Z174" s="368"/>
      <c r="AA174" s="504"/>
      <c r="AB174" s="504"/>
      <c r="AC174" s="504"/>
      <c r="AD174" s="504"/>
      <c r="AE174" s="368"/>
      <c r="AF174" s="368"/>
      <c r="AG174" s="368"/>
      <c r="AH174" s="368"/>
      <c r="AI174" s="369"/>
      <c r="AJ174" s="325"/>
      <c r="AK174" s="326"/>
      <c r="AL174" s="326"/>
      <c r="AM174" s="326"/>
      <c r="AN174" s="573"/>
      <c r="AO174" s="537"/>
      <c r="AP174" s="504"/>
      <c r="AQ174" s="504"/>
      <c r="AR174" s="505"/>
    </row>
    <row r="175" spans="1:65" s="63" customFormat="1" ht="15" customHeight="1">
      <c r="A175" s="532"/>
      <c r="B175" s="334"/>
      <c r="C175" s="334"/>
      <c r="D175" s="334"/>
      <c r="E175" s="538" t="s">
        <v>402</v>
      </c>
      <c r="F175" s="539"/>
      <c r="G175" s="540"/>
      <c r="H175" s="330"/>
      <c r="I175" s="330"/>
      <c r="J175" s="330"/>
      <c r="K175" s="330"/>
      <c r="L175" s="319"/>
      <c r="M175" s="330"/>
      <c r="N175" s="330"/>
      <c r="O175" s="330"/>
      <c r="P175" s="330"/>
      <c r="Q175" s="461"/>
      <c r="R175" s="462"/>
      <c r="S175" s="462"/>
      <c r="T175" s="462"/>
      <c r="U175" s="463"/>
      <c r="V175" s="330"/>
      <c r="W175" s="330"/>
      <c r="X175" s="330"/>
      <c r="Y175" s="330"/>
      <c r="Z175" s="330"/>
      <c r="AA175" s="452"/>
      <c r="AB175" s="452"/>
      <c r="AC175" s="452"/>
      <c r="AD175" s="452"/>
      <c r="AE175" s="330"/>
      <c r="AF175" s="330"/>
      <c r="AG175" s="330"/>
      <c r="AH175" s="330"/>
      <c r="AI175" s="331"/>
      <c r="AJ175" s="318"/>
      <c r="AK175" s="284"/>
      <c r="AL175" s="284"/>
      <c r="AM175" s="284"/>
      <c r="AN175" s="285"/>
      <c r="AO175" s="530"/>
      <c r="AP175" s="452"/>
      <c r="AQ175" s="452"/>
      <c r="AR175" s="531"/>
    </row>
    <row r="176" spans="1:65" s="63" customFormat="1" ht="15" customHeight="1">
      <c r="A176" s="532">
        <f>A174+1</f>
        <v>2</v>
      </c>
      <c r="B176" s="334" t="str">
        <f>IF(C157="","",C157)</f>
        <v/>
      </c>
      <c r="C176" s="334"/>
      <c r="D176" s="334"/>
      <c r="E176" s="535" t="s">
        <v>366</v>
      </c>
      <c r="F176" s="536"/>
      <c r="G176" s="537"/>
      <c r="H176" s="504"/>
      <c r="I176" s="504"/>
      <c r="J176" s="504"/>
      <c r="K176" s="504"/>
      <c r="L176" s="541"/>
      <c r="M176" s="504"/>
      <c r="N176" s="504"/>
      <c r="O176" s="504"/>
      <c r="P176" s="504"/>
      <c r="Q176" s="323"/>
      <c r="R176" s="321"/>
      <c r="S176" s="321"/>
      <c r="T176" s="321"/>
      <c r="U176" s="322"/>
      <c r="V176" s="504"/>
      <c r="W176" s="504"/>
      <c r="X176" s="504"/>
      <c r="Y176" s="504"/>
      <c r="Z176" s="504"/>
      <c r="AA176" s="340"/>
      <c r="AB176" s="340"/>
      <c r="AC176" s="340"/>
      <c r="AD176" s="340"/>
      <c r="AE176" s="504"/>
      <c r="AF176" s="504"/>
      <c r="AG176" s="504"/>
      <c r="AH176" s="504"/>
      <c r="AI176" s="505"/>
      <c r="AJ176" s="453"/>
      <c r="AK176" s="454"/>
      <c r="AL176" s="454"/>
      <c r="AM176" s="454"/>
      <c r="AN176" s="455"/>
      <c r="AO176" s="506"/>
      <c r="AP176" s="340"/>
      <c r="AQ176" s="340"/>
      <c r="AR176" s="341"/>
    </row>
    <row r="177" spans="1:44" s="63" customFormat="1" ht="15" customHeight="1">
      <c r="A177" s="532"/>
      <c r="B177" s="334"/>
      <c r="C177" s="334"/>
      <c r="D177" s="334"/>
      <c r="E177" s="538" t="s">
        <v>402</v>
      </c>
      <c r="F177" s="539"/>
      <c r="G177" s="540"/>
      <c r="H177" s="330"/>
      <c r="I177" s="330"/>
      <c r="J177" s="330"/>
      <c r="K177" s="330"/>
      <c r="L177" s="319"/>
      <c r="M177" s="330"/>
      <c r="N177" s="330"/>
      <c r="O177" s="330"/>
      <c r="P177" s="330"/>
      <c r="Q177" s="461"/>
      <c r="R177" s="462"/>
      <c r="S177" s="462"/>
      <c r="T177" s="462"/>
      <c r="U177" s="463"/>
      <c r="V177" s="330"/>
      <c r="W177" s="330"/>
      <c r="X177" s="330"/>
      <c r="Y177" s="330"/>
      <c r="Z177" s="330"/>
      <c r="AA177" s="452"/>
      <c r="AB177" s="452"/>
      <c r="AC177" s="452"/>
      <c r="AD177" s="452"/>
      <c r="AE177" s="330"/>
      <c r="AF177" s="330"/>
      <c r="AG177" s="330"/>
      <c r="AH177" s="330"/>
      <c r="AI177" s="331"/>
      <c r="AJ177" s="318"/>
      <c r="AK177" s="284"/>
      <c r="AL177" s="284"/>
      <c r="AM177" s="284"/>
      <c r="AN177" s="285"/>
      <c r="AO177" s="530"/>
      <c r="AP177" s="452"/>
      <c r="AQ177" s="452"/>
      <c r="AR177" s="531"/>
    </row>
    <row r="178" spans="1:44" s="63" customFormat="1" ht="15" customHeight="1">
      <c r="A178" s="532">
        <f>A176+1</f>
        <v>3</v>
      </c>
      <c r="B178" s="334" t="str">
        <f>IF(C159="","",C159)</f>
        <v/>
      </c>
      <c r="C178" s="334"/>
      <c r="D178" s="334"/>
      <c r="E178" s="535" t="s">
        <v>366</v>
      </c>
      <c r="F178" s="536"/>
      <c r="G178" s="537"/>
      <c r="H178" s="504"/>
      <c r="I178" s="504"/>
      <c r="J178" s="504"/>
      <c r="K178" s="504"/>
      <c r="L178" s="541"/>
      <c r="M178" s="504"/>
      <c r="N178" s="504"/>
      <c r="O178" s="504"/>
      <c r="P178" s="504"/>
      <c r="Q178" s="323"/>
      <c r="R178" s="321"/>
      <c r="S178" s="321"/>
      <c r="T178" s="321"/>
      <c r="U178" s="322"/>
      <c r="V178" s="504"/>
      <c r="W178" s="504"/>
      <c r="X178" s="504"/>
      <c r="Y178" s="504"/>
      <c r="Z178" s="504"/>
      <c r="AA178" s="340"/>
      <c r="AB178" s="340"/>
      <c r="AC178" s="340"/>
      <c r="AD178" s="340"/>
      <c r="AE178" s="504"/>
      <c r="AF178" s="504"/>
      <c r="AG178" s="504"/>
      <c r="AH178" s="504"/>
      <c r="AI178" s="505"/>
      <c r="AJ178" s="453"/>
      <c r="AK178" s="454"/>
      <c r="AL178" s="454"/>
      <c r="AM178" s="454"/>
      <c r="AN178" s="455"/>
      <c r="AO178" s="506"/>
      <c r="AP178" s="340"/>
      <c r="AQ178" s="340"/>
      <c r="AR178" s="341"/>
    </row>
    <row r="179" spans="1:44" s="63" customFormat="1" ht="15" customHeight="1">
      <c r="A179" s="532"/>
      <c r="B179" s="334"/>
      <c r="C179" s="334"/>
      <c r="D179" s="334"/>
      <c r="E179" s="538" t="s">
        <v>402</v>
      </c>
      <c r="F179" s="539"/>
      <c r="G179" s="540"/>
      <c r="H179" s="330"/>
      <c r="I179" s="330"/>
      <c r="J179" s="330"/>
      <c r="K179" s="330"/>
      <c r="L179" s="319"/>
      <c r="M179" s="330"/>
      <c r="N179" s="330"/>
      <c r="O179" s="330"/>
      <c r="P179" s="330"/>
      <c r="Q179" s="461"/>
      <c r="R179" s="462"/>
      <c r="S179" s="462"/>
      <c r="T179" s="462"/>
      <c r="U179" s="463"/>
      <c r="V179" s="330"/>
      <c r="W179" s="330"/>
      <c r="X179" s="330"/>
      <c r="Y179" s="330"/>
      <c r="Z179" s="330"/>
      <c r="AA179" s="452"/>
      <c r="AB179" s="452"/>
      <c r="AC179" s="452"/>
      <c r="AD179" s="452"/>
      <c r="AE179" s="330"/>
      <c r="AF179" s="330"/>
      <c r="AG179" s="330"/>
      <c r="AH179" s="330"/>
      <c r="AI179" s="331"/>
      <c r="AJ179" s="318"/>
      <c r="AK179" s="284"/>
      <c r="AL179" s="284"/>
      <c r="AM179" s="284"/>
      <c r="AN179" s="285"/>
      <c r="AO179" s="530"/>
      <c r="AP179" s="452"/>
      <c r="AQ179" s="452"/>
      <c r="AR179" s="531"/>
    </row>
    <row r="180" spans="1:44" s="63" customFormat="1" ht="15" customHeight="1">
      <c r="A180" s="532">
        <f>A178+1</f>
        <v>4</v>
      </c>
      <c r="B180" s="334" t="str">
        <f>IF(C161="","",C161)</f>
        <v/>
      </c>
      <c r="C180" s="334"/>
      <c r="D180" s="334"/>
      <c r="E180" s="535" t="s">
        <v>366</v>
      </c>
      <c r="F180" s="536"/>
      <c r="G180" s="537"/>
      <c r="H180" s="504"/>
      <c r="I180" s="504"/>
      <c r="J180" s="504"/>
      <c r="K180" s="504"/>
      <c r="L180" s="541"/>
      <c r="M180" s="504"/>
      <c r="N180" s="504"/>
      <c r="O180" s="504"/>
      <c r="P180" s="504"/>
      <c r="Q180" s="323"/>
      <c r="R180" s="321"/>
      <c r="S180" s="321"/>
      <c r="T180" s="321"/>
      <c r="U180" s="322"/>
      <c r="V180" s="504"/>
      <c r="W180" s="504"/>
      <c r="X180" s="504"/>
      <c r="Y180" s="504"/>
      <c r="Z180" s="504"/>
      <c r="AA180" s="340"/>
      <c r="AB180" s="340"/>
      <c r="AC180" s="340"/>
      <c r="AD180" s="340"/>
      <c r="AE180" s="504"/>
      <c r="AF180" s="504"/>
      <c r="AG180" s="504"/>
      <c r="AH180" s="504"/>
      <c r="AI180" s="505"/>
      <c r="AJ180" s="453"/>
      <c r="AK180" s="454"/>
      <c r="AL180" s="454"/>
      <c r="AM180" s="454"/>
      <c r="AN180" s="455"/>
      <c r="AO180" s="506"/>
      <c r="AP180" s="340"/>
      <c r="AQ180" s="340"/>
      <c r="AR180" s="341"/>
    </row>
    <row r="181" spans="1:44" s="63" customFormat="1" ht="15" customHeight="1">
      <c r="A181" s="532"/>
      <c r="B181" s="334"/>
      <c r="C181" s="334"/>
      <c r="D181" s="334"/>
      <c r="E181" s="538" t="s">
        <v>402</v>
      </c>
      <c r="F181" s="539"/>
      <c r="G181" s="540"/>
      <c r="H181" s="330"/>
      <c r="I181" s="330"/>
      <c r="J181" s="330"/>
      <c r="K181" s="330"/>
      <c r="L181" s="319"/>
      <c r="M181" s="330"/>
      <c r="N181" s="330"/>
      <c r="O181" s="330"/>
      <c r="P181" s="330"/>
      <c r="Q181" s="461"/>
      <c r="R181" s="462"/>
      <c r="S181" s="462"/>
      <c r="T181" s="462"/>
      <c r="U181" s="463"/>
      <c r="V181" s="330"/>
      <c r="W181" s="330"/>
      <c r="X181" s="330"/>
      <c r="Y181" s="330"/>
      <c r="Z181" s="330"/>
      <c r="AA181" s="452"/>
      <c r="AB181" s="452"/>
      <c r="AC181" s="452"/>
      <c r="AD181" s="452"/>
      <c r="AE181" s="330"/>
      <c r="AF181" s="330"/>
      <c r="AG181" s="330"/>
      <c r="AH181" s="330"/>
      <c r="AI181" s="331"/>
      <c r="AJ181" s="318"/>
      <c r="AK181" s="284"/>
      <c r="AL181" s="284"/>
      <c r="AM181" s="284"/>
      <c r="AN181" s="285"/>
      <c r="AO181" s="530"/>
      <c r="AP181" s="452"/>
      <c r="AQ181" s="452"/>
      <c r="AR181" s="531"/>
    </row>
    <row r="182" spans="1:44" s="63" customFormat="1" ht="15" customHeight="1">
      <c r="A182" s="532">
        <f>A180+1</f>
        <v>5</v>
      </c>
      <c r="B182" s="334" t="str">
        <f>IF(C163="","",C163)</f>
        <v/>
      </c>
      <c r="C182" s="334"/>
      <c r="D182" s="334"/>
      <c r="E182" s="535" t="s">
        <v>366</v>
      </c>
      <c r="F182" s="536"/>
      <c r="G182" s="537"/>
      <c r="H182" s="504"/>
      <c r="I182" s="504"/>
      <c r="J182" s="504"/>
      <c r="K182" s="504"/>
      <c r="L182" s="541"/>
      <c r="M182" s="504"/>
      <c r="N182" s="504"/>
      <c r="O182" s="504"/>
      <c r="P182" s="504"/>
      <c r="Q182" s="323"/>
      <c r="R182" s="321"/>
      <c r="S182" s="321"/>
      <c r="T182" s="321"/>
      <c r="U182" s="322"/>
      <c r="V182" s="504"/>
      <c r="W182" s="504"/>
      <c r="X182" s="504"/>
      <c r="Y182" s="504"/>
      <c r="Z182" s="504"/>
      <c r="AA182" s="340"/>
      <c r="AB182" s="340"/>
      <c r="AC182" s="340"/>
      <c r="AD182" s="340"/>
      <c r="AE182" s="504"/>
      <c r="AF182" s="504"/>
      <c r="AG182" s="504"/>
      <c r="AH182" s="504"/>
      <c r="AI182" s="505"/>
      <c r="AJ182" s="453"/>
      <c r="AK182" s="454"/>
      <c r="AL182" s="454"/>
      <c r="AM182" s="454"/>
      <c r="AN182" s="455"/>
      <c r="AO182" s="506"/>
      <c r="AP182" s="340"/>
      <c r="AQ182" s="340"/>
      <c r="AR182" s="341"/>
    </row>
    <row r="183" spans="1:44" s="63" customFormat="1" ht="15" customHeight="1">
      <c r="A183" s="532"/>
      <c r="B183" s="334"/>
      <c r="C183" s="334"/>
      <c r="D183" s="334"/>
      <c r="E183" s="538" t="s">
        <v>369</v>
      </c>
      <c r="F183" s="539"/>
      <c r="G183" s="540"/>
      <c r="H183" s="330"/>
      <c r="I183" s="330"/>
      <c r="J183" s="330"/>
      <c r="K183" s="330"/>
      <c r="L183" s="319"/>
      <c r="M183" s="330"/>
      <c r="N183" s="330"/>
      <c r="O183" s="330"/>
      <c r="P183" s="330"/>
      <c r="Q183" s="461"/>
      <c r="R183" s="462"/>
      <c r="S183" s="462"/>
      <c r="T183" s="462"/>
      <c r="U183" s="463"/>
      <c r="V183" s="330"/>
      <c r="W183" s="330"/>
      <c r="X183" s="330"/>
      <c r="Y183" s="330"/>
      <c r="Z183" s="330"/>
      <c r="AA183" s="452"/>
      <c r="AB183" s="452"/>
      <c r="AC183" s="452"/>
      <c r="AD183" s="452"/>
      <c r="AE183" s="330"/>
      <c r="AF183" s="330"/>
      <c r="AG183" s="330"/>
      <c r="AH183" s="330"/>
      <c r="AI183" s="331"/>
      <c r="AJ183" s="318"/>
      <c r="AK183" s="284"/>
      <c r="AL183" s="284"/>
      <c r="AM183" s="284"/>
      <c r="AN183" s="285"/>
      <c r="AO183" s="530"/>
      <c r="AP183" s="452"/>
      <c r="AQ183" s="452"/>
      <c r="AR183" s="531"/>
    </row>
    <row r="184" spans="1:44" s="63" customFormat="1" ht="15" customHeight="1">
      <c r="A184" s="532">
        <f>A182+1</f>
        <v>6</v>
      </c>
      <c r="B184" s="334" t="str">
        <f>IF(C165="","",C165)</f>
        <v/>
      </c>
      <c r="C184" s="334"/>
      <c r="D184" s="334"/>
      <c r="E184" s="535" t="s">
        <v>366</v>
      </c>
      <c r="F184" s="536"/>
      <c r="G184" s="537"/>
      <c r="H184" s="504"/>
      <c r="I184" s="504"/>
      <c r="J184" s="504"/>
      <c r="K184" s="504"/>
      <c r="L184" s="541"/>
      <c r="M184" s="504"/>
      <c r="N184" s="504"/>
      <c r="O184" s="504"/>
      <c r="P184" s="504"/>
      <c r="Q184" s="323"/>
      <c r="R184" s="321"/>
      <c r="S184" s="321"/>
      <c r="T184" s="321"/>
      <c r="U184" s="322"/>
      <c r="V184" s="504"/>
      <c r="W184" s="504"/>
      <c r="X184" s="504"/>
      <c r="Y184" s="504"/>
      <c r="Z184" s="504"/>
      <c r="AA184" s="340"/>
      <c r="AB184" s="340"/>
      <c r="AC184" s="340"/>
      <c r="AD184" s="340"/>
      <c r="AE184" s="504"/>
      <c r="AF184" s="504"/>
      <c r="AG184" s="504"/>
      <c r="AH184" s="504"/>
      <c r="AI184" s="505"/>
      <c r="AJ184" s="453"/>
      <c r="AK184" s="454"/>
      <c r="AL184" s="454"/>
      <c r="AM184" s="454"/>
      <c r="AN184" s="455"/>
      <c r="AO184" s="506"/>
      <c r="AP184" s="340"/>
      <c r="AQ184" s="340"/>
      <c r="AR184" s="341"/>
    </row>
    <row r="185" spans="1:44" s="63" customFormat="1" ht="15" customHeight="1">
      <c r="A185" s="532"/>
      <c r="B185" s="334"/>
      <c r="C185" s="334"/>
      <c r="D185" s="334"/>
      <c r="E185" s="538" t="s">
        <v>369</v>
      </c>
      <c r="F185" s="539"/>
      <c r="G185" s="540"/>
      <c r="H185" s="330"/>
      <c r="I185" s="330"/>
      <c r="J185" s="330"/>
      <c r="K185" s="330"/>
      <c r="L185" s="319"/>
      <c r="M185" s="330"/>
      <c r="N185" s="330"/>
      <c r="O185" s="330"/>
      <c r="P185" s="330"/>
      <c r="Q185" s="461"/>
      <c r="R185" s="462"/>
      <c r="S185" s="462"/>
      <c r="T185" s="462"/>
      <c r="U185" s="463"/>
      <c r="V185" s="330"/>
      <c r="W185" s="330"/>
      <c r="X185" s="330"/>
      <c r="Y185" s="330"/>
      <c r="Z185" s="330"/>
      <c r="AA185" s="452"/>
      <c r="AB185" s="452"/>
      <c r="AC185" s="452"/>
      <c r="AD185" s="452"/>
      <c r="AE185" s="330"/>
      <c r="AF185" s="330"/>
      <c r="AG185" s="330"/>
      <c r="AH185" s="330"/>
      <c r="AI185" s="331"/>
      <c r="AJ185" s="318"/>
      <c r="AK185" s="284"/>
      <c r="AL185" s="284"/>
      <c r="AM185" s="284"/>
      <c r="AN185" s="285"/>
      <c r="AO185" s="530"/>
      <c r="AP185" s="452"/>
      <c r="AQ185" s="452"/>
      <c r="AR185" s="531"/>
    </row>
    <row r="186" spans="1:44" s="63" customFormat="1" ht="15" customHeight="1">
      <c r="A186" s="532">
        <f>A184+1</f>
        <v>7</v>
      </c>
      <c r="B186" s="334" t="str">
        <f>IF(C167="","",C167)</f>
        <v/>
      </c>
      <c r="C186" s="334"/>
      <c r="D186" s="334"/>
      <c r="E186" s="535" t="s">
        <v>366</v>
      </c>
      <c r="F186" s="536"/>
      <c r="G186" s="537"/>
      <c r="H186" s="504"/>
      <c r="I186" s="504"/>
      <c r="J186" s="504"/>
      <c r="K186" s="504"/>
      <c r="L186" s="541"/>
      <c r="M186" s="504"/>
      <c r="N186" s="504"/>
      <c r="O186" s="504"/>
      <c r="P186" s="504"/>
      <c r="Q186" s="323"/>
      <c r="R186" s="321"/>
      <c r="S186" s="321"/>
      <c r="T186" s="321"/>
      <c r="U186" s="322"/>
      <c r="V186" s="504"/>
      <c r="W186" s="504"/>
      <c r="X186" s="504"/>
      <c r="Y186" s="504"/>
      <c r="Z186" s="504"/>
      <c r="AA186" s="340"/>
      <c r="AB186" s="340"/>
      <c r="AC186" s="340"/>
      <c r="AD186" s="340"/>
      <c r="AE186" s="504"/>
      <c r="AF186" s="504"/>
      <c r="AG186" s="504"/>
      <c r="AH186" s="504"/>
      <c r="AI186" s="505"/>
      <c r="AJ186" s="453"/>
      <c r="AK186" s="454"/>
      <c r="AL186" s="454"/>
      <c r="AM186" s="454"/>
      <c r="AN186" s="455"/>
      <c r="AO186" s="506"/>
      <c r="AP186" s="340"/>
      <c r="AQ186" s="340"/>
      <c r="AR186" s="341"/>
    </row>
    <row r="187" spans="1:44" s="63" customFormat="1" ht="15" customHeight="1" thickBot="1">
      <c r="A187" s="533"/>
      <c r="B187" s="534"/>
      <c r="C187" s="534"/>
      <c r="D187" s="534"/>
      <c r="E187" s="507" t="s">
        <v>369</v>
      </c>
      <c r="F187" s="508"/>
      <c r="G187" s="509"/>
      <c r="H187" s="497"/>
      <c r="I187" s="497"/>
      <c r="J187" s="497"/>
      <c r="K187" s="497"/>
      <c r="L187" s="542"/>
      <c r="M187" s="543"/>
      <c r="N187" s="543"/>
      <c r="O187" s="543"/>
      <c r="P187" s="543"/>
      <c r="Q187" s="510"/>
      <c r="R187" s="511"/>
      <c r="S187" s="511"/>
      <c r="T187" s="511"/>
      <c r="U187" s="512"/>
      <c r="V187" s="497"/>
      <c r="W187" s="497"/>
      <c r="X187" s="497"/>
      <c r="Y187" s="497"/>
      <c r="Z187" s="497"/>
      <c r="AA187" s="496"/>
      <c r="AB187" s="496"/>
      <c r="AC187" s="496"/>
      <c r="AD187" s="496"/>
      <c r="AE187" s="497"/>
      <c r="AF187" s="497"/>
      <c r="AG187" s="497"/>
      <c r="AH187" s="497"/>
      <c r="AI187" s="498"/>
      <c r="AJ187" s="499"/>
      <c r="AK187" s="500"/>
      <c r="AL187" s="500"/>
      <c r="AM187" s="500"/>
      <c r="AN187" s="501"/>
      <c r="AO187" s="502"/>
      <c r="AP187" s="496"/>
      <c r="AQ187" s="496"/>
      <c r="AR187" s="503"/>
    </row>
    <row r="188" spans="1:44" s="63" customFormat="1" ht="15" customHeight="1">
      <c r="A188" s="92"/>
      <c r="B188" s="93"/>
      <c r="C188" s="93"/>
      <c r="D188" s="93"/>
      <c r="E188" s="93"/>
      <c r="F188" s="93"/>
      <c r="G188" s="80"/>
      <c r="H188" s="80"/>
      <c r="I188" s="80"/>
      <c r="J188" s="80"/>
      <c r="K188" s="80"/>
      <c r="L188" s="80"/>
      <c r="M188" s="80"/>
      <c r="N188" s="80"/>
      <c r="O188" s="80"/>
      <c r="P188" s="80"/>
      <c r="Q188" s="80"/>
      <c r="R188" s="80"/>
      <c r="S188" s="80"/>
      <c r="T188" s="80"/>
      <c r="U188" s="80"/>
      <c r="V188" s="80"/>
      <c r="W188" s="80"/>
      <c r="X188" s="80"/>
      <c r="Y188" s="80"/>
      <c r="Z188" s="80"/>
      <c r="AA188" s="80"/>
      <c r="AB188" s="80"/>
      <c r="AC188" s="80"/>
      <c r="AD188" s="80"/>
      <c r="AE188" s="80"/>
      <c r="AF188" s="80"/>
      <c r="AG188" s="80"/>
      <c r="AH188" s="80"/>
      <c r="AI188" s="80"/>
      <c r="AJ188" s="80"/>
      <c r="AK188" s="80"/>
      <c r="AL188" s="80"/>
      <c r="AM188" s="80"/>
      <c r="AN188" s="80"/>
      <c r="AO188" s="80"/>
      <c r="AP188" s="80"/>
      <c r="AQ188" s="80"/>
      <c r="AR188" s="80"/>
    </row>
    <row r="189" spans="1:44" s="63" customFormat="1" ht="13.5">
      <c r="A189" s="63" t="s">
        <v>382</v>
      </c>
      <c r="F189" s="76" t="s">
        <v>383</v>
      </c>
    </row>
    <row r="190" spans="1:44" s="63" customFormat="1" ht="9.75">
      <c r="B190" s="63" t="s">
        <v>384</v>
      </c>
    </row>
    <row r="191" spans="1:44" s="63" customFormat="1" ht="9.75">
      <c r="B191" s="63" t="s">
        <v>385</v>
      </c>
    </row>
    <row r="192" spans="1:44" s="63" customFormat="1" ht="9.75">
      <c r="B192" s="63" t="s">
        <v>386</v>
      </c>
    </row>
    <row r="193" spans="2:26" s="63" customFormat="1" ht="9.75">
      <c r="B193" s="63" t="s">
        <v>387</v>
      </c>
    </row>
    <row r="194" spans="2:26" s="63" customFormat="1" ht="9.75">
      <c r="B194" s="63" t="s">
        <v>388</v>
      </c>
    </row>
    <row r="195" spans="2:26" s="63" customFormat="1" ht="9.75">
      <c r="B195" s="63" t="s">
        <v>389</v>
      </c>
    </row>
    <row r="196" spans="2:26" s="63" customFormat="1" ht="9.75">
      <c r="B196" s="63" t="s">
        <v>390</v>
      </c>
    </row>
    <row r="197" spans="2:26" s="63" customFormat="1" ht="9.75">
      <c r="B197" s="63" t="s">
        <v>391</v>
      </c>
    </row>
    <row r="198" spans="2:26" s="63" customFormat="1" ht="9.75">
      <c r="B198" s="63" t="s">
        <v>392</v>
      </c>
    </row>
    <row r="199" spans="2:26" s="63" customFormat="1" ht="11.25" customHeight="1">
      <c r="C199" s="446" t="s">
        <v>393</v>
      </c>
      <c r="D199" s="447"/>
      <c r="E199" s="447"/>
      <c r="F199" s="447"/>
      <c r="G199" s="447"/>
      <c r="H199" s="448"/>
      <c r="I199" s="449" t="str">
        <f>TEXT($J$24,"yyyy")-20&amp;". 1. 1."</f>
        <v>2001. 1. 1.</v>
      </c>
      <c r="J199" s="450"/>
      <c r="K199" s="450"/>
      <c r="L199" s="450"/>
      <c r="M199" s="451"/>
      <c r="N199" s="77" t="s">
        <v>394</v>
      </c>
      <c r="O199" s="78"/>
      <c r="P199" s="77"/>
      <c r="Q199" s="77"/>
      <c r="R199" s="77" t="s">
        <v>395</v>
      </c>
      <c r="S199" s="78"/>
      <c r="T199" s="78"/>
      <c r="U199" s="78"/>
      <c r="V199" s="78"/>
      <c r="W199" s="77"/>
      <c r="Y199" s="79"/>
      <c r="Z199" s="79"/>
    </row>
    <row r="200" spans="2:26" s="63" customFormat="1" ht="11.25" customHeight="1">
      <c r="C200" s="446" t="s">
        <v>396</v>
      </c>
      <c r="D200" s="447"/>
      <c r="E200" s="447"/>
      <c r="F200" s="447"/>
      <c r="G200" s="447"/>
      <c r="H200" s="448"/>
      <c r="I200" s="449" t="str">
        <f>TEXT($J$24,"yyyy")-60&amp;".12.31."</f>
        <v>1961.12.31.</v>
      </c>
      <c r="J200" s="450"/>
      <c r="K200" s="450"/>
      <c r="L200" s="450"/>
      <c r="M200" s="451"/>
      <c r="N200" s="77" t="s">
        <v>397</v>
      </c>
      <c r="O200" s="78"/>
      <c r="P200" s="77"/>
      <c r="Q200" s="77"/>
      <c r="R200" s="77" t="s">
        <v>395</v>
      </c>
      <c r="S200" s="78"/>
      <c r="T200" s="78"/>
      <c r="U200" s="78"/>
      <c r="V200" s="78"/>
      <c r="W200" s="77"/>
      <c r="Y200" s="79"/>
      <c r="Z200" s="79"/>
    </row>
    <row r="201" spans="2:26" s="63" customFormat="1" ht="11.25" customHeight="1">
      <c r="C201" s="446" t="s">
        <v>398</v>
      </c>
      <c r="D201" s="447"/>
      <c r="E201" s="447"/>
      <c r="F201" s="447"/>
      <c r="G201" s="447"/>
      <c r="H201" s="448"/>
      <c r="I201" s="449" t="str">
        <f>TEXT($J$24,"yyyy")-70&amp;".12.31."</f>
        <v>1951.12.31.</v>
      </c>
      <c r="J201" s="450"/>
      <c r="K201" s="450"/>
      <c r="L201" s="450"/>
      <c r="M201" s="451"/>
      <c r="N201" s="77" t="s">
        <v>397</v>
      </c>
      <c r="O201" s="78"/>
      <c r="P201" s="77"/>
      <c r="Q201" s="77"/>
      <c r="R201" s="77" t="s">
        <v>399</v>
      </c>
      <c r="S201" s="78"/>
      <c r="T201" s="78"/>
      <c r="U201" s="78"/>
      <c r="V201" s="78"/>
      <c r="W201" s="77"/>
      <c r="Y201" s="79"/>
      <c r="Z201" s="79"/>
    </row>
  </sheetData>
  <mergeCells count="1168">
    <mergeCell ref="N79:P80"/>
    <mergeCell ref="AV66:AV67"/>
    <mergeCell ref="AZ68:AZ69"/>
    <mergeCell ref="AZ74:AZ75"/>
    <mergeCell ref="AI4:AQ4"/>
    <mergeCell ref="AE5:AG5"/>
    <mergeCell ref="AH5:AJ5"/>
    <mergeCell ref="AK5:AN5"/>
    <mergeCell ref="AO5:AQ5"/>
    <mergeCell ref="AE6:AH6"/>
    <mergeCell ref="AI6:AQ6"/>
    <mergeCell ref="A2:H5"/>
    <mergeCell ref="I4:I6"/>
    <mergeCell ref="J4:J6"/>
    <mergeCell ref="K4:K6"/>
    <mergeCell ref="L4:AD6"/>
    <mergeCell ref="AE4:AH4"/>
    <mergeCell ref="AV6:AW8"/>
    <mergeCell ref="AX6:BA8"/>
    <mergeCell ref="Y19:AF19"/>
    <mergeCell ref="AG19:AR19"/>
    <mergeCell ref="E20:I20"/>
    <mergeCell ref="J20:AR20"/>
    <mergeCell ref="J16:W16"/>
    <mergeCell ref="Y16:AF16"/>
    <mergeCell ref="AG16:AR16"/>
    <mergeCell ref="F17:L17"/>
    <mergeCell ref="M17:W17"/>
    <mergeCell ref="Z17:AF17"/>
    <mergeCell ref="AG17:AR17"/>
    <mergeCell ref="AI12:AQ12"/>
    <mergeCell ref="AE13:AH13"/>
    <mergeCell ref="B131:K131"/>
    <mergeCell ref="L131:T131"/>
    <mergeCell ref="AP7:AQ8"/>
    <mergeCell ref="AE9:AL10"/>
    <mergeCell ref="AN9:AO10"/>
    <mergeCell ref="AP9:AQ10"/>
    <mergeCell ref="A10:H12"/>
    <mergeCell ref="AE11:AG11"/>
    <mergeCell ref="AH11:AJ11"/>
    <mergeCell ref="AK11:AN11"/>
    <mergeCell ref="AO11:AQ11"/>
    <mergeCell ref="AE12:AH12"/>
    <mergeCell ref="J15:W15"/>
    <mergeCell ref="Y15:AF15"/>
    <mergeCell ref="AG15:AR15"/>
    <mergeCell ref="E16:I16"/>
    <mergeCell ref="AL21:AR21"/>
    <mergeCell ref="C22:I22"/>
    <mergeCell ref="J22:P22"/>
    <mergeCell ref="B7:C9"/>
    <mergeCell ref="D7:G9"/>
    <mergeCell ref="I7:I12"/>
    <mergeCell ref="J7:J12"/>
    <mergeCell ref="K7:K12"/>
    <mergeCell ref="L7:AD12"/>
    <mergeCell ref="AE7:AL8"/>
    <mergeCell ref="AN7:AO8"/>
    <mergeCell ref="E18:I18"/>
    <mergeCell ref="J18:AR18"/>
    <mergeCell ref="A19:C20"/>
    <mergeCell ref="E19:I19"/>
    <mergeCell ref="J19:W19"/>
    <mergeCell ref="AI13:AQ13"/>
    <mergeCell ref="J14:AC14"/>
    <mergeCell ref="A15:C18"/>
    <mergeCell ref="E15:I15"/>
    <mergeCell ref="Q22:W22"/>
    <mergeCell ref="X22:AD22"/>
    <mergeCell ref="AE22:AK22"/>
    <mergeCell ref="AL22:AR22"/>
    <mergeCell ref="A21:A33"/>
    <mergeCell ref="B21:I21"/>
    <mergeCell ref="J21:P21"/>
    <mergeCell ref="Q21:W21"/>
    <mergeCell ref="X21:AD21"/>
    <mergeCell ref="AE21:AK21"/>
    <mergeCell ref="C23:I23"/>
    <mergeCell ref="J23:P23"/>
    <mergeCell ref="Q23:W23"/>
    <mergeCell ref="X23:AD23"/>
    <mergeCell ref="AI24:AK24"/>
    <mergeCell ref="AL24:AN24"/>
    <mergeCell ref="AP24:AR24"/>
    <mergeCell ref="C25:I25"/>
    <mergeCell ref="J25:L25"/>
    <mergeCell ref="N25:P25"/>
    <mergeCell ref="Q25:S25"/>
    <mergeCell ref="U25:W25"/>
    <mergeCell ref="X25:Z25"/>
    <mergeCell ref="AB25:AD25"/>
    <mergeCell ref="AE23:AK23"/>
    <mergeCell ref="AL23:AR23"/>
    <mergeCell ref="C24:I24"/>
    <mergeCell ref="J24:L24"/>
    <mergeCell ref="N24:P24"/>
    <mergeCell ref="Q24:S24"/>
    <mergeCell ref="U24:W24"/>
    <mergeCell ref="X24:Z24"/>
    <mergeCell ref="AB24:AD24"/>
    <mergeCell ref="AE24:AG24"/>
    <mergeCell ref="AL28:AR28"/>
    <mergeCell ref="C28:I28"/>
    <mergeCell ref="J28:P28"/>
    <mergeCell ref="Q28:W28"/>
    <mergeCell ref="X28:AD28"/>
    <mergeCell ref="AE28:AK28"/>
    <mergeCell ref="AL27:AR27"/>
    <mergeCell ref="C27:I27"/>
    <mergeCell ref="J27:P27"/>
    <mergeCell ref="Q27:W27"/>
    <mergeCell ref="X27:AD27"/>
    <mergeCell ref="AE27:AK27"/>
    <mergeCell ref="AL26:AR26"/>
    <mergeCell ref="AE25:AG25"/>
    <mergeCell ref="AI25:AK25"/>
    <mergeCell ref="AL25:AN25"/>
    <mergeCell ref="AP25:AR25"/>
    <mergeCell ref="C26:I26"/>
    <mergeCell ref="J26:P26"/>
    <mergeCell ref="Q26:W26"/>
    <mergeCell ref="X26:AD26"/>
    <mergeCell ref="AE26:AK26"/>
    <mergeCell ref="AL31:AR31"/>
    <mergeCell ref="B32:C32"/>
    <mergeCell ref="D32:I32"/>
    <mergeCell ref="J32:P32"/>
    <mergeCell ref="Q32:W32"/>
    <mergeCell ref="X32:AD32"/>
    <mergeCell ref="AE32:AK32"/>
    <mergeCell ref="AL32:AR32"/>
    <mergeCell ref="B31:C31"/>
    <mergeCell ref="D31:I31"/>
    <mergeCell ref="J31:P31"/>
    <mergeCell ref="Q31:W31"/>
    <mergeCell ref="X31:AD31"/>
    <mergeCell ref="AE31:AK31"/>
    <mergeCell ref="AL29:AR29"/>
    <mergeCell ref="B30:C30"/>
    <mergeCell ref="D30:I30"/>
    <mergeCell ref="J30:P30"/>
    <mergeCell ref="Q30:W30"/>
    <mergeCell ref="X30:AD30"/>
    <mergeCell ref="AE30:AK30"/>
    <mergeCell ref="AL30:AR30"/>
    <mergeCell ref="B29:C29"/>
    <mergeCell ref="D29:I29"/>
    <mergeCell ref="J29:P29"/>
    <mergeCell ref="Q29:W29"/>
    <mergeCell ref="X29:AD29"/>
    <mergeCell ref="AE29:AK29"/>
    <mergeCell ref="A35:A67"/>
    <mergeCell ref="C35:H35"/>
    <mergeCell ref="J35:P35"/>
    <mergeCell ref="Q35:W35"/>
    <mergeCell ref="X35:AD35"/>
    <mergeCell ref="AE35:AK35"/>
    <mergeCell ref="C37:H37"/>
    <mergeCell ref="J37:P37"/>
    <mergeCell ref="Q37:W37"/>
    <mergeCell ref="X37:AD37"/>
    <mergeCell ref="B34:I34"/>
    <mergeCell ref="J34:P34"/>
    <mergeCell ref="Q34:W34"/>
    <mergeCell ref="X34:AD34"/>
    <mergeCell ref="AE34:AK34"/>
    <mergeCell ref="AL34:AR34"/>
    <mergeCell ref="AL33:AR33"/>
    <mergeCell ref="C33:I33"/>
    <mergeCell ref="J33:P33"/>
    <mergeCell ref="Q33:W33"/>
    <mergeCell ref="X33:AD33"/>
    <mergeCell ref="AE33:AK33"/>
    <mergeCell ref="C39:H39"/>
    <mergeCell ref="J39:P39"/>
    <mergeCell ref="Q39:W39"/>
    <mergeCell ref="X39:AD39"/>
    <mergeCell ref="AE39:AK39"/>
    <mergeCell ref="AL39:AR39"/>
    <mergeCell ref="AE37:AK37"/>
    <mergeCell ref="AL37:AR37"/>
    <mergeCell ref="C38:H38"/>
    <mergeCell ref="J38:P38"/>
    <mergeCell ref="Q38:W38"/>
    <mergeCell ref="X38:AD38"/>
    <mergeCell ref="AE38:AK38"/>
    <mergeCell ref="AL38:AR38"/>
    <mergeCell ref="AL35:AR35"/>
    <mergeCell ref="C36:H36"/>
    <mergeCell ref="J36:P36"/>
    <mergeCell ref="Q36:W36"/>
    <mergeCell ref="X36:AD36"/>
    <mergeCell ref="AE36:AK36"/>
    <mergeCell ref="AL36:AR36"/>
    <mergeCell ref="AL42:AR42"/>
    <mergeCell ref="C43:D43"/>
    <mergeCell ref="E43:H43"/>
    <mergeCell ref="J43:P43"/>
    <mergeCell ref="Q43:W43"/>
    <mergeCell ref="X43:AD43"/>
    <mergeCell ref="AE43:AK43"/>
    <mergeCell ref="AL43:AR43"/>
    <mergeCell ref="C42:D42"/>
    <mergeCell ref="E42:H42"/>
    <mergeCell ref="J42:P42"/>
    <mergeCell ref="Q42:W42"/>
    <mergeCell ref="X42:AD42"/>
    <mergeCell ref="AE42:AK42"/>
    <mergeCell ref="AL40:AR40"/>
    <mergeCell ref="C41:D41"/>
    <mergeCell ref="E41:H41"/>
    <mergeCell ref="J41:P41"/>
    <mergeCell ref="Q41:W41"/>
    <mergeCell ref="X41:AD41"/>
    <mergeCell ref="AE41:AK41"/>
    <mergeCell ref="AL41:AR41"/>
    <mergeCell ref="C40:D40"/>
    <mergeCell ref="E40:H40"/>
    <mergeCell ref="J40:P40"/>
    <mergeCell ref="Q40:W40"/>
    <mergeCell ref="X40:AD40"/>
    <mergeCell ref="AE40:AK40"/>
    <mergeCell ref="C46:H46"/>
    <mergeCell ref="J46:P46"/>
    <mergeCell ref="Q46:W46"/>
    <mergeCell ref="X46:AD46"/>
    <mergeCell ref="AE46:AK46"/>
    <mergeCell ref="AL46:AR46"/>
    <mergeCell ref="AL44:AR44"/>
    <mergeCell ref="C45:H45"/>
    <mergeCell ref="J45:P45"/>
    <mergeCell ref="Q45:W45"/>
    <mergeCell ref="X45:AD45"/>
    <mergeCell ref="AE45:AK45"/>
    <mergeCell ref="AL45:AR45"/>
    <mergeCell ref="C44:D44"/>
    <mergeCell ref="E44:H44"/>
    <mergeCell ref="J44:P44"/>
    <mergeCell ref="Q44:W44"/>
    <mergeCell ref="X44:AD44"/>
    <mergeCell ref="AE44:AK44"/>
    <mergeCell ref="C49:H49"/>
    <mergeCell ref="J49:P49"/>
    <mergeCell ref="Q49:W49"/>
    <mergeCell ref="X49:AD49"/>
    <mergeCell ref="AE49:AK49"/>
    <mergeCell ref="AL49:AR49"/>
    <mergeCell ref="C48:H48"/>
    <mergeCell ref="J48:P48"/>
    <mergeCell ref="Q48:W48"/>
    <mergeCell ref="X48:AD48"/>
    <mergeCell ref="AE48:AK48"/>
    <mergeCell ref="AL48:AR48"/>
    <mergeCell ref="C47:H47"/>
    <mergeCell ref="J47:P47"/>
    <mergeCell ref="Q47:W47"/>
    <mergeCell ref="X47:AD47"/>
    <mergeCell ref="AE47:AK47"/>
    <mergeCell ref="AL47:AR47"/>
    <mergeCell ref="C52:H52"/>
    <mergeCell ref="J52:P52"/>
    <mergeCell ref="Q52:W52"/>
    <mergeCell ref="X52:AD52"/>
    <mergeCell ref="AE52:AK52"/>
    <mergeCell ref="AL52:AR52"/>
    <mergeCell ref="C51:H51"/>
    <mergeCell ref="J51:P51"/>
    <mergeCell ref="Q51:W51"/>
    <mergeCell ref="X51:AD51"/>
    <mergeCell ref="AE51:AK51"/>
    <mergeCell ref="AL51:AR51"/>
    <mergeCell ref="C50:H50"/>
    <mergeCell ref="J50:P50"/>
    <mergeCell ref="Q50:W50"/>
    <mergeCell ref="X50:AD50"/>
    <mergeCell ref="AE50:AK50"/>
    <mergeCell ref="AL50:AR50"/>
    <mergeCell ref="C55:H55"/>
    <mergeCell ref="J55:P55"/>
    <mergeCell ref="Q55:W55"/>
    <mergeCell ref="X55:AD55"/>
    <mergeCell ref="AE55:AK55"/>
    <mergeCell ref="AL55:AR55"/>
    <mergeCell ref="C54:H54"/>
    <mergeCell ref="J54:P54"/>
    <mergeCell ref="Q54:W54"/>
    <mergeCell ref="X54:AD54"/>
    <mergeCell ref="AE54:AK54"/>
    <mergeCell ref="AL54:AR54"/>
    <mergeCell ref="C53:H53"/>
    <mergeCell ref="J53:P53"/>
    <mergeCell ref="Q53:W53"/>
    <mergeCell ref="X53:AD53"/>
    <mergeCell ref="AE53:AK53"/>
    <mergeCell ref="AL53:AR53"/>
    <mergeCell ref="C58:H58"/>
    <mergeCell ref="J58:P58"/>
    <mergeCell ref="Q58:W58"/>
    <mergeCell ref="X58:AD58"/>
    <mergeCell ref="AE58:AK58"/>
    <mergeCell ref="AL58:AR58"/>
    <mergeCell ref="C57:H57"/>
    <mergeCell ref="J57:P57"/>
    <mergeCell ref="Q57:W57"/>
    <mergeCell ref="X57:AD57"/>
    <mergeCell ref="AE57:AK57"/>
    <mergeCell ref="AL57:AR57"/>
    <mergeCell ref="C56:H56"/>
    <mergeCell ref="J56:P56"/>
    <mergeCell ref="Q56:W56"/>
    <mergeCell ref="X56:AD56"/>
    <mergeCell ref="AE56:AK56"/>
    <mergeCell ref="AL56:AR56"/>
    <mergeCell ref="C61:H61"/>
    <mergeCell ref="J61:P61"/>
    <mergeCell ref="Q61:W61"/>
    <mergeCell ref="X61:AD61"/>
    <mergeCell ref="AE61:AK61"/>
    <mergeCell ref="AL61:AR61"/>
    <mergeCell ref="C60:H60"/>
    <mergeCell ref="J60:P60"/>
    <mergeCell ref="Q60:W60"/>
    <mergeCell ref="X60:AD60"/>
    <mergeCell ref="AE60:AK60"/>
    <mergeCell ref="AL60:AR60"/>
    <mergeCell ref="C59:H59"/>
    <mergeCell ref="J59:P59"/>
    <mergeCell ref="Q59:W59"/>
    <mergeCell ref="X59:AD59"/>
    <mergeCell ref="AE59:AK59"/>
    <mergeCell ref="AL59:AR59"/>
    <mergeCell ref="C64:H64"/>
    <mergeCell ref="J64:P64"/>
    <mergeCell ref="Q64:W64"/>
    <mergeCell ref="X64:AD64"/>
    <mergeCell ref="AE64:AK64"/>
    <mergeCell ref="AL64:AR64"/>
    <mergeCell ref="C63:H63"/>
    <mergeCell ref="J63:P63"/>
    <mergeCell ref="Q63:W63"/>
    <mergeCell ref="X63:AD63"/>
    <mergeCell ref="AE63:AK63"/>
    <mergeCell ref="AL63:AR63"/>
    <mergeCell ref="C62:H62"/>
    <mergeCell ref="J62:P62"/>
    <mergeCell ref="Q62:W62"/>
    <mergeCell ref="X62:AD62"/>
    <mergeCell ref="AE62:AK62"/>
    <mergeCell ref="AL62:AR62"/>
    <mergeCell ref="AL66:AR66"/>
    <mergeCell ref="B67:C67"/>
    <mergeCell ref="D67:I67"/>
    <mergeCell ref="J67:P67"/>
    <mergeCell ref="Q67:W67"/>
    <mergeCell ref="X67:AD67"/>
    <mergeCell ref="AE67:AK67"/>
    <mergeCell ref="AL67:AR67"/>
    <mergeCell ref="B66:C66"/>
    <mergeCell ref="D66:I66"/>
    <mergeCell ref="J66:P66"/>
    <mergeCell ref="Q66:W66"/>
    <mergeCell ref="X66:AD66"/>
    <mergeCell ref="AE66:AK66"/>
    <mergeCell ref="C65:H65"/>
    <mergeCell ref="J65:P65"/>
    <mergeCell ref="Q65:W65"/>
    <mergeCell ref="X65:AD65"/>
    <mergeCell ref="AE65:AK65"/>
    <mergeCell ref="AL65:AR65"/>
    <mergeCell ref="X70:AD70"/>
    <mergeCell ref="AE70:AK70"/>
    <mergeCell ref="AL70:AR70"/>
    <mergeCell ref="D71:G71"/>
    <mergeCell ref="H71:I71"/>
    <mergeCell ref="J71:P71"/>
    <mergeCell ref="Q71:W71"/>
    <mergeCell ref="X71:AD71"/>
    <mergeCell ref="AE71:AK71"/>
    <mergeCell ref="AL71:AR71"/>
    <mergeCell ref="AL69:AR69"/>
    <mergeCell ref="B70:C73"/>
    <mergeCell ref="D70:G70"/>
    <mergeCell ref="H70:I70"/>
    <mergeCell ref="J70:P70"/>
    <mergeCell ref="Q70:W70"/>
    <mergeCell ref="A68:A75"/>
    <mergeCell ref="B68:P68"/>
    <mergeCell ref="Q68:W68"/>
    <mergeCell ref="X68:AD68"/>
    <mergeCell ref="AE68:AK68"/>
    <mergeCell ref="AL68:AR68"/>
    <mergeCell ref="B69:P69"/>
    <mergeCell ref="Q69:W69"/>
    <mergeCell ref="X69:AD69"/>
    <mergeCell ref="AE69:AK69"/>
    <mergeCell ref="AL75:AR75"/>
    <mergeCell ref="B74:E74"/>
    <mergeCell ref="F74:P74"/>
    <mergeCell ref="Q74:W74"/>
    <mergeCell ref="X74:AD74"/>
    <mergeCell ref="AE74:AK74"/>
    <mergeCell ref="AL74:AR74"/>
    <mergeCell ref="D73:I73"/>
    <mergeCell ref="J73:P73"/>
    <mergeCell ref="Q73:W73"/>
    <mergeCell ref="X73:AD73"/>
    <mergeCell ref="AE73:AK73"/>
    <mergeCell ref="AL73:AR73"/>
    <mergeCell ref="D72:G72"/>
    <mergeCell ref="H72:I72"/>
    <mergeCell ref="J72:P72"/>
    <mergeCell ref="Q72:W72"/>
    <mergeCell ref="X72:AD72"/>
    <mergeCell ref="AE72:AK72"/>
    <mergeCell ref="AL72:AR72"/>
    <mergeCell ref="B83:F84"/>
    <mergeCell ref="G83:G84"/>
    <mergeCell ref="L83:L84"/>
    <mergeCell ref="R81:AE81"/>
    <mergeCell ref="B81:F82"/>
    <mergeCell ref="G81:G82"/>
    <mergeCell ref="L81:L82"/>
    <mergeCell ref="X79:AC79"/>
    <mergeCell ref="B77:F78"/>
    <mergeCell ref="G77:G78"/>
    <mergeCell ref="L77:L78"/>
    <mergeCell ref="B79:F80"/>
    <mergeCell ref="G79:G80"/>
    <mergeCell ref="L79:L80"/>
    <mergeCell ref="B75:E75"/>
    <mergeCell ref="F75:P75"/>
    <mergeCell ref="Q75:W75"/>
    <mergeCell ref="X75:AD75"/>
    <mergeCell ref="AE75:AK75"/>
    <mergeCell ref="B92:K92"/>
    <mergeCell ref="L92:T92"/>
    <mergeCell ref="U92:U93"/>
    <mergeCell ref="V92:AJ93"/>
    <mergeCell ref="B93:K93"/>
    <mergeCell ref="L93:T93"/>
    <mergeCell ref="AK85:AQ85"/>
    <mergeCell ref="A90:K90"/>
    <mergeCell ref="L90:T90"/>
    <mergeCell ref="U90:Y90"/>
    <mergeCell ref="B91:K91"/>
    <mergeCell ref="L91:T91"/>
    <mergeCell ref="V91:AJ91"/>
    <mergeCell ref="AK91:AR91"/>
    <mergeCell ref="P83:U83"/>
    <mergeCell ref="V83:AC83"/>
    <mergeCell ref="P85:U85"/>
    <mergeCell ref="V85:AC85"/>
    <mergeCell ref="H83:K84"/>
    <mergeCell ref="H81:K82"/>
    <mergeCell ref="H79:K80"/>
    <mergeCell ref="H77:K78"/>
    <mergeCell ref="AK83:AQ83"/>
    <mergeCell ref="A85:E86"/>
    <mergeCell ref="F85:K86"/>
    <mergeCell ref="L85:N86"/>
    <mergeCell ref="A91:A143"/>
    <mergeCell ref="B132:B142"/>
    <mergeCell ref="V96:V97"/>
    <mergeCell ref="W96:AJ97"/>
    <mergeCell ref="C97:C100"/>
    <mergeCell ref="E97:G97"/>
    <mergeCell ref="L97:T97"/>
    <mergeCell ref="E98:G98"/>
    <mergeCell ref="L98:T98"/>
    <mergeCell ref="W98:AJ98"/>
    <mergeCell ref="W94:AJ94"/>
    <mergeCell ref="AK94:AR94"/>
    <mergeCell ref="E95:G95"/>
    <mergeCell ref="J95:K95"/>
    <mergeCell ref="L95:T95"/>
    <mergeCell ref="W95:AJ95"/>
    <mergeCell ref="AK95:AR95"/>
    <mergeCell ref="B94:B130"/>
    <mergeCell ref="C94:C96"/>
    <mergeCell ref="E94:G94"/>
    <mergeCell ref="L94:T94"/>
    <mergeCell ref="U94:U100"/>
    <mergeCell ref="E96:G96"/>
    <mergeCell ref="L96:T96"/>
    <mergeCell ref="Z104:AF104"/>
    <mergeCell ref="AG104:AH104"/>
    <mergeCell ref="AI104:AJ104"/>
    <mergeCell ref="AK104:AR104"/>
    <mergeCell ref="Z103:AF103"/>
    <mergeCell ref="AG103:AH103"/>
    <mergeCell ref="AI103:AJ103"/>
    <mergeCell ref="AK103:AR103"/>
    <mergeCell ref="D101:D102"/>
    <mergeCell ref="E101:K102"/>
    <mergeCell ref="V101:V102"/>
    <mergeCell ref="W101:AF102"/>
    <mergeCell ref="AK98:AR98"/>
    <mergeCell ref="E99:G99"/>
    <mergeCell ref="I99:K99"/>
    <mergeCell ref="L99:T99"/>
    <mergeCell ref="V99:V100"/>
    <mergeCell ref="W99:AJ100"/>
    <mergeCell ref="E100:G100"/>
    <mergeCell ref="I100:K100"/>
    <mergeCell ref="L100:T100"/>
    <mergeCell ref="AG108:AJ108"/>
    <mergeCell ref="AK108:AR108"/>
    <mergeCell ref="X109:AF110"/>
    <mergeCell ref="AG109:AJ109"/>
    <mergeCell ref="AG106:AJ106"/>
    <mergeCell ref="AK106:AR106"/>
    <mergeCell ref="X107:AF108"/>
    <mergeCell ref="AG107:AJ107"/>
    <mergeCell ref="AK107:AR107"/>
    <mergeCell ref="L101:N101"/>
    <mergeCell ref="O101:T101"/>
    <mergeCell ref="O102:T102"/>
    <mergeCell ref="W103:Y104"/>
    <mergeCell ref="V105:V110"/>
    <mergeCell ref="W109:W110"/>
    <mergeCell ref="W107:W108"/>
    <mergeCell ref="W105:W106"/>
    <mergeCell ref="X105:AF106"/>
    <mergeCell ref="F103:F104"/>
    <mergeCell ref="G103:K104"/>
    <mergeCell ref="F105:F106"/>
    <mergeCell ref="G105:K106"/>
    <mergeCell ref="F107:F108"/>
    <mergeCell ref="G107:K108"/>
    <mergeCell ref="L112:N112"/>
    <mergeCell ref="O112:T112"/>
    <mergeCell ref="L113:N113"/>
    <mergeCell ref="AG105:AJ105"/>
    <mergeCell ref="AK105:AR105"/>
    <mergeCell ref="C111:C130"/>
    <mergeCell ref="D111:E114"/>
    <mergeCell ref="F111:F112"/>
    <mergeCell ref="G111:K112"/>
    <mergeCell ref="AK112:AR112"/>
    <mergeCell ref="AG112:AJ112"/>
    <mergeCell ref="AK111:AR111"/>
    <mergeCell ref="AG113:AJ113"/>
    <mergeCell ref="AK113:AR113"/>
    <mergeCell ref="X115:AF116"/>
    <mergeCell ref="AG115:AJ115"/>
    <mergeCell ref="AK109:AR109"/>
    <mergeCell ref="D115:D127"/>
    <mergeCell ref="E115:H118"/>
    <mergeCell ref="I115:K116"/>
    <mergeCell ref="L115:O115"/>
    <mergeCell ref="P115:T115"/>
    <mergeCell ref="AG110:AJ110"/>
    <mergeCell ref="AK110:AR110"/>
    <mergeCell ref="L116:O116"/>
    <mergeCell ref="P116:T116"/>
    <mergeCell ref="F113:F114"/>
    <mergeCell ref="G113:K114"/>
    <mergeCell ref="AK115:AR115"/>
    <mergeCell ref="I123:K123"/>
    <mergeCell ref="L123:O123"/>
    <mergeCell ref="P123:T123"/>
    <mergeCell ref="AG116:AJ116"/>
    <mergeCell ref="AK116:AR116"/>
    <mergeCell ref="I121:K121"/>
    <mergeCell ref="L121:O121"/>
    <mergeCell ref="P121:T121"/>
    <mergeCell ref="AG114:AJ114"/>
    <mergeCell ref="AK114:AR114"/>
    <mergeCell ref="G122:H123"/>
    <mergeCell ref="I122:K122"/>
    <mergeCell ref="L122:O122"/>
    <mergeCell ref="P122:T122"/>
    <mergeCell ref="W115:W116"/>
    <mergeCell ref="E119:F127"/>
    <mergeCell ref="G119:H121"/>
    <mergeCell ref="I119:K119"/>
    <mergeCell ref="L119:O119"/>
    <mergeCell ref="P119:T119"/>
    <mergeCell ref="I120:K120"/>
    <mergeCell ref="L120:O120"/>
    <mergeCell ref="P120:T120"/>
    <mergeCell ref="AA113:AF114"/>
    <mergeCell ref="I117:K118"/>
    <mergeCell ref="L117:O117"/>
    <mergeCell ref="P117:T117"/>
    <mergeCell ref="L118:O118"/>
    <mergeCell ref="P118:T118"/>
    <mergeCell ref="AD121:AF122"/>
    <mergeCell ref="AG121:AJ121"/>
    <mergeCell ref="AK121:AR121"/>
    <mergeCell ref="AD119:AF120"/>
    <mergeCell ref="AG119:AJ119"/>
    <mergeCell ref="AK119:AR119"/>
    <mergeCell ref="D129:K130"/>
    <mergeCell ref="AG122:AJ122"/>
    <mergeCell ref="AK122:AR122"/>
    <mergeCell ref="X119:AC122"/>
    <mergeCell ref="J127:K127"/>
    <mergeCell ref="L127:O127"/>
    <mergeCell ref="P127:T127"/>
    <mergeCell ref="AG120:AJ120"/>
    <mergeCell ref="AK120:AR120"/>
    <mergeCell ref="D128:K128"/>
    <mergeCell ref="X117:AF118"/>
    <mergeCell ref="AG117:AJ117"/>
    <mergeCell ref="AK117:AR117"/>
    <mergeCell ref="J125:K125"/>
    <mergeCell ref="L125:O125"/>
    <mergeCell ref="P125:T125"/>
    <mergeCell ref="AG118:AJ118"/>
    <mergeCell ref="AK118:AR118"/>
    <mergeCell ref="G124:H127"/>
    <mergeCell ref="I124:I126"/>
    <mergeCell ref="J124:K124"/>
    <mergeCell ref="L124:O124"/>
    <mergeCell ref="P124:T124"/>
    <mergeCell ref="W117:W118"/>
    <mergeCell ref="J126:K126"/>
    <mergeCell ref="L126:O126"/>
    <mergeCell ref="X125:AF126"/>
    <mergeCell ref="AG125:AJ125"/>
    <mergeCell ref="AK125:AR125"/>
    <mergeCell ref="L132:T132"/>
    <mergeCell ref="AG126:AJ126"/>
    <mergeCell ref="AK126:AR126"/>
    <mergeCell ref="L133:T133"/>
    <mergeCell ref="X127:AF128"/>
    <mergeCell ref="AG127:AJ127"/>
    <mergeCell ref="X123:AF124"/>
    <mergeCell ref="AG123:AJ123"/>
    <mergeCell ref="AK123:AR123"/>
    <mergeCell ref="AG124:AJ124"/>
    <mergeCell ref="AK124:AR124"/>
    <mergeCell ref="L128:O128"/>
    <mergeCell ref="P128:T128"/>
    <mergeCell ref="P126:T126"/>
    <mergeCell ref="W119:W130"/>
    <mergeCell ref="AK131:AR131"/>
    <mergeCell ref="X132:AJ132"/>
    <mergeCell ref="AK132:AR132"/>
    <mergeCell ref="AK129:AR129"/>
    <mergeCell ref="AG130:AJ130"/>
    <mergeCell ref="AK130:AR130"/>
    <mergeCell ref="AK127:AR127"/>
    <mergeCell ref="L134:T134"/>
    <mergeCell ref="F135:K135"/>
    <mergeCell ref="L135:T135"/>
    <mergeCell ref="AK137:AR137"/>
    <mergeCell ref="V138:V139"/>
    <mergeCell ref="W138:AJ139"/>
    <mergeCell ref="L140:T140"/>
    <mergeCell ref="W135:AJ135"/>
    <mergeCell ref="AK135:AR135"/>
    <mergeCell ref="L141:T141"/>
    <mergeCell ref="W136:AF137"/>
    <mergeCell ref="AG136:AJ136"/>
    <mergeCell ref="AK136:AR136"/>
    <mergeCell ref="L139:T139"/>
    <mergeCell ref="W134:AJ134"/>
    <mergeCell ref="AK134:AR134"/>
    <mergeCell ref="I138:K138"/>
    <mergeCell ref="D138:H138"/>
    <mergeCell ref="F136:K136"/>
    <mergeCell ref="L136:T136"/>
    <mergeCell ref="C134:E136"/>
    <mergeCell ref="F134:K134"/>
    <mergeCell ref="L138:T138"/>
    <mergeCell ref="AK138:AR139"/>
    <mergeCell ref="AK140:AR141"/>
    <mergeCell ref="BB158:BE158"/>
    <mergeCell ref="BF158:BI158"/>
    <mergeCell ref="BJ158:BM158"/>
    <mergeCell ref="AJ157:AL157"/>
    <mergeCell ref="AP157:AR157"/>
    <mergeCell ref="BB157:BE157"/>
    <mergeCell ref="BF157:BI157"/>
    <mergeCell ref="BJ157:BM157"/>
    <mergeCell ref="C158:G158"/>
    <mergeCell ref="BF156:BI156"/>
    <mergeCell ref="BJ156:BM156"/>
    <mergeCell ref="A157:A158"/>
    <mergeCell ref="C157:G157"/>
    <mergeCell ref="H157:I157"/>
    <mergeCell ref="AC157:AE157"/>
    <mergeCell ref="BJ155:BM155"/>
    <mergeCell ref="C156:G156"/>
    <mergeCell ref="AC156:AE156"/>
    <mergeCell ref="AJ156:AL156"/>
    <mergeCell ref="AP156:AR156"/>
    <mergeCell ref="BB156:BE156"/>
    <mergeCell ref="AC155:AE155"/>
    <mergeCell ref="AJ155:AL155"/>
    <mergeCell ref="AP155:AR155"/>
    <mergeCell ref="BB155:BE155"/>
    <mergeCell ref="BF155:BI155"/>
    <mergeCell ref="A155:A156"/>
    <mergeCell ref="C155:G155"/>
    <mergeCell ref="H155:I155"/>
    <mergeCell ref="N158:P158"/>
    <mergeCell ref="Q158:S158"/>
    <mergeCell ref="T158:V158"/>
    <mergeCell ref="BB161:BE161"/>
    <mergeCell ref="BF161:BI161"/>
    <mergeCell ref="BJ161:BM161"/>
    <mergeCell ref="C162:G162"/>
    <mergeCell ref="BF160:BI160"/>
    <mergeCell ref="BJ160:BM160"/>
    <mergeCell ref="A161:A162"/>
    <mergeCell ref="C161:G161"/>
    <mergeCell ref="H161:I161"/>
    <mergeCell ref="AC161:AE161"/>
    <mergeCell ref="BJ159:BM159"/>
    <mergeCell ref="C160:G160"/>
    <mergeCell ref="AC160:AE160"/>
    <mergeCell ref="AJ160:AL160"/>
    <mergeCell ref="AP160:AR160"/>
    <mergeCell ref="BB160:BE160"/>
    <mergeCell ref="AC159:AE159"/>
    <mergeCell ref="AJ159:AL159"/>
    <mergeCell ref="AP159:AR159"/>
    <mergeCell ref="BB159:BE159"/>
    <mergeCell ref="BF159:BI159"/>
    <mergeCell ref="A159:A160"/>
    <mergeCell ref="C159:G159"/>
    <mergeCell ref="H159:I159"/>
    <mergeCell ref="N160:P160"/>
    <mergeCell ref="Q160:S160"/>
    <mergeCell ref="T160:V160"/>
    <mergeCell ref="W160:Y160"/>
    <mergeCell ref="N161:P161"/>
    <mergeCell ref="Q161:S161"/>
    <mergeCell ref="AJ161:AL161"/>
    <mergeCell ref="T161:V161"/>
    <mergeCell ref="BJ163:BM163"/>
    <mergeCell ref="C164:G164"/>
    <mergeCell ref="AC164:AE164"/>
    <mergeCell ref="AJ164:AL164"/>
    <mergeCell ref="AP164:AR164"/>
    <mergeCell ref="BB164:BE164"/>
    <mergeCell ref="AC163:AE163"/>
    <mergeCell ref="AJ163:AL163"/>
    <mergeCell ref="AP163:AR163"/>
    <mergeCell ref="BB163:BE163"/>
    <mergeCell ref="BF163:BI163"/>
    <mergeCell ref="A163:A164"/>
    <mergeCell ref="C163:G163"/>
    <mergeCell ref="H163:I163"/>
    <mergeCell ref="AC162:AE162"/>
    <mergeCell ref="AJ162:AL162"/>
    <mergeCell ref="AP162:AR162"/>
    <mergeCell ref="BB162:BE162"/>
    <mergeCell ref="BF162:BI162"/>
    <mergeCell ref="BJ162:BM162"/>
    <mergeCell ref="N162:P162"/>
    <mergeCell ref="Q162:S162"/>
    <mergeCell ref="T162:V162"/>
    <mergeCell ref="W162:Y162"/>
    <mergeCell ref="N163:P163"/>
    <mergeCell ref="Q163:S163"/>
    <mergeCell ref="T163:V163"/>
    <mergeCell ref="W163:Y163"/>
    <mergeCell ref="BB166:BE166"/>
    <mergeCell ref="BF166:BI166"/>
    <mergeCell ref="BJ166:BM166"/>
    <mergeCell ref="AJ165:AL165"/>
    <mergeCell ref="AP165:AR165"/>
    <mergeCell ref="BB165:BE165"/>
    <mergeCell ref="BF165:BI165"/>
    <mergeCell ref="BJ165:BM165"/>
    <mergeCell ref="C166:G166"/>
    <mergeCell ref="BF164:BI164"/>
    <mergeCell ref="BJ164:BM164"/>
    <mergeCell ref="A165:A166"/>
    <mergeCell ref="C165:G165"/>
    <mergeCell ref="H165:I165"/>
    <mergeCell ref="AC165:AE165"/>
    <mergeCell ref="N165:P165"/>
    <mergeCell ref="Q165:S165"/>
    <mergeCell ref="T165:V165"/>
    <mergeCell ref="W165:Y165"/>
    <mergeCell ref="T164:V164"/>
    <mergeCell ref="W164:Y164"/>
    <mergeCell ref="L166:M166"/>
    <mergeCell ref="AC166:AE166"/>
    <mergeCell ref="AJ166:AL166"/>
    <mergeCell ref="A170:A173"/>
    <mergeCell ref="B170:D171"/>
    <mergeCell ref="E170:F171"/>
    <mergeCell ref="G171:K171"/>
    <mergeCell ref="BJ167:BM167"/>
    <mergeCell ref="C168:G168"/>
    <mergeCell ref="AC168:AE168"/>
    <mergeCell ref="AJ168:AL168"/>
    <mergeCell ref="AP168:AR168"/>
    <mergeCell ref="BB168:BE168"/>
    <mergeCell ref="AC167:AE167"/>
    <mergeCell ref="AJ167:AL167"/>
    <mergeCell ref="AP167:AR167"/>
    <mergeCell ref="BB167:BE167"/>
    <mergeCell ref="BF167:BI167"/>
    <mergeCell ref="Z167:AB167"/>
    <mergeCell ref="AF167:AI167"/>
    <mergeCell ref="A167:A168"/>
    <mergeCell ref="C167:G167"/>
    <mergeCell ref="H167:I167"/>
    <mergeCell ref="AJ173:AN173"/>
    <mergeCell ref="AO173:AR173"/>
    <mergeCell ref="G170:AI170"/>
    <mergeCell ref="L167:M167"/>
    <mergeCell ref="L168:M168"/>
    <mergeCell ref="A169:AI169"/>
    <mergeCell ref="AO172:AR172"/>
    <mergeCell ref="E173:F173"/>
    <mergeCell ref="V171:Z171"/>
    <mergeCell ref="AA171:AD171"/>
    <mergeCell ref="AE171:AI171"/>
    <mergeCell ref="B172:D173"/>
    <mergeCell ref="E172:F172"/>
    <mergeCell ref="G172:K172"/>
    <mergeCell ref="Q172:U172"/>
    <mergeCell ref="L173:P173"/>
    <mergeCell ref="L171:P171"/>
    <mergeCell ref="L172:P172"/>
    <mergeCell ref="AA173:AD173"/>
    <mergeCell ref="AE173:AI173"/>
    <mergeCell ref="AO176:AR176"/>
    <mergeCell ref="BF168:BI168"/>
    <mergeCell ref="BJ168:BM168"/>
    <mergeCell ref="AJ169:AN171"/>
    <mergeCell ref="AO169:AR171"/>
    <mergeCell ref="AO175:AR175"/>
    <mergeCell ref="A176:A177"/>
    <mergeCell ref="B176:D177"/>
    <mergeCell ref="E176:F176"/>
    <mergeCell ref="G176:K176"/>
    <mergeCell ref="Q176:U176"/>
    <mergeCell ref="V174:Z174"/>
    <mergeCell ref="AA174:AD174"/>
    <mergeCell ref="AE174:AI174"/>
    <mergeCell ref="AJ174:AN174"/>
    <mergeCell ref="AO174:AR174"/>
    <mergeCell ref="E175:F175"/>
    <mergeCell ref="G175:K175"/>
    <mergeCell ref="Q175:U175"/>
    <mergeCell ref="V175:Z175"/>
    <mergeCell ref="L174:P174"/>
    <mergeCell ref="L175:P175"/>
    <mergeCell ref="L176:P176"/>
    <mergeCell ref="V176:Z176"/>
    <mergeCell ref="AA176:AD176"/>
    <mergeCell ref="AE176:AI176"/>
    <mergeCell ref="A174:A175"/>
    <mergeCell ref="B174:D175"/>
    <mergeCell ref="E174:F174"/>
    <mergeCell ref="AO179:AR179"/>
    <mergeCell ref="A180:A181"/>
    <mergeCell ref="B180:D181"/>
    <mergeCell ref="E180:F180"/>
    <mergeCell ref="G180:K180"/>
    <mergeCell ref="Q180:U180"/>
    <mergeCell ref="V178:Z178"/>
    <mergeCell ref="AA178:AD178"/>
    <mergeCell ref="AE178:AI178"/>
    <mergeCell ref="AJ178:AN178"/>
    <mergeCell ref="AO178:AR178"/>
    <mergeCell ref="E179:F179"/>
    <mergeCell ref="G179:K179"/>
    <mergeCell ref="Q179:U179"/>
    <mergeCell ref="V179:Z179"/>
    <mergeCell ref="AA177:AD177"/>
    <mergeCell ref="AE177:AI177"/>
    <mergeCell ref="AJ177:AN177"/>
    <mergeCell ref="AO177:AR177"/>
    <mergeCell ref="A178:A179"/>
    <mergeCell ref="B178:D179"/>
    <mergeCell ref="E178:F178"/>
    <mergeCell ref="G178:K178"/>
    <mergeCell ref="Q178:U178"/>
    <mergeCell ref="L179:P179"/>
    <mergeCell ref="L177:P177"/>
    <mergeCell ref="L178:P178"/>
    <mergeCell ref="AA179:AD179"/>
    <mergeCell ref="AE179:AI179"/>
    <mergeCell ref="AO181:AR181"/>
    <mergeCell ref="E177:F177"/>
    <mergeCell ref="G177:K177"/>
    <mergeCell ref="A182:A183"/>
    <mergeCell ref="B182:D183"/>
    <mergeCell ref="E182:F182"/>
    <mergeCell ref="G182:K182"/>
    <mergeCell ref="Q182:U182"/>
    <mergeCell ref="V180:Z180"/>
    <mergeCell ref="AA180:AD180"/>
    <mergeCell ref="AE180:AI180"/>
    <mergeCell ref="AJ180:AN180"/>
    <mergeCell ref="AO180:AR180"/>
    <mergeCell ref="E181:F181"/>
    <mergeCell ref="G181:K181"/>
    <mergeCell ref="Q181:U181"/>
    <mergeCell ref="V181:Z181"/>
    <mergeCell ref="L180:P180"/>
    <mergeCell ref="L181:P181"/>
    <mergeCell ref="L182:P182"/>
    <mergeCell ref="V182:Z182"/>
    <mergeCell ref="AA182:AD182"/>
    <mergeCell ref="AE182:AI182"/>
    <mergeCell ref="A186:A187"/>
    <mergeCell ref="B186:D187"/>
    <mergeCell ref="E186:F186"/>
    <mergeCell ref="G186:K186"/>
    <mergeCell ref="Q186:U186"/>
    <mergeCell ref="V184:Z184"/>
    <mergeCell ref="AA184:AD184"/>
    <mergeCell ref="AE184:AI184"/>
    <mergeCell ref="AJ184:AN184"/>
    <mergeCell ref="AO184:AR184"/>
    <mergeCell ref="E185:F185"/>
    <mergeCell ref="G185:K185"/>
    <mergeCell ref="Q185:U185"/>
    <mergeCell ref="V185:Z185"/>
    <mergeCell ref="AA183:AD183"/>
    <mergeCell ref="AE183:AI183"/>
    <mergeCell ref="AJ183:AN183"/>
    <mergeCell ref="AO183:AR183"/>
    <mergeCell ref="A184:A185"/>
    <mergeCell ref="B184:D185"/>
    <mergeCell ref="E184:F184"/>
    <mergeCell ref="G184:K184"/>
    <mergeCell ref="Q184:U184"/>
    <mergeCell ref="L185:P185"/>
    <mergeCell ref="L186:P186"/>
    <mergeCell ref="L187:P187"/>
    <mergeCell ref="L183:P183"/>
    <mergeCell ref="L184:P184"/>
    <mergeCell ref="E183:F183"/>
    <mergeCell ref="G183:K183"/>
    <mergeCell ref="Q183:U183"/>
    <mergeCell ref="V183:Z183"/>
    <mergeCell ref="AK92:AR93"/>
    <mergeCell ref="AK96:AR97"/>
    <mergeCell ref="AK99:AR100"/>
    <mergeCell ref="AG101:AJ102"/>
    <mergeCell ref="AK101:AR102"/>
    <mergeCell ref="L102:N102"/>
    <mergeCell ref="AA187:AD187"/>
    <mergeCell ref="AE187:AI187"/>
    <mergeCell ref="AJ187:AN187"/>
    <mergeCell ref="AO187:AR187"/>
    <mergeCell ref="C199:H199"/>
    <mergeCell ref="I199:M199"/>
    <mergeCell ref="V186:Z186"/>
    <mergeCell ref="AA186:AD186"/>
    <mergeCell ref="AE186:AI186"/>
    <mergeCell ref="AJ186:AN186"/>
    <mergeCell ref="AO186:AR186"/>
    <mergeCell ref="E187:F187"/>
    <mergeCell ref="G187:K187"/>
    <mergeCell ref="Q187:U187"/>
    <mergeCell ref="V187:Z187"/>
    <mergeCell ref="AA185:AD185"/>
    <mergeCell ref="AE185:AI185"/>
    <mergeCell ref="F109:F110"/>
    <mergeCell ref="G109:K110"/>
    <mergeCell ref="D103:E110"/>
    <mergeCell ref="C101:C110"/>
    <mergeCell ref="L111:N111"/>
    <mergeCell ref="AJ185:AN185"/>
    <mergeCell ref="AO185:AR185"/>
    <mergeCell ref="AJ182:AN182"/>
    <mergeCell ref="AO182:AR182"/>
    <mergeCell ref="L103:N103"/>
    <mergeCell ref="O103:T103"/>
    <mergeCell ref="L104:N104"/>
    <mergeCell ref="O104:T104"/>
    <mergeCell ref="AG111:AJ111"/>
    <mergeCell ref="C200:H200"/>
    <mergeCell ref="I200:M200"/>
    <mergeCell ref="C201:H201"/>
    <mergeCell ref="I201:M201"/>
    <mergeCell ref="AA181:AD181"/>
    <mergeCell ref="AE181:AI181"/>
    <mergeCell ref="AJ181:AN181"/>
    <mergeCell ref="AJ179:AN179"/>
    <mergeCell ref="AJ176:AN176"/>
    <mergeCell ref="G174:K174"/>
    <mergeCell ref="Q174:U174"/>
    <mergeCell ref="V172:Z172"/>
    <mergeCell ref="AA172:AD172"/>
    <mergeCell ref="AE172:AI172"/>
    <mergeCell ref="AJ172:AN172"/>
    <mergeCell ref="AC154:AE154"/>
    <mergeCell ref="AJ154:AL154"/>
    <mergeCell ref="B153:G153"/>
    <mergeCell ref="Q177:U177"/>
    <mergeCell ref="V177:Z177"/>
    <mergeCell ref="AA175:AD175"/>
    <mergeCell ref="AE175:AI175"/>
    <mergeCell ref="AJ175:AN175"/>
    <mergeCell ref="G173:K173"/>
    <mergeCell ref="Q173:U173"/>
    <mergeCell ref="V173:Z173"/>
    <mergeCell ref="Q171:U171"/>
    <mergeCell ref="X111:Z114"/>
    <mergeCell ref="AA111:AF112"/>
    <mergeCell ref="V111:V132"/>
    <mergeCell ref="AM152:AO152"/>
    <mergeCell ref="U101:U139"/>
    <mergeCell ref="V103:V104"/>
    <mergeCell ref="X131:AJ131"/>
    <mergeCell ref="L142:T142"/>
    <mergeCell ref="L143:T143"/>
    <mergeCell ref="O111:T111"/>
    <mergeCell ref="AG128:AJ128"/>
    <mergeCell ref="AK128:AR128"/>
    <mergeCell ref="X129:AF130"/>
    <mergeCell ref="AG129:AJ129"/>
    <mergeCell ref="W133:AF133"/>
    <mergeCell ref="AG133:AJ133"/>
    <mergeCell ref="AK133:AR133"/>
    <mergeCell ref="N151:Y151"/>
    <mergeCell ref="L108:N108"/>
    <mergeCell ref="O108:T108"/>
    <mergeCell ref="L109:N109"/>
    <mergeCell ref="AG137:AJ137"/>
    <mergeCell ref="L137:T137"/>
    <mergeCell ref="O109:T109"/>
    <mergeCell ref="L110:N110"/>
    <mergeCell ref="O110:T110"/>
    <mergeCell ref="L105:N105"/>
    <mergeCell ref="O105:T105"/>
    <mergeCell ref="L106:N106"/>
    <mergeCell ref="O106:T106"/>
    <mergeCell ref="L107:N107"/>
    <mergeCell ref="O107:T107"/>
    <mergeCell ref="W161:Y161"/>
    <mergeCell ref="AF159:AI159"/>
    <mergeCell ref="Z160:AB160"/>
    <mergeCell ref="AF160:AI160"/>
    <mergeCell ref="W158:Y158"/>
    <mergeCell ref="N159:P159"/>
    <mergeCell ref="Q159:S159"/>
    <mergeCell ref="T159:V159"/>
    <mergeCell ref="W159:Y159"/>
    <mergeCell ref="N156:P156"/>
    <mergeCell ref="Q156:S156"/>
    <mergeCell ref="T156:V156"/>
    <mergeCell ref="W156:Y156"/>
    <mergeCell ref="N157:P157"/>
    <mergeCell ref="Q157:S157"/>
    <mergeCell ref="T157:V157"/>
    <mergeCell ref="W157:Y157"/>
    <mergeCell ref="H153:I153"/>
    <mergeCell ref="A149:A154"/>
    <mergeCell ref="B150:K150"/>
    <mergeCell ref="C151:G151"/>
    <mergeCell ref="H151:I151"/>
    <mergeCell ref="N153:P153"/>
    <mergeCell ref="Q152:S152"/>
    <mergeCell ref="Q153:S153"/>
    <mergeCell ref="AF155:AI155"/>
    <mergeCell ref="Z156:AB156"/>
    <mergeCell ref="AF156:AI156"/>
    <mergeCell ref="Z157:AB157"/>
    <mergeCell ref="AF157:AI157"/>
    <mergeCell ref="U140:AJ141"/>
    <mergeCell ref="Z152:AB152"/>
    <mergeCell ref="T152:V152"/>
    <mergeCell ref="W152:Y152"/>
    <mergeCell ref="T155:V155"/>
    <mergeCell ref="W155:Y155"/>
    <mergeCell ref="T153:V153"/>
    <mergeCell ref="W153:Y153"/>
    <mergeCell ref="B149:AR149"/>
    <mergeCell ref="U142:AJ143"/>
    <mergeCell ref="AK142:AR143"/>
    <mergeCell ref="L150:AR150"/>
    <mergeCell ref="N152:P152"/>
    <mergeCell ref="AC153:AE153"/>
    <mergeCell ref="AJ153:AL153"/>
    <mergeCell ref="N154:P154"/>
    <mergeCell ref="Q154:S154"/>
    <mergeCell ref="T154:V154"/>
    <mergeCell ref="W154:Y154"/>
    <mergeCell ref="N168:P168"/>
    <mergeCell ref="Q168:S168"/>
    <mergeCell ref="T168:V168"/>
    <mergeCell ref="W168:Y168"/>
    <mergeCell ref="C143:K143"/>
    <mergeCell ref="L160:M160"/>
    <mergeCell ref="L161:M161"/>
    <mergeCell ref="L162:M162"/>
    <mergeCell ref="L163:M163"/>
    <mergeCell ref="L164:M164"/>
    <mergeCell ref="L165:M165"/>
    <mergeCell ref="AC152:AE152"/>
    <mergeCell ref="Z151:AL151"/>
    <mergeCell ref="Z153:AB153"/>
    <mergeCell ref="AF153:AI153"/>
    <mergeCell ref="Z154:AB154"/>
    <mergeCell ref="N166:P166"/>
    <mergeCell ref="Q166:S166"/>
    <mergeCell ref="T166:V166"/>
    <mergeCell ref="W166:Y166"/>
    <mergeCell ref="N167:P167"/>
    <mergeCell ref="Q167:S167"/>
    <mergeCell ref="T167:V167"/>
    <mergeCell ref="W167:Y167"/>
    <mergeCell ref="N164:P164"/>
    <mergeCell ref="Q164:S164"/>
    <mergeCell ref="C152:G152"/>
    <mergeCell ref="A147:K147"/>
    <mergeCell ref="L147:T147"/>
    <mergeCell ref="AK148:AR148"/>
    <mergeCell ref="AP166:AR166"/>
    <mergeCell ref="AP161:AR161"/>
    <mergeCell ref="Z168:AB168"/>
    <mergeCell ref="AF168:AI168"/>
    <mergeCell ref="Z164:AB164"/>
    <mergeCell ref="AF164:AI164"/>
    <mergeCell ref="Z165:AB165"/>
    <mergeCell ref="AF165:AI165"/>
    <mergeCell ref="Z166:AB166"/>
    <mergeCell ref="AF166:AI166"/>
    <mergeCell ref="Z161:AB161"/>
    <mergeCell ref="AF161:AI161"/>
    <mergeCell ref="Z162:AB162"/>
    <mergeCell ref="AF162:AI162"/>
    <mergeCell ref="Z163:AB163"/>
    <mergeCell ref="AF163:AI163"/>
    <mergeCell ref="Z158:AB158"/>
    <mergeCell ref="AF158:AI158"/>
    <mergeCell ref="AF154:AI154"/>
    <mergeCell ref="Z155:AB155"/>
    <mergeCell ref="AC158:AE158"/>
    <mergeCell ref="Z159:AB159"/>
    <mergeCell ref="N77:P78"/>
    <mergeCell ref="N83:O84"/>
    <mergeCell ref="N81:P82"/>
    <mergeCell ref="AT74:AU74"/>
    <mergeCell ref="BA73:BA74"/>
    <mergeCell ref="BB73:BC73"/>
    <mergeCell ref="BD73:BE73"/>
    <mergeCell ref="AT68:AU68"/>
    <mergeCell ref="AM151:AR151"/>
    <mergeCell ref="L151:M152"/>
    <mergeCell ref="L153:M153"/>
    <mergeCell ref="L154:M154"/>
    <mergeCell ref="L155:M155"/>
    <mergeCell ref="L156:M156"/>
    <mergeCell ref="L157:M157"/>
    <mergeCell ref="L158:M158"/>
    <mergeCell ref="L159:M159"/>
    <mergeCell ref="AP158:AR158"/>
    <mergeCell ref="AP153:AR153"/>
    <mergeCell ref="AP154:AR154"/>
    <mergeCell ref="AJ158:AL158"/>
    <mergeCell ref="N155:P155"/>
    <mergeCell ref="Q155:S155"/>
    <mergeCell ref="O113:T113"/>
    <mergeCell ref="L114:N114"/>
    <mergeCell ref="O114:T114"/>
    <mergeCell ref="L129:O130"/>
    <mergeCell ref="P129:T130"/>
    <mergeCell ref="AF152:AI152"/>
    <mergeCell ref="AJ152:AL152"/>
    <mergeCell ref="AP152:AR152"/>
    <mergeCell ref="W111:W114"/>
  </mergeCells>
  <phoneticPr fontId="80" type="noConversion"/>
  <conditionalFormatting sqref="L132:T132">
    <cfRule type="cellIs" dxfId="43" priority="20" stopIfTrue="1" operator="greaterThan">
      <formula>720000</formula>
    </cfRule>
  </conditionalFormatting>
  <conditionalFormatting sqref="L133:T133">
    <cfRule type="cellIs" dxfId="42" priority="19" operator="greaterThan">
      <formula>3000000</formula>
    </cfRule>
  </conditionalFormatting>
  <conditionalFormatting sqref="L139:T139 AK105:AR105 AK109:AR109 AK107:AR107">
    <cfRule type="cellIs" dxfId="41" priority="18" operator="greaterThan">
      <formula>4000000</formula>
    </cfRule>
  </conditionalFormatting>
  <conditionalFormatting sqref="L141:T141">
    <cfRule type="cellIs" dxfId="40" priority="17" operator="greaterThan">
      <formula>2400000</formula>
    </cfRule>
  </conditionalFormatting>
  <conditionalFormatting sqref="AK136 AK115 AK119 AK121 AK123 AK125 AK127 AK129 AK111:AK113">
    <cfRule type="cellIs" dxfId="39" priority="16" operator="greaterThan">
      <formula>1000000</formula>
    </cfRule>
  </conditionalFormatting>
  <conditionalFormatting sqref="AK119 AK121 AK123 AK125">
    <cfRule type="cellIs" dxfId="38" priority="15" operator="greaterThan">
      <formula>100000</formula>
    </cfRule>
  </conditionalFormatting>
  <conditionalFormatting sqref="AU19">
    <cfRule type="cellIs" dxfId="37" priority="14" operator="equal">
      <formula>"주민오류"</formula>
    </cfRule>
  </conditionalFormatting>
  <conditionalFormatting sqref="AU15">
    <cfRule type="cellIs" dxfId="36" priority="13" operator="equal">
      <formula>"사업자오류"</formula>
    </cfRule>
  </conditionalFormatting>
  <conditionalFormatting sqref="AT16">
    <cfRule type="cellIs" dxfId="35" priority="12" operator="equal">
      <formula>10</formula>
    </cfRule>
  </conditionalFormatting>
  <conditionalFormatting sqref="AT20">
    <cfRule type="cellIs" dxfId="34" priority="11" operator="equal">
      <formula>13</formula>
    </cfRule>
  </conditionalFormatting>
  <conditionalFormatting sqref="AT17">
    <cfRule type="cellIs" dxfId="33" priority="10" operator="equal">
      <formula>10</formula>
    </cfRule>
  </conditionalFormatting>
  <conditionalFormatting sqref="BJ156:BM156">
    <cfRule type="cellIs" dxfId="32" priority="9" operator="greaterThan">
      <formula>69</formula>
    </cfRule>
  </conditionalFormatting>
  <conditionalFormatting sqref="BJ158:BM158">
    <cfRule type="cellIs" dxfId="31" priority="8" operator="greaterThan">
      <formula>69</formula>
    </cfRule>
  </conditionalFormatting>
  <conditionalFormatting sqref="BJ160:BM160">
    <cfRule type="cellIs" dxfId="30" priority="7" operator="greaterThan">
      <formula>69</formula>
    </cfRule>
  </conditionalFormatting>
  <conditionalFormatting sqref="BJ162:BM162">
    <cfRule type="cellIs" dxfId="29" priority="6" operator="greaterThan">
      <formula>69</formula>
    </cfRule>
  </conditionalFormatting>
  <conditionalFormatting sqref="BJ164:BM164">
    <cfRule type="cellIs" dxfId="28" priority="5" operator="greaterThan">
      <formula>69</formula>
    </cfRule>
  </conditionalFormatting>
  <conditionalFormatting sqref="BJ166:BM166">
    <cfRule type="cellIs" dxfId="27" priority="4" operator="greaterThan">
      <formula>69</formula>
    </cfRule>
  </conditionalFormatting>
  <conditionalFormatting sqref="BJ168:BM168">
    <cfRule type="cellIs" dxfId="26" priority="3" operator="greaterThan">
      <formula>69</formula>
    </cfRule>
  </conditionalFormatting>
  <conditionalFormatting sqref="L137:T137">
    <cfRule type="cellIs" dxfId="25" priority="2" operator="greaterThan">
      <formula>3000000</formula>
    </cfRule>
  </conditionalFormatting>
  <conditionalFormatting sqref="L138:T138">
    <cfRule type="cellIs" dxfId="24" priority="1" operator="greaterThan">
      <formula>3000000</formula>
    </cfRule>
  </conditionalFormatting>
  <dataValidations disablePrompts="1" count="2">
    <dataValidation allowBlank="1" showInputMessage="1" showErrorMessage="1" promptTitle="표준세액공제가 0보다 크면 0 강제 입력" prompt="표준세액공제가 0보다 크면 0 강제 입력" sqref="AN137:AR137 P115:T128" xr:uid="{180B8429-5F57-4DE2-9299-0B017B880A1E}"/>
    <dataValidation allowBlank="1" showInputMessage="1" showErrorMessage="1" promptTitle="특별소득공제" prompt="특별소득공제" sqref="D111" xr:uid="{3BB4E815-DC4D-4082-871D-745A61FC6484}"/>
  </dataValidations>
  <hyperlinks>
    <hyperlink ref="F189" r:id="rId1" xr:uid="{FFE6A20D-0343-4ED8-88BE-5920991DAA1A}"/>
    <hyperlink ref="AT1" r:id="rId2" xr:uid="{F76D5492-3920-41FA-841E-DEE827EE2A5D}"/>
    <hyperlink ref="AU95" r:id="rId3" xr:uid="{E7C59814-F82D-4FC1-818D-DFCD0E064666}"/>
    <hyperlink ref="AT152" r:id="rId4" xr:uid="{353B8FA6-C35E-438A-BC86-F178E0B2AC1B}"/>
  </hyperlinks>
  <printOptions horizontalCentered="1" verticalCentered="1"/>
  <pageMargins left="0.19685039370078741" right="0.19685039370078741" top="0.39370078740157483" bottom="0.19685039370078741" header="0" footer="7.874015748031496E-2"/>
  <pageSetup paperSize="9" scale="95" orientation="portrait" r:id="rId5"/>
  <headerFooter alignWithMargins="0">
    <oddFooter>&amp;R&amp;P/&amp;N</oddFooter>
  </headerFooter>
  <ignoredErrors>
    <ignoredError sqref="D15:D16 D18:D20 X15:X16 X19 B22:B28 B33 B35:B37 B65:B66 B74:B75 D94:D101 C137:C138 W131:W132 U91:U92 V94:V96 V98:V99 V101 V103 W105 W107 W109 W111 W115 W117 V133:V136 V138" numberStoredAsText="1"/>
    <ignoredError sqref="AL33 O113" formula="1"/>
  </ignoredErrors>
  <drawing r:id="rId6"/>
  <legacyDrawing r:id="rId7"/>
  <mc:AlternateContent xmlns:mc="http://schemas.openxmlformats.org/markup-compatibility/2006">
    <mc:Choice Requires="x14">
      <controls>
        <mc:AlternateContent xmlns:mc="http://schemas.openxmlformats.org/markup-compatibility/2006">
          <mc:Choice Requires="x14">
            <control shapeId="38913" r:id="rId8" name="Check Box 1">
              <controlPr defaultSize="0" autoFill="0" autoLine="0" autoPict="0">
                <anchor moveWithCells="1">
                  <from>
                    <xdr:col>7</xdr:col>
                    <xdr:colOff>47625</xdr:colOff>
                    <xdr:row>93</xdr:row>
                    <xdr:rowOff>152400</xdr:rowOff>
                  </from>
                  <to>
                    <xdr:col>8</xdr:col>
                    <xdr:colOff>66675</xdr:colOff>
                    <xdr:row>95</xdr:row>
                    <xdr:rowOff>9525</xdr:rowOff>
                  </to>
                </anchor>
              </controlPr>
            </control>
          </mc:Choice>
        </mc:AlternateContent>
        <mc:AlternateContent xmlns:mc="http://schemas.openxmlformats.org/markup-compatibility/2006">
          <mc:Choice Requires="x14">
            <control shapeId="38914" r:id="rId9" name="Check Box 2">
              <controlPr defaultSize="0" autoFill="0" autoLine="0" autoPict="0">
                <anchor moveWithCells="1">
                  <from>
                    <xdr:col>7</xdr:col>
                    <xdr:colOff>38100</xdr:colOff>
                    <xdr:row>97</xdr:row>
                    <xdr:rowOff>180975</xdr:rowOff>
                  </from>
                  <to>
                    <xdr:col>8</xdr:col>
                    <xdr:colOff>57150</xdr:colOff>
                    <xdr:row>99</xdr:row>
                    <xdr:rowOff>9525</xdr:rowOff>
                  </to>
                </anchor>
              </controlPr>
            </control>
          </mc:Choice>
        </mc:AlternateContent>
        <mc:AlternateContent xmlns:mc="http://schemas.openxmlformats.org/markup-compatibility/2006">
          <mc:Choice Requires="x14">
            <control shapeId="38915" r:id="rId10" name="Check Box 3">
              <controlPr defaultSize="0" autoFill="0" autoLine="0" autoPict="0">
                <anchor moveWithCells="1">
                  <from>
                    <xdr:col>9</xdr:col>
                    <xdr:colOff>19050</xdr:colOff>
                    <xdr:row>12</xdr:row>
                    <xdr:rowOff>0</xdr:rowOff>
                  </from>
                  <to>
                    <xdr:col>14</xdr:col>
                    <xdr:colOff>19050</xdr:colOff>
                    <xdr:row>13</xdr:row>
                    <xdr:rowOff>19050</xdr:rowOff>
                  </to>
                </anchor>
              </controlPr>
            </control>
          </mc:Choice>
        </mc:AlternateContent>
        <mc:AlternateContent xmlns:mc="http://schemas.openxmlformats.org/markup-compatibility/2006">
          <mc:Choice Requires="x14">
            <control shapeId="38916" r:id="rId11" name="Check Box 4">
              <controlPr defaultSize="0" autoFill="0" autoLine="0" autoPict="0">
                <anchor moveWithCells="1">
                  <from>
                    <xdr:col>33</xdr:col>
                    <xdr:colOff>180975</xdr:colOff>
                    <xdr:row>11</xdr:row>
                    <xdr:rowOff>180975</xdr:rowOff>
                  </from>
                  <to>
                    <xdr:col>38</xdr:col>
                    <xdr:colOff>66675</xdr:colOff>
                    <xdr:row>13</xdr:row>
                    <xdr:rowOff>9525</xdr:rowOff>
                  </to>
                </anchor>
              </controlPr>
            </control>
          </mc:Choice>
        </mc:AlternateContent>
        <mc:AlternateContent xmlns:mc="http://schemas.openxmlformats.org/markup-compatibility/2006">
          <mc:Choice Requires="x14">
            <control shapeId="38917" r:id="rId12" name="Check Box 5">
              <controlPr defaultSize="0" autoFill="0" autoLine="0" autoPict="0">
                <anchor moveWithCells="1">
                  <from>
                    <xdr:col>14</xdr:col>
                    <xdr:colOff>66675</xdr:colOff>
                    <xdr:row>12</xdr:row>
                    <xdr:rowOff>0</xdr:rowOff>
                  </from>
                  <to>
                    <xdr:col>19</xdr:col>
                    <xdr:colOff>57150</xdr:colOff>
                    <xdr:row>13</xdr:row>
                    <xdr:rowOff>19050</xdr:rowOff>
                  </to>
                </anchor>
              </controlPr>
            </control>
          </mc:Choice>
        </mc:AlternateContent>
        <mc:AlternateContent xmlns:mc="http://schemas.openxmlformats.org/markup-compatibility/2006">
          <mc:Choice Requires="x14">
            <control shapeId="38918" r:id="rId13" name="Check Box 6">
              <controlPr defaultSize="0" autoFill="0" autoLine="0" autoPict="0">
                <anchor moveWithCells="1">
                  <from>
                    <xdr:col>20</xdr:col>
                    <xdr:colOff>28575</xdr:colOff>
                    <xdr:row>12</xdr:row>
                    <xdr:rowOff>0</xdr:rowOff>
                  </from>
                  <to>
                    <xdr:col>25</xdr:col>
                    <xdr:colOff>152400</xdr:colOff>
                    <xdr:row>13</xdr:row>
                    <xdr:rowOff>19050</xdr:rowOff>
                  </to>
                </anchor>
              </controlPr>
            </control>
          </mc:Choice>
        </mc:AlternateContent>
        <mc:AlternateContent xmlns:mc="http://schemas.openxmlformats.org/markup-compatibility/2006">
          <mc:Choice Requires="x14">
            <control shapeId="38919" r:id="rId14" name="Check Box 7">
              <controlPr defaultSize="0" autoFill="0" autoLine="0" autoPict="0">
                <anchor moveWithCells="1">
                  <from>
                    <xdr:col>38</xdr:col>
                    <xdr:colOff>38100</xdr:colOff>
                    <xdr:row>11</xdr:row>
                    <xdr:rowOff>180975</xdr:rowOff>
                  </from>
                  <to>
                    <xdr:col>43</xdr:col>
                    <xdr:colOff>0</xdr:colOff>
                    <xdr:row>13</xdr:row>
                    <xdr:rowOff>9525</xdr:rowOff>
                  </to>
                </anchor>
              </controlPr>
            </control>
          </mc:Choice>
        </mc:AlternateContent>
        <mc:AlternateContent xmlns:mc="http://schemas.openxmlformats.org/markup-compatibility/2006">
          <mc:Choice Requires="x14">
            <control shapeId="38920" r:id="rId15" name="Check Box 8">
              <controlPr defaultSize="0" autoFill="0" autoLine="0" autoPict="0">
                <anchor moveWithCells="1">
                  <from>
                    <xdr:col>33</xdr:col>
                    <xdr:colOff>180975</xdr:colOff>
                    <xdr:row>10</xdr:row>
                    <xdr:rowOff>123825</xdr:rowOff>
                  </from>
                  <to>
                    <xdr:col>37</xdr:col>
                    <xdr:colOff>123825</xdr:colOff>
                    <xdr:row>12</xdr:row>
                    <xdr:rowOff>9525</xdr:rowOff>
                  </to>
                </anchor>
              </controlPr>
            </control>
          </mc:Choice>
        </mc:AlternateContent>
        <mc:AlternateContent xmlns:mc="http://schemas.openxmlformats.org/markup-compatibility/2006">
          <mc:Choice Requires="x14">
            <control shapeId="38921" r:id="rId16" name="Check Box 9">
              <controlPr defaultSize="0" autoFill="0" autoLine="0" autoPict="0">
                <anchor moveWithCells="1">
                  <from>
                    <xdr:col>38</xdr:col>
                    <xdr:colOff>38100</xdr:colOff>
                    <xdr:row>10</xdr:row>
                    <xdr:rowOff>123825</xdr:rowOff>
                  </from>
                  <to>
                    <xdr:col>42</xdr:col>
                    <xdr:colOff>28575</xdr:colOff>
                    <xdr:row>12</xdr:row>
                    <xdr:rowOff>9525</xdr:rowOff>
                  </to>
                </anchor>
              </controlPr>
            </control>
          </mc:Choice>
        </mc:AlternateContent>
        <mc:AlternateContent xmlns:mc="http://schemas.openxmlformats.org/markup-compatibility/2006">
          <mc:Choice Requires="x14">
            <control shapeId="38922" r:id="rId17" name="Check Box 10">
              <controlPr defaultSize="0" autoFill="0" autoLine="0" autoPict="0">
                <anchor moveWithCells="1">
                  <from>
                    <xdr:col>34</xdr:col>
                    <xdr:colOff>19050</xdr:colOff>
                    <xdr:row>4</xdr:row>
                    <xdr:rowOff>123825</xdr:rowOff>
                  </from>
                  <to>
                    <xdr:col>37</xdr:col>
                    <xdr:colOff>152400</xdr:colOff>
                    <xdr:row>6</xdr:row>
                    <xdr:rowOff>9525</xdr:rowOff>
                  </to>
                </anchor>
              </controlPr>
            </control>
          </mc:Choice>
        </mc:AlternateContent>
        <mc:AlternateContent xmlns:mc="http://schemas.openxmlformats.org/markup-compatibility/2006">
          <mc:Choice Requires="x14">
            <control shapeId="38923" r:id="rId18" name="Check Box 11">
              <controlPr defaultSize="0" autoFill="0" autoLine="0" autoPict="0">
                <anchor moveWithCells="1">
                  <from>
                    <xdr:col>38</xdr:col>
                    <xdr:colOff>85725</xdr:colOff>
                    <xdr:row>4</xdr:row>
                    <xdr:rowOff>123825</xdr:rowOff>
                  </from>
                  <to>
                    <xdr:col>42</xdr:col>
                    <xdr:colOff>95250</xdr:colOff>
                    <xdr:row>6</xdr:row>
                    <xdr:rowOff>9525</xdr:rowOff>
                  </to>
                </anchor>
              </controlPr>
            </control>
          </mc:Choice>
        </mc:AlternateContent>
        <mc:AlternateContent xmlns:mc="http://schemas.openxmlformats.org/markup-compatibility/2006">
          <mc:Choice Requires="x14">
            <control shapeId="38924" r:id="rId19" name="Check Box 12">
              <controlPr defaultSize="0" autoFill="0" autoLine="0" autoPict="0">
                <anchor moveWithCells="1">
                  <from>
                    <xdr:col>7</xdr:col>
                    <xdr:colOff>38100</xdr:colOff>
                    <xdr:row>99</xdr:row>
                    <xdr:rowOff>0</xdr:rowOff>
                  </from>
                  <to>
                    <xdr:col>8</xdr:col>
                    <xdr:colOff>76200</xdr:colOff>
                    <xdr:row>100</xdr:row>
                    <xdr:rowOff>19050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3C6546-301A-47DC-A682-9342D1260422}">
  <sheetPr>
    <tabColor theme="3"/>
  </sheetPr>
  <dimension ref="A1:BM201"/>
  <sheetViews>
    <sheetView showGridLines="0" zoomScale="130" zoomScaleNormal="130" workbookViewId="0">
      <selection activeCell="J15" sqref="J15:W15"/>
    </sheetView>
  </sheetViews>
  <sheetFormatPr defaultColWidth="2.21875" defaultRowHeight="10.5"/>
  <cols>
    <col min="1" max="1" width="2.21875" style="113" customWidth="1"/>
    <col min="2" max="2" width="2.6640625" style="113" bestFit="1" customWidth="1"/>
    <col min="3" max="8" width="2.109375" style="113" customWidth="1"/>
    <col min="9" max="9" width="2.44140625" style="113" customWidth="1"/>
    <col min="10" max="11" width="3.109375" style="113" customWidth="1"/>
    <col min="12" max="12" width="2" style="113" customWidth="1"/>
    <col min="13" max="13" width="1.21875" style="113" customWidth="1"/>
    <col min="14" max="17" width="2" style="113" customWidth="1"/>
    <col min="18" max="19" width="2.5546875" style="113" customWidth="1"/>
    <col min="20" max="20" width="1.5546875" style="113" customWidth="1"/>
    <col min="21" max="26" width="2" style="113" customWidth="1"/>
    <col min="27" max="29" width="2.21875" style="113" customWidth="1"/>
    <col min="30" max="30" width="2" style="113" customWidth="1"/>
    <col min="31" max="32" width="1.77734375" style="113" customWidth="1"/>
    <col min="33" max="33" width="2.21875" style="113" customWidth="1"/>
    <col min="34" max="34" width="1.77734375" style="113" customWidth="1"/>
    <col min="35" max="35" width="2.21875" style="113" customWidth="1"/>
    <col min="36" max="36" width="2" style="113" customWidth="1"/>
    <col min="37" max="44" width="1.88671875" style="113" customWidth="1"/>
    <col min="45" max="45" width="2.21875" style="113" customWidth="1"/>
    <col min="46" max="46" width="8.21875" style="113" customWidth="1"/>
    <col min="47" max="47" width="9.44140625" style="113" customWidth="1"/>
    <col min="48" max="48" width="8.21875" style="113" customWidth="1"/>
    <col min="49" max="49" width="7.44140625" style="113" customWidth="1"/>
    <col min="50" max="50" width="8.33203125" style="113" customWidth="1"/>
    <col min="51" max="51" width="9.77734375" style="113" bestFit="1" customWidth="1"/>
    <col min="52" max="52" width="7" style="113" customWidth="1"/>
    <col min="53" max="53" width="13.88671875" style="113" bestFit="1" customWidth="1"/>
    <col min="54" max="55" width="8.33203125" style="113" customWidth="1"/>
    <col min="56" max="57" width="12.6640625" style="113" customWidth="1"/>
    <col min="58" max="58" width="7.77734375" style="113" customWidth="1"/>
    <col min="59" max="59" width="13.33203125" style="113" bestFit="1" customWidth="1"/>
    <col min="60" max="64" width="7.77734375" style="113" customWidth="1"/>
    <col min="65" max="16384" width="2.21875" style="113"/>
  </cols>
  <sheetData>
    <row r="1" spans="1:53" s="189" customFormat="1" ht="15" customHeight="1" thickBot="1">
      <c r="A1" s="113" t="s">
        <v>405</v>
      </c>
      <c r="AQ1" s="189" t="s">
        <v>0</v>
      </c>
      <c r="AT1" s="175" t="s">
        <v>480</v>
      </c>
    </row>
    <row r="2" spans="1:53" s="189" customFormat="1" ht="9" customHeight="1">
      <c r="A2" s="1273"/>
      <c r="B2" s="1274"/>
      <c r="C2" s="1274"/>
      <c r="D2" s="1274"/>
      <c r="E2" s="1274"/>
      <c r="F2" s="1274"/>
      <c r="G2" s="1274"/>
      <c r="H2" s="1274"/>
      <c r="I2" s="30"/>
      <c r="J2" s="30"/>
      <c r="K2" s="30"/>
      <c r="L2" s="30"/>
      <c r="M2" s="30"/>
      <c r="N2" s="30"/>
      <c r="O2" s="30"/>
      <c r="P2" s="30"/>
      <c r="Q2" s="30"/>
      <c r="R2" s="30"/>
      <c r="S2" s="30"/>
      <c r="T2" s="30"/>
      <c r="U2" s="30"/>
      <c r="V2" s="30"/>
      <c r="W2" s="30"/>
      <c r="X2" s="30"/>
      <c r="Y2" s="30"/>
      <c r="Z2" s="30"/>
      <c r="AA2" s="30"/>
      <c r="AB2" s="30"/>
      <c r="AC2" s="30"/>
      <c r="AD2" s="30"/>
      <c r="AE2" s="30"/>
      <c r="AF2" s="30"/>
      <c r="AG2" s="30"/>
      <c r="AH2" s="30"/>
      <c r="AI2" s="30"/>
      <c r="AJ2" s="30"/>
      <c r="AK2" s="30"/>
      <c r="AL2" s="30"/>
      <c r="AM2" s="30"/>
      <c r="AN2" s="30"/>
      <c r="AO2" s="30"/>
      <c r="AP2" s="30"/>
      <c r="AQ2" s="30"/>
      <c r="AR2" s="31"/>
    </row>
    <row r="3" spans="1:53" s="189" customFormat="1" ht="6" customHeight="1">
      <c r="A3" s="1275"/>
      <c r="B3" s="1276"/>
      <c r="C3" s="1276"/>
      <c r="D3" s="1276"/>
      <c r="E3" s="1276"/>
      <c r="F3" s="1276"/>
      <c r="G3" s="1276"/>
      <c r="H3" s="1276"/>
      <c r="I3" s="190"/>
      <c r="J3" s="190"/>
      <c r="K3" s="190"/>
      <c r="L3" s="190"/>
      <c r="M3" s="190"/>
      <c r="N3" s="190"/>
      <c r="O3" s="190"/>
      <c r="P3" s="190"/>
      <c r="Q3" s="190"/>
      <c r="R3" s="190"/>
      <c r="S3" s="190"/>
      <c r="T3" s="190"/>
      <c r="U3" s="190"/>
      <c r="V3" s="190"/>
      <c r="W3" s="190"/>
      <c r="X3" s="190"/>
      <c r="Y3" s="190"/>
      <c r="Z3" s="190"/>
      <c r="AA3" s="190"/>
      <c r="AB3" s="190"/>
      <c r="AC3" s="190"/>
      <c r="AD3" s="190"/>
      <c r="AE3" s="190"/>
      <c r="AF3" s="190"/>
      <c r="AG3" s="190"/>
      <c r="AH3" s="190"/>
      <c r="AI3" s="190"/>
      <c r="AJ3" s="190"/>
      <c r="AK3" s="190"/>
      <c r="AL3" s="190"/>
      <c r="AM3" s="190"/>
      <c r="AN3" s="190"/>
      <c r="AO3" s="190"/>
      <c r="AP3" s="190"/>
      <c r="AQ3" s="190"/>
      <c r="AR3" s="32"/>
    </row>
    <row r="4" spans="1:53" s="189" customFormat="1" ht="10.5" customHeight="1">
      <c r="A4" s="1275"/>
      <c r="B4" s="1276"/>
      <c r="C4" s="1276"/>
      <c r="D4" s="1276"/>
      <c r="E4" s="1276"/>
      <c r="F4" s="1276"/>
      <c r="G4" s="1276"/>
      <c r="H4" s="1276"/>
      <c r="I4" s="1277" t="s">
        <v>1</v>
      </c>
      <c r="J4" s="1278"/>
      <c r="K4" s="1279" t="s">
        <v>2</v>
      </c>
      <c r="L4" s="1280" t="s">
        <v>3</v>
      </c>
      <c r="M4" s="1280"/>
      <c r="N4" s="1280"/>
      <c r="O4" s="1280"/>
      <c r="P4" s="1280"/>
      <c r="Q4" s="1280"/>
      <c r="R4" s="1280"/>
      <c r="S4" s="1280"/>
      <c r="T4" s="1280"/>
      <c r="U4" s="1280"/>
      <c r="V4" s="1280"/>
      <c r="W4" s="1280"/>
      <c r="X4" s="1280"/>
      <c r="Y4" s="1280"/>
      <c r="Z4" s="1280"/>
      <c r="AA4" s="1280"/>
      <c r="AB4" s="1280"/>
      <c r="AC4" s="1280"/>
      <c r="AD4" s="1280"/>
      <c r="AE4" s="1211" t="s">
        <v>4</v>
      </c>
      <c r="AF4" s="1212"/>
      <c r="AG4" s="1212"/>
      <c r="AH4" s="1213"/>
      <c r="AI4" s="1267" t="s">
        <v>5</v>
      </c>
      <c r="AJ4" s="879"/>
      <c r="AK4" s="879"/>
      <c r="AL4" s="879"/>
      <c r="AM4" s="879"/>
      <c r="AN4" s="879"/>
      <c r="AO4" s="879"/>
      <c r="AP4" s="879"/>
      <c r="AQ4" s="1268"/>
      <c r="AR4" s="32"/>
    </row>
    <row r="5" spans="1:53" s="189" customFormat="1" ht="10.5" customHeight="1">
      <c r="A5" s="1275"/>
      <c r="B5" s="1276"/>
      <c r="C5" s="1276"/>
      <c r="D5" s="1276"/>
      <c r="E5" s="1276"/>
      <c r="F5" s="1276"/>
      <c r="G5" s="1276"/>
      <c r="H5" s="1276"/>
      <c r="I5" s="1277"/>
      <c r="J5" s="1278"/>
      <c r="K5" s="1279"/>
      <c r="L5" s="1280"/>
      <c r="M5" s="1280"/>
      <c r="N5" s="1280"/>
      <c r="O5" s="1280"/>
      <c r="P5" s="1280"/>
      <c r="Q5" s="1280"/>
      <c r="R5" s="1280"/>
      <c r="S5" s="1280"/>
      <c r="T5" s="1280"/>
      <c r="U5" s="1280"/>
      <c r="V5" s="1280"/>
      <c r="W5" s="1280"/>
      <c r="X5" s="1280"/>
      <c r="Y5" s="1280"/>
      <c r="Z5" s="1280"/>
      <c r="AA5" s="1280"/>
      <c r="AB5" s="1280"/>
      <c r="AC5" s="1280"/>
      <c r="AD5" s="1280"/>
      <c r="AE5" s="1211" t="s">
        <v>6</v>
      </c>
      <c r="AF5" s="1212"/>
      <c r="AG5" s="1213"/>
      <c r="AH5" s="1214" t="s">
        <v>7</v>
      </c>
      <c r="AI5" s="1215"/>
      <c r="AJ5" s="1216"/>
      <c r="AK5" s="1211" t="s">
        <v>8</v>
      </c>
      <c r="AL5" s="1212"/>
      <c r="AM5" s="1212"/>
      <c r="AN5" s="1213"/>
      <c r="AO5" s="1217" t="s">
        <v>9</v>
      </c>
      <c r="AP5" s="1217"/>
      <c r="AQ5" s="1218"/>
      <c r="AR5" s="32"/>
    </row>
    <row r="6" spans="1:53" s="189" customFormat="1" ht="15" customHeight="1">
      <c r="A6" s="191"/>
      <c r="B6" s="190"/>
      <c r="C6" s="190"/>
      <c r="D6" s="190"/>
      <c r="E6" s="190"/>
      <c r="F6" s="190"/>
      <c r="G6" s="190"/>
      <c r="H6" s="144"/>
      <c r="I6" s="1277"/>
      <c r="J6" s="1278"/>
      <c r="K6" s="1279"/>
      <c r="L6" s="1280"/>
      <c r="M6" s="1280"/>
      <c r="N6" s="1280"/>
      <c r="O6" s="1280"/>
      <c r="P6" s="1280"/>
      <c r="Q6" s="1280"/>
      <c r="R6" s="1280"/>
      <c r="S6" s="1280"/>
      <c r="T6" s="1280"/>
      <c r="U6" s="1280"/>
      <c r="V6" s="1280"/>
      <c r="W6" s="1280"/>
      <c r="X6" s="1280"/>
      <c r="Y6" s="1280"/>
      <c r="Z6" s="1280"/>
      <c r="AA6" s="1280"/>
      <c r="AB6" s="1280"/>
      <c r="AC6" s="1280"/>
      <c r="AD6" s="1280"/>
      <c r="AE6" s="1269" t="s">
        <v>11</v>
      </c>
      <c r="AF6" s="1270"/>
      <c r="AG6" s="1270"/>
      <c r="AH6" s="1271"/>
      <c r="AI6" s="1272"/>
      <c r="AJ6" s="1163"/>
      <c r="AK6" s="1163"/>
      <c r="AL6" s="1163"/>
      <c r="AM6" s="1163"/>
      <c r="AN6" s="1163"/>
      <c r="AO6" s="1163"/>
      <c r="AP6" s="1163"/>
      <c r="AQ6" s="1164"/>
      <c r="AR6" s="32"/>
      <c r="AV6" s="1281" t="s">
        <v>10</v>
      </c>
      <c r="AW6" s="1282"/>
      <c r="AX6" s="1239"/>
      <c r="AY6" s="1240"/>
      <c r="AZ6" s="1240"/>
      <c r="BA6" s="1241"/>
    </row>
    <row r="7" spans="1:53" s="189" customFormat="1" ht="5.25" customHeight="1">
      <c r="A7" s="191"/>
      <c r="B7" s="1233" t="s">
        <v>10</v>
      </c>
      <c r="C7" s="1234"/>
      <c r="D7" s="1239"/>
      <c r="E7" s="1240"/>
      <c r="F7" s="1240"/>
      <c r="G7" s="1241"/>
      <c r="H7" s="144"/>
      <c r="I7" s="1246" t="s">
        <v>1</v>
      </c>
      <c r="J7" s="1247" t="s">
        <v>12</v>
      </c>
      <c r="K7" s="1248" t="s">
        <v>2</v>
      </c>
      <c r="L7" s="1248" t="s">
        <v>13</v>
      </c>
      <c r="M7" s="1248"/>
      <c r="N7" s="1248"/>
      <c r="O7" s="1248"/>
      <c r="P7" s="1248"/>
      <c r="Q7" s="1248"/>
      <c r="R7" s="1248"/>
      <c r="S7" s="1248"/>
      <c r="T7" s="1248"/>
      <c r="U7" s="1248"/>
      <c r="V7" s="1248"/>
      <c r="W7" s="1248"/>
      <c r="X7" s="1248"/>
      <c r="Y7" s="1248"/>
      <c r="Z7" s="1248"/>
      <c r="AA7" s="1248"/>
      <c r="AB7" s="1248"/>
      <c r="AC7" s="1248"/>
      <c r="AD7" s="1248"/>
      <c r="AE7" s="1203" t="s">
        <v>14</v>
      </c>
      <c r="AF7" s="1204"/>
      <c r="AG7" s="1204"/>
      <c r="AH7" s="1204"/>
      <c r="AI7" s="1204"/>
      <c r="AJ7" s="1204"/>
      <c r="AK7" s="1204"/>
      <c r="AL7" s="1205"/>
      <c r="AM7" s="180"/>
      <c r="AN7" s="717" t="s">
        <v>15</v>
      </c>
      <c r="AO7" s="717"/>
      <c r="AP7" s="717" t="s">
        <v>16</v>
      </c>
      <c r="AQ7" s="718"/>
      <c r="AR7" s="32"/>
      <c r="AV7" s="1283"/>
      <c r="AW7" s="1284"/>
      <c r="AX7" s="1242"/>
      <c r="AY7" s="1287"/>
      <c r="AZ7" s="1287"/>
      <c r="BA7" s="1243"/>
    </row>
    <row r="8" spans="1:53" s="189" customFormat="1" ht="5.25" customHeight="1">
      <c r="A8" s="191"/>
      <c r="B8" s="1235"/>
      <c r="C8" s="1236"/>
      <c r="D8" s="1242"/>
      <c r="E8" s="1210"/>
      <c r="F8" s="1210"/>
      <c r="G8" s="1243"/>
      <c r="H8" s="144"/>
      <c r="I8" s="1246"/>
      <c r="J8" s="1247"/>
      <c r="K8" s="1248"/>
      <c r="L8" s="1248"/>
      <c r="M8" s="1248"/>
      <c r="N8" s="1248"/>
      <c r="O8" s="1248"/>
      <c r="P8" s="1248"/>
      <c r="Q8" s="1248"/>
      <c r="R8" s="1248"/>
      <c r="S8" s="1248"/>
      <c r="T8" s="1248"/>
      <c r="U8" s="1248"/>
      <c r="V8" s="1248"/>
      <c r="W8" s="1248"/>
      <c r="X8" s="1248"/>
      <c r="Y8" s="1248"/>
      <c r="Z8" s="1248"/>
      <c r="AA8" s="1248"/>
      <c r="AB8" s="1248"/>
      <c r="AC8" s="1248"/>
      <c r="AD8" s="1248"/>
      <c r="AE8" s="1206"/>
      <c r="AF8" s="1207"/>
      <c r="AG8" s="1207"/>
      <c r="AH8" s="1207"/>
      <c r="AI8" s="1207"/>
      <c r="AJ8" s="1207"/>
      <c r="AK8" s="1207"/>
      <c r="AL8" s="1208"/>
      <c r="AM8" s="184"/>
      <c r="AN8" s="847"/>
      <c r="AO8" s="847"/>
      <c r="AP8" s="847"/>
      <c r="AQ8" s="848"/>
      <c r="AR8" s="32"/>
      <c r="AV8" s="1285"/>
      <c r="AW8" s="1286"/>
      <c r="AX8" s="1244"/>
      <c r="AY8" s="967"/>
      <c r="AZ8" s="967"/>
      <c r="BA8" s="1245"/>
    </row>
    <row r="9" spans="1:53" s="189" customFormat="1" ht="5.25" customHeight="1">
      <c r="A9" s="191"/>
      <c r="B9" s="1237"/>
      <c r="C9" s="1238"/>
      <c r="D9" s="1244"/>
      <c r="E9" s="967"/>
      <c r="F9" s="967"/>
      <c r="G9" s="1245"/>
      <c r="H9" s="144"/>
      <c r="I9" s="1246"/>
      <c r="J9" s="1247"/>
      <c r="K9" s="1248"/>
      <c r="L9" s="1248"/>
      <c r="M9" s="1248"/>
      <c r="N9" s="1248"/>
      <c r="O9" s="1248"/>
      <c r="P9" s="1248"/>
      <c r="Q9" s="1248"/>
      <c r="R9" s="1248"/>
      <c r="S9" s="1248"/>
      <c r="T9" s="1248"/>
      <c r="U9" s="1248"/>
      <c r="V9" s="1248"/>
      <c r="W9" s="1248"/>
      <c r="X9" s="1248"/>
      <c r="Y9" s="1248"/>
      <c r="Z9" s="1248"/>
      <c r="AA9" s="1248"/>
      <c r="AB9" s="1248"/>
      <c r="AC9" s="1248"/>
      <c r="AD9" s="1248"/>
      <c r="AE9" s="1203" t="s">
        <v>323</v>
      </c>
      <c r="AF9" s="1204"/>
      <c r="AG9" s="1204"/>
      <c r="AH9" s="1204"/>
      <c r="AI9" s="1204"/>
      <c r="AJ9" s="1204"/>
      <c r="AK9" s="1204"/>
      <c r="AL9" s="1205"/>
      <c r="AM9" s="180"/>
      <c r="AN9" s="717" t="s">
        <v>15</v>
      </c>
      <c r="AO9" s="717"/>
      <c r="AP9" s="717" t="s">
        <v>16</v>
      </c>
      <c r="AQ9" s="718"/>
      <c r="AR9" s="32"/>
    </row>
    <row r="10" spans="1:53" s="189" customFormat="1" ht="5.25" customHeight="1">
      <c r="A10" s="1209"/>
      <c r="B10" s="1210"/>
      <c r="C10" s="1210"/>
      <c r="D10" s="1210"/>
      <c r="E10" s="1210"/>
      <c r="F10" s="1210"/>
      <c r="G10" s="1210"/>
      <c r="H10" s="1210"/>
      <c r="I10" s="1246"/>
      <c r="J10" s="1247"/>
      <c r="K10" s="1248"/>
      <c r="L10" s="1248"/>
      <c r="M10" s="1248"/>
      <c r="N10" s="1248"/>
      <c r="O10" s="1248"/>
      <c r="P10" s="1248"/>
      <c r="Q10" s="1248"/>
      <c r="R10" s="1248"/>
      <c r="S10" s="1248"/>
      <c r="T10" s="1248"/>
      <c r="U10" s="1248"/>
      <c r="V10" s="1248"/>
      <c r="W10" s="1248"/>
      <c r="X10" s="1248"/>
      <c r="Y10" s="1248"/>
      <c r="Z10" s="1248"/>
      <c r="AA10" s="1248"/>
      <c r="AB10" s="1248"/>
      <c r="AC10" s="1248"/>
      <c r="AD10" s="1248"/>
      <c r="AE10" s="1206"/>
      <c r="AF10" s="1207"/>
      <c r="AG10" s="1207"/>
      <c r="AH10" s="1207"/>
      <c r="AI10" s="1207"/>
      <c r="AJ10" s="1207"/>
      <c r="AK10" s="1207"/>
      <c r="AL10" s="1208"/>
      <c r="AM10" s="184"/>
      <c r="AN10" s="847"/>
      <c r="AO10" s="847"/>
      <c r="AP10" s="847"/>
      <c r="AQ10" s="848"/>
      <c r="AR10" s="32"/>
    </row>
    <row r="11" spans="1:53" s="189" customFormat="1" ht="10.5" customHeight="1">
      <c r="A11" s="1209"/>
      <c r="B11" s="1210"/>
      <c r="C11" s="1210"/>
      <c r="D11" s="1210"/>
      <c r="E11" s="1210"/>
      <c r="F11" s="1210"/>
      <c r="G11" s="1210"/>
      <c r="H11" s="1210"/>
      <c r="I11" s="1246"/>
      <c r="J11" s="1247"/>
      <c r="K11" s="1248"/>
      <c r="L11" s="1248"/>
      <c r="M11" s="1248"/>
      <c r="N11" s="1248"/>
      <c r="O11" s="1248"/>
      <c r="P11" s="1248"/>
      <c r="Q11" s="1248"/>
      <c r="R11" s="1248"/>
      <c r="S11" s="1248"/>
      <c r="T11" s="1248"/>
      <c r="U11" s="1248"/>
      <c r="V11" s="1248"/>
      <c r="W11" s="1248"/>
      <c r="X11" s="1248"/>
      <c r="Y11" s="1248"/>
      <c r="Z11" s="1248"/>
      <c r="AA11" s="1248"/>
      <c r="AB11" s="1248"/>
      <c r="AC11" s="1248"/>
      <c r="AD11" s="1248"/>
      <c r="AE11" s="1211" t="s">
        <v>17</v>
      </c>
      <c r="AF11" s="1212"/>
      <c r="AG11" s="1213"/>
      <c r="AH11" s="1214" t="s">
        <v>7</v>
      </c>
      <c r="AI11" s="1215"/>
      <c r="AJ11" s="1216"/>
      <c r="AK11" s="1211" t="s">
        <v>18</v>
      </c>
      <c r="AL11" s="1212"/>
      <c r="AM11" s="1212"/>
      <c r="AN11" s="1213"/>
      <c r="AO11" s="1217" t="s">
        <v>9</v>
      </c>
      <c r="AP11" s="1217"/>
      <c r="AQ11" s="1218"/>
      <c r="AR11" s="32"/>
    </row>
    <row r="12" spans="1:53" s="189" customFormat="1" ht="15" customHeight="1">
      <c r="A12" s="1209"/>
      <c r="B12" s="1210"/>
      <c r="C12" s="1210"/>
      <c r="D12" s="1210"/>
      <c r="E12" s="1210"/>
      <c r="F12" s="1210"/>
      <c r="G12" s="1210"/>
      <c r="H12" s="1210"/>
      <c r="I12" s="1246"/>
      <c r="J12" s="1247"/>
      <c r="K12" s="1248"/>
      <c r="L12" s="1248"/>
      <c r="M12" s="1248"/>
      <c r="N12" s="1248"/>
      <c r="O12" s="1248"/>
      <c r="P12" s="1248"/>
      <c r="Q12" s="1248"/>
      <c r="R12" s="1248"/>
      <c r="S12" s="1248"/>
      <c r="T12" s="1248"/>
      <c r="U12" s="1248"/>
      <c r="V12" s="1248"/>
      <c r="W12" s="1248"/>
      <c r="X12" s="1248"/>
      <c r="Y12" s="1248"/>
      <c r="Z12" s="1248"/>
      <c r="AA12" s="1248"/>
      <c r="AB12" s="1248"/>
      <c r="AC12" s="1248"/>
      <c r="AD12" s="1248"/>
      <c r="AE12" s="1219" t="s">
        <v>19</v>
      </c>
      <c r="AF12" s="1220"/>
      <c r="AG12" s="1220"/>
      <c r="AH12" s="1221"/>
      <c r="AI12" s="1163"/>
      <c r="AJ12" s="1163"/>
      <c r="AK12" s="1163"/>
      <c r="AL12" s="1163"/>
      <c r="AM12" s="1163"/>
      <c r="AN12" s="1163"/>
      <c r="AO12" s="1163"/>
      <c r="AP12" s="1163"/>
      <c r="AQ12" s="1164"/>
      <c r="AR12" s="32"/>
    </row>
    <row r="13" spans="1:53" s="189" customFormat="1" ht="15" customHeight="1">
      <c r="A13" s="191"/>
      <c r="B13" s="190"/>
      <c r="C13" s="190"/>
      <c r="D13" s="190"/>
      <c r="E13" s="190"/>
      <c r="F13" s="190"/>
      <c r="G13" s="144"/>
      <c r="H13" s="144"/>
      <c r="I13" s="145" t="s">
        <v>20</v>
      </c>
      <c r="J13" s="146"/>
      <c r="K13" s="146"/>
      <c r="L13" s="146"/>
      <c r="M13" s="146"/>
      <c r="N13" s="146"/>
      <c r="O13" s="146"/>
      <c r="P13" s="146"/>
      <c r="Q13" s="146"/>
      <c r="R13" s="146"/>
      <c r="S13" s="146"/>
      <c r="T13" s="146"/>
      <c r="U13" s="146"/>
      <c r="V13" s="146"/>
      <c r="W13" s="146"/>
      <c r="X13" s="146"/>
      <c r="Y13" s="146"/>
      <c r="Z13" s="146"/>
      <c r="AA13" s="147" t="s">
        <v>21</v>
      </c>
      <c r="AB13" s="183"/>
      <c r="AC13" s="190"/>
      <c r="AD13" s="190"/>
      <c r="AE13" s="1219" t="s">
        <v>22</v>
      </c>
      <c r="AF13" s="1220"/>
      <c r="AG13" s="1220"/>
      <c r="AH13" s="1221"/>
      <c r="AI13" s="1163"/>
      <c r="AJ13" s="1163"/>
      <c r="AK13" s="1163"/>
      <c r="AL13" s="1163"/>
      <c r="AM13" s="1163"/>
      <c r="AN13" s="1163"/>
      <c r="AO13" s="1163"/>
      <c r="AP13" s="1163"/>
      <c r="AQ13" s="1164"/>
      <c r="AR13" s="32"/>
    </row>
    <row r="14" spans="1:53" s="189" customFormat="1" ht="18" customHeight="1" thickBot="1">
      <c r="A14" s="191"/>
      <c r="B14" s="190"/>
      <c r="C14" s="190"/>
      <c r="D14" s="190"/>
      <c r="E14" s="190"/>
      <c r="F14" s="190"/>
      <c r="G14" s="190"/>
      <c r="H14" s="190"/>
      <c r="I14" s="190"/>
      <c r="J14" s="1165"/>
      <c r="K14" s="1165"/>
      <c r="L14" s="1165"/>
      <c r="M14" s="1165"/>
      <c r="N14" s="1165"/>
      <c r="O14" s="1165"/>
      <c r="P14" s="1165"/>
      <c r="Q14" s="1165"/>
      <c r="R14" s="1165"/>
      <c r="S14" s="1165"/>
      <c r="T14" s="1165"/>
      <c r="U14" s="1165"/>
      <c r="V14" s="1165"/>
      <c r="W14" s="1165"/>
      <c r="X14" s="1165"/>
      <c r="Y14" s="1165"/>
      <c r="Z14" s="1165"/>
      <c r="AA14" s="1165"/>
      <c r="AB14" s="1165"/>
      <c r="AC14" s="1165"/>
      <c r="AD14" s="190"/>
      <c r="AE14" s="190"/>
      <c r="AF14" s="190"/>
      <c r="AG14" s="190"/>
      <c r="AH14" s="190"/>
      <c r="AI14" s="190"/>
      <c r="AJ14" s="190"/>
      <c r="AK14" s="190"/>
      <c r="AL14" s="190"/>
      <c r="AM14" s="190"/>
      <c r="AN14" s="190"/>
      <c r="AO14" s="190"/>
      <c r="AP14" s="190"/>
      <c r="AQ14" s="190"/>
      <c r="AR14" s="32"/>
      <c r="AT14" s="150" t="s">
        <v>28</v>
      </c>
      <c r="AU14" s="40" t="s">
        <v>316</v>
      </c>
    </row>
    <row r="15" spans="1:53" s="189" customFormat="1" ht="12" customHeight="1">
      <c r="A15" s="1166" t="s">
        <v>238</v>
      </c>
      <c r="B15" s="1167"/>
      <c r="C15" s="1168"/>
      <c r="D15" s="124" t="s">
        <v>23</v>
      </c>
      <c r="E15" s="1175" t="s">
        <v>24</v>
      </c>
      <c r="F15" s="1175"/>
      <c r="G15" s="1175"/>
      <c r="H15" s="1175"/>
      <c r="I15" s="1176"/>
      <c r="J15" s="1418" t="str">
        <f>'근로소득원천징수영수증(특별공제)-입력'!$J$15</f>
        <v>㈜선우회계법인</v>
      </c>
      <c r="K15" s="1419"/>
      <c r="L15" s="1419"/>
      <c r="M15" s="1419"/>
      <c r="N15" s="1419"/>
      <c r="O15" s="1419"/>
      <c r="P15" s="1419"/>
      <c r="Q15" s="1419"/>
      <c r="R15" s="1419"/>
      <c r="S15" s="1419"/>
      <c r="T15" s="1419"/>
      <c r="U15" s="1419"/>
      <c r="V15" s="1419"/>
      <c r="W15" s="1420"/>
      <c r="X15" s="125" t="s">
        <v>25</v>
      </c>
      <c r="Y15" s="1175" t="s">
        <v>26</v>
      </c>
      <c r="Z15" s="1175"/>
      <c r="AA15" s="1175"/>
      <c r="AB15" s="1175"/>
      <c r="AC15" s="1175"/>
      <c r="AD15" s="1175"/>
      <c r="AE15" s="1175"/>
      <c r="AF15" s="1176"/>
      <c r="AG15" s="1419" t="str">
        <f>'근로소득원천징수영수증(특별공제)-입력'!$AG$15</f>
        <v>손흥민</v>
      </c>
      <c r="AH15" s="1419"/>
      <c r="AI15" s="1419"/>
      <c r="AJ15" s="1419"/>
      <c r="AK15" s="1419"/>
      <c r="AL15" s="1419"/>
      <c r="AM15" s="1419"/>
      <c r="AN15" s="1419"/>
      <c r="AO15" s="1419"/>
      <c r="AP15" s="1419"/>
      <c r="AQ15" s="1419"/>
      <c r="AR15" s="1421"/>
      <c r="AT15" s="40">
        <f>IF(10-MOD(MID(J16,1,1)*1+MID(J16,2,1)*3+MID(J16,3,1)*7+MID(J16,4,1)*1+MID(J16,5,1)*3+MID(J16,6,1)*7+MID(J16,7,1)*1+MID(J16,8,1)*3+INT((MID(J16,9,1)*5)/10)+MOD(MID(J16,9,1)*5,10),10)=10,0,10-MOD(MID(J16,1,1)*1+MID(J16,2,1)*3+MID(J16,3,1)*7+MID(J16,4,1)*1+MID(J16,5,1)*3+MID(J16,6,1)*7+MID(J16,7,1)*1+MID(J16,8,1)*3+INT((MID(J16,9,1)*5)/10)+MOD(MID(J16,9,1)*5,10),10))</f>
        <v>7</v>
      </c>
      <c r="AU15" s="40" t="str">
        <f>IF(INT(MID(J16,10,1))=AT15,"OK","사업자오류")</f>
        <v>OK</v>
      </c>
    </row>
    <row r="16" spans="1:53" s="189" customFormat="1" ht="12" customHeight="1">
      <c r="A16" s="1169"/>
      <c r="B16" s="1170"/>
      <c r="C16" s="1171"/>
      <c r="D16" s="18" t="s">
        <v>27</v>
      </c>
      <c r="E16" s="1226" t="s">
        <v>28</v>
      </c>
      <c r="F16" s="1226"/>
      <c r="G16" s="1226"/>
      <c r="H16" s="1226"/>
      <c r="I16" s="1227"/>
      <c r="J16" s="1302">
        <f>'근로소득원천징수영수증(특별공제)-입력'!$J$16</f>
        <v>3128512347</v>
      </c>
      <c r="K16" s="1303"/>
      <c r="L16" s="1303"/>
      <c r="M16" s="1303"/>
      <c r="N16" s="1303"/>
      <c r="O16" s="1303"/>
      <c r="P16" s="1303"/>
      <c r="Q16" s="1303"/>
      <c r="R16" s="1303"/>
      <c r="S16" s="1303"/>
      <c r="T16" s="1303"/>
      <c r="U16" s="1303"/>
      <c r="V16" s="1303"/>
      <c r="W16" s="1304"/>
      <c r="X16" s="21" t="s">
        <v>29</v>
      </c>
      <c r="Y16" s="1226" t="s">
        <v>30</v>
      </c>
      <c r="Z16" s="1226"/>
      <c r="AA16" s="1226"/>
      <c r="AB16" s="1226"/>
      <c r="AC16" s="1226"/>
      <c r="AD16" s="1226"/>
      <c r="AE16" s="1226"/>
      <c r="AF16" s="1227"/>
      <c r="AG16" s="1307">
        <f>'근로소득원천징수영수증(특별공제)-입력'!$AG$16</f>
        <v>1615110012345</v>
      </c>
      <c r="AH16" s="1307"/>
      <c r="AI16" s="1307"/>
      <c r="AJ16" s="1307"/>
      <c r="AK16" s="1307"/>
      <c r="AL16" s="1307"/>
      <c r="AM16" s="1307"/>
      <c r="AN16" s="1307"/>
      <c r="AO16" s="1307"/>
      <c r="AP16" s="1307"/>
      <c r="AQ16" s="1307"/>
      <c r="AR16" s="1308"/>
      <c r="AT16" s="189">
        <f>LEN(J16)</f>
        <v>10</v>
      </c>
    </row>
    <row r="17" spans="1:48" s="189" customFormat="1" ht="12" customHeight="1">
      <c r="A17" s="1169"/>
      <c r="B17" s="1170"/>
      <c r="C17" s="1171"/>
      <c r="D17" s="18" t="s">
        <v>426</v>
      </c>
      <c r="E17" s="62"/>
      <c r="F17" s="1300" t="s">
        <v>342</v>
      </c>
      <c r="G17" s="1300"/>
      <c r="H17" s="1300"/>
      <c r="I17" s="1300"/>
      <c r="J17" s="1300"/>
      <c r="K17" s="1300"/>
      <c r="L17" s="1301"/>
      <c r="M17" s="1302" t="s">
        <v>404</v>
      </c>
      <c r="N17" s="1303"/>
      <c r="O17" s="1303"/>
      <c r="P17" s="1303"/>
      <c r="Q17" s="1303"/>
      <c r="R17" s="1303"/>
      <c r="S17" s="1303"/>
      <c r="T17" s="1303"/>
      <c r="U17" s="1303"/>
      <c r="V17" s="1303"/>
      <c r="W17" s="1304"/>
      <c r="X17" s="21" t="s">
        <v>427</v>
      </c>
      <c r="Y17" s="62"/>
      <c r="Z17" s="1305" t="s">
        <v>341</v>
      </c>
      <c r="AA17" s="1305"/>
      <c r="AB17" s="1305"/>
      <c r="AC17" s="1305"/>
      <c r="AD17" s="1305"/>
      <c r="AE17" s="1305"/>
      <c r="AF17" s="1306"/>
      <c r="AG17" s="1307"/>
      <c r="AH17" s="1307"/>
      <c r="AI17" s="1307"/>
      <c r="AJ17" s="1307"/>
      <c r="AK17" s="1307"/>
      <c r="AL17" s="1307"/>
      <c r="AM17" s="1307"/>
      <c r="AN17" s="1307"/>
      <c r="AO17" s="1307"/>
      <c r="AP17" s="1307"/>
      <c r="AQ17" s="1307"/>
      <c r="AR17" s="1308"/>
      <c r="AT17" s="189">
        <f>LEN(J17)</f>
        <v>0</v>
      </c>
    </row>
    <row r="18" spans="1:48" s="189" customFormat="1" ht="12" customHeight="1">
      <c r="A18" s="1172"/>
      <c r="B18" s="1173"/>
      <c r="C18" s="1174"/>
      <c r="D18" s="19" t="s">
        <v>31</v>
      </c>
      <c r="E18" s="1249" t="s">
        <v>32</v>
      </c>
      <c r="F18" s="1249"/>
      <c r="G18" s="1249"/>
      <c r="H18" s="1249"/>
      <c r="I18" s="1250"/>
      <c r="J18" s="1408" t="str">
        <f>'근로소득원천징수영수증(특별공제)-입력'!$J$18</f>
        <v>충남 천안시 서북구 오성로 103,6층(두정동,청풍프라자)</v>
      </c>
      <c r="K18" s="1409"/>
      <c r="L18" s="1409"/>
      <c r="M18" s="1409"/>
      <c r="N18" s="1409"/>
      <c r="O18" s="1409"/>
      <c r="P18" s="1409"/>
      <c r="Q18" s="1409"/>
      <c r="R18" s="1409"/>
      <c r="S18" s="1409"/>
      <c r="T18" s="1409"/>
      <c r="U18" s="1409"/>
      <c r="V18" s="1409"/>
      <c r="W18" s="1409"/>
      <c r="X18" s="1409"/>
      <c r="Y18" s="1409"/>
      <c r="Z18" s="1409"/>
      <c r="AA18" s="1409"/>
      <c r="AB18" s="1409"/>
      <c r="AC18" s="1409"/>
      <c r="AD18" s="1409"/>
      <c r="AE18" s="1409"/>
      <c r="AF18" s="1409"/>
      <c r="AG18" s="1409"/>
      <c r="AH18" s="1409"/>
      <c r="AI18" s="1409"/>
      <c r="AJ18" s="1409"/>
      <c r="AK18" s="1409"/>
      <c r="AL18" s="1409"/>
      <c r="AM18" s="1409"/>
      <c r="AN18" s="1409"/>
      <c r="AO18" s="1409"/>
      <c r="AP18" s="1409"/>
      <c r="AQ18" s="1409"/>
      <c r="AR18" s="1410"/>
      <c r="AT18" s="40" t="s">
        <v>36</v>
      </c>
      <c r="AU18" s="40" t="s">
        <v>316</v>
      </c>
    </row>
    <row r="19" spans="1:48" s="189" customFormat="1" ht="12" customHeight="1">
      <c r="A19" s="1254" t="s">
        <v>239</v>
      </c>
      <c r="B19" s="1255"/>
      <c r="C19" s="1256"/>
      <c r="D19" s="20" t="s">
        <v>33</v>
      </c>
      <c r="E19" s="1260" t="s">
        <v>34</v>
      </c>
      <c r="F19" s="1260"/>
      <c r="G19" s="1260"/>
      <c r="H19" s="1260"/>
      <c r="I19" s="1261"/>
      <c r="J19" s="1411" t="str">
        <f>'근로소득원천징수영수증(특별공제)-입력'!$J$19</f>
        <v>김수현</v>
      </c>
      <c r="K19" s="1412"/>
      <c r="L19" s="1412"/>
      <c r="M19" s="1412"/>
      <c r="N19" s="1412"/>
      <c r="O19" s="1412"/>
      <c r="P19" s="1412"/>
      <c r="Q19" s="1412"/>
      <c r="R19" s="1412"/>
      <c r="S19" s="1412"/>
      <c r="T19" s="1412"/>
      <c r="U19" s="1412"/>
      <c r="V19" s="1412"/>
      <c r="W19" s="1412"/>
      <c r="X19" s="20" t="s">
        <v>35</v>
      </c>
      <c r="Y19" s="1260" t="s">
        <v>407</v>
      </c>
      <c r="Z19" s="1260"/>
      <c r="AA19" s="1260"/>
      <c r="AB19" s="1260"/>
      <c r="AC19" s="1260"/>
      <c r="AD19" s="1260"/>
      <c r="AE19" s="1260"/>
      <c r="AF19" s="1261"/>
      <c r="AG19" s="1413">
        <f>'근로소득원천징수영수증(특별공제)-입력'!$AG$19</f>
        <v>8802161234566</v>
      </c>
      <c r="AH19" s="1413"/>
      <c r="AI19" s="1413"/>
      <c r="AJ19" s="1413"/>
      <c r="AK19" s="1413"/>
      <c r="AL19" s="1413"/>
      <c r="AM19" s="1413"/>
      <c r="AN19" s="1413"/>
      <c r="AO19" s="1413"/>
      <c r="AP19" s="1413"/>
      <c r="AQ19" s="1413"/>
      <c r="AR19" s="1414"/>
      <c r="AT19" s="40">
        <f>IF(LEN(CLEAN(AG19))=10,IF(AND(VALUE(MID(AG19,4,1))&gt;=1,VALUE(MID(AG19,4,1))&lt;=4),MOD(11-MOD(0*2+0*3+0*4+MID(AG19,1,1)*5+MID(AG19,2,1)*6+MID(AG19,3,1)*7+MID(AG19,4,1)*8+MID(AG19,5,1)*9+MID(AG19,6,1)*2+MID(AG19,7,1)*3+MID(AG19,8,1)*4+MID(AG19,9,1)*5,11),10),IF(AND(VALUE(MID(AG19,4,1))&gt;=5,VALUE(MID(AG19,4,1))&lt;=8),MOD(11-MOD(0*2+0*3+0*4+MID(AG19,1,1)*5+MID(AG19,2,1)*6+MID(AG19,3,1)*7+MID(AG19,4,1)*8+MID(AG19,5,1)*9+MID(AG19,6,1)*2+MID(AG19,7,1)*3+MID(AG19,8,1)*4+MID(AG19,9,1)*5,11),10),"오류")),IF(LEN(CLEAN(AG19))=11,IF(AND(VALUE(MID(AG19,5,1))&gt;=1,VALUE(MID(AG19,5,1))&lt;=4),MOD(11-MOD(0*2+0*3+MID(AG19,1,1)*4+MID(AG19,2,1)*5+MID(AG19,3,1)*6+MID(AG19,4,1)*7+MID(AG19,5,1)*8+MID(AG19,6,1)*9+MID(AG19,7,1)*2+MID(AG19,8,1)*3+MID(AG19,9,1)*4+MID(AG19,10,1)*5,11),10),IF(AND(VALUE(MID(AG19,5,1))&gt;=5,VALUE(MID(AG19,5,1))&lt;=8),MOD(11-MOD(0*2+0*3+MID(AG19,1,1)*4+MID(AG19,2,1)*5+MID(AG19,3,1)*6+MID(AG19,4,1)*7+MID(AG19,5,1)*8+MID(AG19,6,1)*9+MID(AG19,7,1)*2+MID(AG19,8,1)*3+MID(AG19,9,1)*4+MID(AG19,10,1)*5,11),10),"오류")),IF(LEN(CLEAN(AG19))=12,IF(AND(VALUE(MID(AG19,6,1))&gt;=1,VALUE(MID(AG19,6,1))&lt;=4),MOD(11-MOD(0*2+MID(AG19,1,1)*3+MID(AG19,2,1)*4+MID(AG19,3,1)*5+MID(AG19,4,1)*6+MID(AG19,5,1)*7+MID(AG19,6,1)*8+MID(AG19,7,1)*9+MID(AG19,8,1)*2+MID(AG19,9,1)*3+MID(AG19,10,1)*4+MID(AG19,11,1)*5,11),10),IF(AND(VALUE(MID(AG19,7,1))&gt;=5,VALUE(MID(AG19,7,1))&lt;=8),MOD(11-MOD(0*2+MID(AG19,1,1)*3+MID(AG19,2,1)*4+MID(AG19,3,1)*5+MID(AG19,4,1)*6+MID(AG19,5,1)*7+MID(AG19,6,1)*8+MID(AG19,7,1)*9+MID(AG19,8,1)*2+MID(AG19,9,1)*3+MID(AG19,10,1)*4+MID(AG19,11,1)*5,11),10),"오류")),IF(AND(VALUE(MID(AG19,7,1))&gt;=1,VALUE(MID(AG19,7,1))&lt;=4),MOD(11-MOD(MID(AG19,1,1)*2+MID(AG19,2,1)*3+MID(AG19,3,1)*4+MID(AG19,4,1)*5+MID(AG19,5,1)*6+MID(AG19,6,1)*7+MID(AG19,7,1)*8+MID(AG19,8,1)*9+MID(AG19,9,1)*2+MID(AG19,10,1)*3+MID(AG19,11,1)*4+MID(AG19,12,1)*5,11),10),IF(AND(VALUE(MID(AG19,7,1))&gt;=5,VALUE(MID(AG19,7,1))&lt;=8),IF(LEN(CLEAN(AG19))=12,MOD(MOD(11-MOD(0*2+MID(AG19,1,1)*3+MID(AG19,2,1)*4+MID(AG19,3,1)*5+MID(AG19,4,1)*6+MID(AG19,5,1)*7+MID(AG19,6,1)*8+MID(AG19,7,1)*9+MID(AG19,8,1)*2+MID(AG19,9,1)*3+MID(AG19,10,1)*4+MID(AG19,11,1)*5,11),10)+2,10),MOD(MOD(11-MOD(MID(AG19,1,1)*2+MID(AG19,2,1)*3+MID(AG19,3,1)*4+MID(AG19,4,1)*5+MID(AG19,5,1)*6+MID(AG19,6,1)*7+MID(AG19,7,1)*8+MID(AG19,8,1)*9+MID(AG19,9,1)*2+MID(AG19,10,1)*3+MID(AG19,11,1)*4+MID(AG19,12,1)*5,11),10)+2,10)))))))</f>
        <v>6</v>
      </c>
      <c r="AU19" s="40" t="str">
        <f>IF(INT(RIGHT(AG19,1))=AT19,"OK","주민오류")</f>
        <v>OK</v>
      </c>
      <c r="AV19" s="40" t="str">
        <f>CHOOSE(14-LEN(CLEAN(AG19)),MID(AG19,7,1),MID(AG19,6,1),MID(AG19,5,1),MID(AG19,4,1))</f>
        <v>1</v>
      </c>
    </row>
    <row r="20" spans="1:48" s="189" customFormat="1" ht="12" customHeight="1" thickBot="1">
      <c r="A20" s="1257"/>
      <c r="B20" s="1258"/>
      <c r="C20" s="1259"/>
      <c r="D20" s="126" t="s">
        <v>37</v>
      </c>
      <c r="E20" s="1290" t="s">
        <v>38</v>
      </c>
      <c r="F20" s="1290"/>
      <c r="G20" s="1290"/>
      <c r="H20" s="1290"/>
      <c r="I20" s="1291"/>
      <c r="J20" s="1415" t="str">
        <f>'근로소득원천징수영수증(특별공제)-입력'!$J$20</f>
        <v>서울시 성동구 성수이로 51, 서울숲한라시그마밸리 610호</v>
      </c>
      <c r="K20" s="1416"/>
      <c r="L20" s="1416"/>
      <c r="M20" s="1416"/>
      <c r="N20" s="1416"/>
      <c r="O20" s="1416"/>
      <c r="P20" s="1416"/>
      <c r="Q20" s="1416"/>
      <c r="R20" s="1416"/>
      <c r="S20" s="1416"/>
      <c r="T20" s="1416"/>
      <c r="U20" s="1416"/>
      <c r="V20" s="1416"/>
      <c r="W20" s="1416"/>
      <c r="X20" s="1416"/>
      <c r="Y20" s="1416"/>
      <c r="Z20" s="1416"/>
      <c r="AA20" s="1416"/>
      <c r="AB20" s="1416"/>
      <c r="AC20" s="1416"/>
      <c r="AD20" s="1416"/>
      <c r="AE20" s="1416"/>
      <c r="AF20" s="1416"/>
      <c r="AG20" s="1416"/>
      <c r="AH20" s="1416"/>
      <c r="AI20" s="1416"/>
      <c r="AJ20" s="1416"/>
      <c r="AK20" s="1416"/>
      <c r="AL20" s="1416"/>
      <c r="AM20" s="1416"/>
      <c r="AN20" s="1416"/>
      <c r="AO20" s="1416"/>
      <c r="AP20" s="1416"/>
      <c r="AQ20" s="1416"/>
      <c r="AR20" s="1417"/>
      <c r="AT20" s="189">
        <f>LEN(AG19)</f>
        <v>13</v>
      </c>
    </row>
    <row r="21" spans="1:48" s="189" customFormat="1" ht="12" customHeight="1">
      <c r="A21" s="1011" t="s">
        <v>236</v>
      </c>
      <c r="B21" s="1182" t="s">
        <v>39</v>
      </c>
      <c r="C21" s="1183"/>
      <c r="D21" s="1183"/>
      <c r="E21" s="1183"/>
      <c r="F21" s="1183"/>
      <c r="G21" s="1183"/>
      <c r="H21" s="1183"/>
      <c r="I21" s="1183"/>
      <c r="J21" s="1182" t="s">
        <v>40</v>
      </c>
      <c r="K21" s="1183"/>
      <c r="L21" s="1183"/>
      <c r="M21" s="1183"/>
      <c r="N21" s="1183"/>
      <c r="O21" s="1183"/>
      <c r="P21" s="1184"/>
      <c r="Q21" s="1185" t="s">
        <v>41</v>
      </c>
      <c r="R21" s="1185"/>
      <c r="S21" s="1185"/>
      <c r="T21" s="1185"/>
      <c r="U21" s="1185"/>
      <c r="V21" s="1185"/>
      <c r="W21" s="1185"/>
      <c r="X21" s="1185" t="s">
        <v>41</v>
      </c>
      <c r="Y21" s="1185"/>
      <c r="Z21" s="1185"/>
      <c r="AA21" s="1185"/>
      <c r="AB21" s="1185"/>
      <c r="AC21" s="1185"/>
      <c r="AD21" s="1185"/>
      <c r="AE21" s="1186" t="s">
        <v>245</v>
      </c>
      <c r="AF21" s="1186"/>
      <c r="AG21" s="1186"/>
      <c r="AH21" s="1186"/>
      <c r="AI21" s="1186"/>
      <c r="AJ21" s="1186"/>
      <c r="AK21" s="1186"/>
      <c r="AL21" s="1185" t="s">
        <v>42</v>
      </c>
      <c r="AM21" s="1185"/>
      <c r="AN21" s="1185"/>
      <c r="AO21" s="1185"/>
      <c r="AP21" s="1185"/>
      <c r="AQ21" s="1185"/>
      <c r="AR21" s="1228"/>
    </row>
    <row r="22" spans="1:48" s="189" customFormat="1" ht="12" customHeight="1">
      <c r="A22" s="1180"/>
      <c r="B22" s="16" t="s">
        <v>43</v>
      </c>
      <c r="C22" s="1229" t="s">
        <v>44</v>
      </c>
      <c r="D22" s="1229"/>
      <c r="E22" s="1229"/>
      <c r="F22" s="1229"/>
      <c r="G22" s="1229"/>
      <c r="H22" s="1229"/>
      <c r="I22" s="1229"/>
      <c r="J22" s="1402" t="str">
        <f>'근로소득원천징수영수증(특별공제)-입력'!J22</f>
        <v>㈜선우회계법인</v>
      </c>
      <c r="K22" s="1403"/>
      <c r="L22" s="1403"/>
      <c r="M22" s="1403"/>
      <c r="N22" s="1403"/>
      <c r="O22" s="1403"/>
      <c r="P22" s="1404"/>
      <c r="Q22" s="1402" t="str">
        <f>IF('근로소득원천징수영수증(특별공제)-입력'!Q22="","",'근로소득원천징수영수증(특별공제)-입력'!Q22)</f>
        <v/>
      </c>
      <c r="R22" s="1403"/>
      <c r="S22" s="1403"/>
      <c r="T22" s="1403"/>
      <c r="U22" s="1403"/>
      <c r="V22" s="1403"/>
      <c r="W22" s="1404"/>
      <c r="X22" s="1402" t="str">
        <f>IF('근로소득원천징수영수증(특별공제)-입력'!X22="","",'근로소득원천징수영수증(특별공제)-입력'!X22)</f>
        <v/>
      </c>
      <c r="Y22" s="1403"/>
      <c r="Z22" s="1403"/>
      <c r="AA22" s="1403"/>
      <c r="AB22" s="1403"/>
      <c r="AC22" s="1403"/>
      <c r="AD22" s="1404"/>
      <c r="AE22" s="1402" t="str">
        <f>IF('근로소득원천징수영수증(특별공제)-입력'!AE22="","",'근로소득원천징수영수증(특별공제)-입력'!AE22)</f>
        <v/>
      </c>
      <c r="AF22" s="1403"/>
      <c r="AG22" s="1403"/>
      <c r="AH22" s="1403"/>
      <c r="AI22" s="1403"/>
      <c r="AJ22" s="1403"/>
      <c r="AK22" s="1404"/>
      <c r="AL22" s="1178"/>
      <c r="AM22" s="1178"/>
      <c r="AN22" s="1178"/>
      <c r="AO22" s="1178"/>
      <c r="AP22" s="1178"/>
      <c r="AQ22" s="1178"/>
      <c r="AR22" s="1179"/>
    </row>
    <row r="23" spans="1:48" s="189" customFormat="1" ht="12" customHeight="1">
      <c r="A23" s="1180"/>
      <c r="B23" s="17" t="s">
        <v>186</v>
      </c>
      <c r="C23" s="1187" t="s">
        <v>28</v>
      </c>
      <c r="D23" s="1187"/>
      <c r="E23" s="1187"/>
      <c r="F23" s="1187"/>
      <c r="G23" s="1187"/>
      <c r="H23" s="1187"/>
      <c r="I23" s="1187"/>
      <c r="J23" s="1405">
        <f>'근로소득원천징수영수증(특별공제)-입력'!J23</f>
        <v>3128512347</v>
      </c>
      <c r="K23" s="1406"/>
      <c r="L23" s="1406"/>
      <c r="M23" s="1406"/>
      <c r="N23" s="1406"/>
      <c r="O23" s="1406"/>
      <c r="P23" s="1407"/>
      <c r="Q23" s="1405">
        <f>'근로소득원천징수영수증(특별공제)-입력'!Q23</f>
        <v>0</v>
      </c>
      <c r="R23" s="1406"/>
      <c r="S23" s="1406"/>
      <c r="T23" s="1406"/>
      <c r="U23" s="1406"/>
      <c r="V23" s="1406"/>
      <c r="W23" s="1407"/>
      <c r="X23" s="1405">
        <f>'근로소득원천징수영수증(특별공제)-입력'!X23</f>
        <v>0</v>
      </c>
      <c r="Y23" s="1406"/>
      <c r="Z23" s="1406"/>
      <c r="AA23" s="1406"/>
      <c r="AB23" s="1406"/>
      <c r="AC23" s="1406"/>
      <c r="AD23" s="1407"/>
      <c r="AE23" s="1405">
        <f>'근로소득원천징수영수증(특별공제)-입력'!AE23</f>
        <v>0</v>
      </c>
      <c r="AF23" s="1406"/>
      <c r="AG23" s="1406"/>
      <c r="AH23" s="1406"/>
      <c r="AI23" s="1406"/>
      <c r="AJ23" s="1406"/>
      <c r="AK23" s="1407"/>
      <c r="AL23" s="1196"/>
      <c r="AM23" s="1196"/>
      <c r="AN23" s="1196"/>
      <c r="AO23" s="1196"/>
      <c r="AP23" s="1196"/>
      <c r="AQ23" s="1196"/>
      <c r="AR23" s="1197"/>
    </row>
    <row r="24" spans="1:48" s="189" customFormat="1" ht="12" customHeight="1">
      <c r="A24" s="1180"/>
      <c r="B24" s="17" t="s">
        <v>46</v>
      </c>
      <c r="C24" s="1187" t="s">
        <v>47</v>
      </c>
      <c r="D24" s="1187"/>
      <c r="E24" s="1187"/>
      <c r="F24" s="1187"/>
      <c r="G24" s="1187"/>
      <c r="H24" s="1187"/>
      <c r="I24" s="1187"/>
      <c r="J24" s="1396">
        <f>'근로소득원천징수영수증(특별공제)-입력'!J24</f>
        <v>44197</v>
      </c>
      <c r="K24" s="1397"/>
      <c r="L24" s="1397"/>
      <c r="M24" s="194" t="s">
        <v>48</v>
      </c>
      <c r="N24" s="1397">
        <f>'근로소득원천징수영수증(특별공제)-입력'!N24</f>
        <v>44561</v>
      </c>
      <c r="O24" s="1397"/>
      <c r="P24" s="1398"/>
      <c r="Q24" s="1396" t="str">
        <f>IF('근로소득원천징수영수증(특별공제)-입력'!Q24="","",'근로소득원천징수영수증(특별공제)-입력'!Q24)</f>
        <v/>
      </c>
      <c r="R24" s="1397"/>
      <c r="S24" s="1397"/>
      <c r="T24" s="194" t="s">
        <v>48</v>
      </c>
      <c r="U24" s="1397" t="str">
        <f>IF('근로소득원천징수영수증(특별공제)-입력'!U24="","",'근로소득원천징수영수증(특별공제)-입력'!U24)</f>
        <v/>
      </c>
      <c r="V24" s="1397"/>
      <c r="W24" s="1398"/>
      <c r="X24" s="1396" t="str">
        <f>IF('근로소득원천징수영수증(특별공제)-입력'!X24="","",'근로소득원천징수영수증(특별공제)-입력'!X24)</f>
        <v/>
      </c>
      <c r="Y24" s="1397"/>
      <c r="Z24" s="1397"/>
      <c r="AA24" s="194" t="s">
        <v>48</v>
      </c>
      <c r="AB24" s="1397" t="str">
        <f>IF('근로소득원천징수영수증(특별공제)-입력'!AB24="","",'근로소득원천징수영수증(특별공제)-입력'!AB24)</f>
        <v/>
      </c>
      <c r="AC24" s="1397"/>
      <c r="AD24" s="1398"/>
      <c r="AE24" s="1396" t="str">
        <f>IF('근로소득원천징수영수증(특별공제)-입력'!AE24="","",'근로소득원천징수영수증(특별공제)-입력'!AE24)</f>
        <v/>
      </c>
      <c r="AF24" s="1397"/>
      <c r="AG24" s="1397"/>
      <c r="AH24" s="194" t="s">
        <v>48</v>
      </c>
      <c r="AI24" s="1397" t="str">
        <f>IF('근로소득원천징수영수증(특별공제)-입력'!AI24="","",'근로소득원천징수영수증(특별공제)-입력'!AI24)</f>
        <v/>
      </c>
      <c r="AJ24" s="1397"/>
      <c r="AK24" s="1398"/>
      <c r="AL24" s="1161"/>
      <c r="AM24" s="1159"/>
      <c r="AN24" s="1160"/>
      <c r="AO24" s="1"/>
      <c r="AP24" s="1161"/>
      <c r="AQ24" s="1159"/>
      <c r="AR24" s="1162"/>
    </row>
    <row r="25" spans="1:48" s="189" customFormat="1" ht="12" customHeight="1">
      <c r="A25" s="1180"/>
      <c r="B25" s="17" t="s">
        <v>49</v>
      </c>
      <c r="C25" s="1187" t="s">
        <v>50</v>
      </c>
      <c r="D25" s="1187"/>
      <c r="E25" s="1187"/>
      <c r="F25" s="1187"/>
      <c r="G25" s="1187"/>
      <c r="H25" s="1187"/>
      <c r="I25" s="1187"/>
      <c r="J25" s="1399" t="str">
        <f>IF('근로소득원천징수영수증(특별공제)-입력'!J25="","",('근로소득원천징수영수증(특별공제)-입력'!J25))</f>
        <v/>
      </c>
      <c r="K25" s="1400"/>
      <c r="L25" s="1400"/>
      <c r="M25" s="194" t="s">
        <v>48</v>
      </c>
      <c r="N25" s="1400" t="str">
        <f>IF('근로소득원천징수영수증(특별공제)-입력'!N25="","",'근로소득원천징수영수증(특별공제)-입력'!N25)</f>
        <v xml:space="preserve"> </v>
      </c>
      <c r="O25" s="1400"/>
      <c r="P25" s="1401"/>
      <c r="Q25" s="1399" t="str">
        <f>IF('근로소득원천징수영수증(특별공제)-입력'!Q25="","",('근로소득원천징수영수증(특별공제)-입력'!Q25))</f>
        <v/>
      </c>
      <c r="R25" s="1400"/>
      <c r="S25" s="1400"/>
      <c r="T25" s="194" t="s">
        <v>48</v>
      </c>
      <c r="U25" s="1400" t="str">
        <f>IF('근로소득원천징수영수증(특별공제)-입력'!U25="","",'근로소득원천징수영수증(특별공제)-입력'!U25)</f>
        <v/>
      </c>
      <c r="V25" s="1400"/>
      <c r="W25" s="1401"/>
      <c r="X25" s="1399" t="str">
        <f>IF('근로소득원천징수영수증(특별공제)-입력'!X25="","",('근로소득원천징수영수증(특별공제)-입력'!X25))</f>
        <v/>
      </c>
      <c r="Y25" s="1400"/>
      <c r="Z25" s="1400"/>
      <c r="AA25" s="194" t="s">
        <v>48</v>
      </c>
      <c r="AB25" s="1400" t="str">
        <f>IF('근로소득원천징수영수증(특별공제)-입력'!AB25="","",'근로소득원천징수영수증(특별공제)-입력'!AB25)</f>
        <v/>
      </c>
      <c r="AC25" s="1400"/>
      <c r="AD25" s="1401"/>
      <c r="AE25" s="1399" t="str">
        <f>IF('근로소득원천징수영수증(특별공제)-입력'!AE25="","",('근로소득원천징수영수증(특별공제)-입력'!AE25))</f>
        <v/>
      </c>
      <c r="AF25" s="1400"/>
      <c r="AG25" s="1400"/>
      <c r="AH25" s="194" t="s">
        <v>48</v>
      </c>
      <c r="AI25" s="1400" t="str">
        <f>IF('근로소득원천징수영수증(특별공제)-입력'!AI25="","",'근로소득원천징수영수증(특별공제)-입력'!AI25)</f>
        <v/>
      </c>
      <c r="AJ25" s="1400"/>
      <c r="AK25" s="1401"/>
      <c r="AL25" s="1159"/>
      <c r="AM25" s="1159"/>
      <c r="AN25" s="1160"/>
      <c r="AO25" s="1"/>
      <c r="AP25" s="1161"/>
      <c r="AQ25" s="1159"/>
      <c r="AR25" s="1162"/>
    </row>
    <row r="26" spans="1:48" s="189" customFormat="1" ht="12" customHeight="1">
      <c r="A26" s="1180"/>
      <c r="B26" s="120" t="s">
        <v>187</v>
      </c>
      <c r="C26" s="1150" t="s">
        <v>45</v>
      </c>
      <c r="D26" s="1150"/>
      <c r="E26" s="1150"/>
      <c r="F26" s="1150"/>
      <c r="G26" s="1150"/>
      <c r="H26" s="1150"/>
      <c r="I26" s="1151"/>
      <c r="J26" s="1393">
        <f>'근로소득원천징수영수증(특별공제)-입력'!J26</f>
        <v>36000000</v>
      </c>
      <c r="K26" s="1394"/>
      <c r="L26" s="1394"/>
      <c r="M26" s="1394"/>
      <c r="N26" s="1394"/>
      <c r="O26" s="1394"/>
      <c r="P26" s="1395"/>
      <c r="Q26" s="1393">
        <f>'근로소득원천징수영수증(특별공제)-입력'!Q26</f>
        <v>0</v>
      </c>
      <c r="R26" s="1394"/>
      <c r="S26" s="1394"/>
      <c r="T26" s="1394"/>
      <c r="U26" s="1394"/>
      <c r="V26" s="1394"/>
      <c r="W26" s="1395"/>
      <c r="X26" s="1393">
        <f>'근로소득원천징수영수증(특별공제)-입력'!X26</f>
        <v>0</v>
      </c>
      <c r="Y26" s="1394"/>
      <c r="Z26" s="1394"/>
      <c r="AA26" s="1394"/>
      <c r="AB26" s="1394"/>
      <c r="AC26" s="1394"/>
      <c r="AD26" s="1395"/>
      <c r="AE26" s="1393">
        <f>'근로소득원천징수영수증(특별공제)-입력'!AE26</f>
        <v>0</v>
      </c>
      <c r="AF26" s="1394"/>
      <c r="AG26" s="1394"/>
      <c r="AH26" s="1394"/>
      <c r="AI26" s="1394"/>
      <c r="AJ26" s="1394"/>
      <c r="AK26" s="1395"/>
      <c r="AL26" s="1147">
        <f t="shared" ref="AL26:AL36" si="0">SUM(J26:AK26)</f>
        <v>36000000</v>
      </c>
      <c r="AM26" s="1148"/>
      <c r="AN26" s="1148"/>
      <c r="AO26" s="1148"/>
      <c r="AP26" s="1148"/>
      <c r="AQ26" s="1148"/>
      <c r="AR26" s="1149"/>
    </row>
    <row r="27" spans="1:48" s="189" customFormat="1" ht="12" customHeight="1">
      <c r="A27" s="1180"/>
      <c r="B27" s="120" t="s">
        <v>51</v>
      </c>
      <c r="C27" s="1150" t="s">
        <v>255</v>
      </c>
      <c r="D27" s="1150"/>
      <c r="E27" s="1150"/>
      <c r="F27" s="1150"/>
      <c r="G27" s="1150"/>
      <c r="H27" s="1150"/>
      <c r="I27" s="1151"/>
      <c r="J27" s="1393">
        <f>'근로소득원천징수영수증(특별공제)-입력'!J27</f>
        <v>0</v>
      </c>
      <c r="K27" s="1394"/>
      <c r="L27" s="1394"/>
      <c r="M27" s="1394"/>
      <c r="N27" s="1394"/>
      <c r="O27" s="1394"/>
      <c r="P27" s="1395"/>
      <c r="Q27" s="1393">
        <f>'근로소득원천징수영수증(특별공제)-입력'!Q27</f>
        <v>0</v>
      </c>
      <c r="R27" s="1394"/>
      <c r="S27" s="1394"/>
      <c r="T27" s="1394"/>
      <c r="U27" s="1394"/>
      <c r="V27" s="1394"/>
      <c r="W27" s="1395"/>
      <c r="X27" s="1393">
        <f>'근로소득원천징수영수증(특별공제)-입력'!X27</f>
        <v>0</v>
      </c>
      <c r="Y27" s="1394"/>
      <c r="Z27" s="1394"/>
      <c r="AA27" s="1394"/>
      <c r="AB27" s="1394"/>
      <c r="AC27" s="1394"/>
      <c r="AD27" s="1395"/>
      <c r="AE27" s="1393">
        <f>'근로소득원천징수영수증(특별공제)-입력'!AE27</f>
        <v>0</v>
      </c>
      <c r="AF27" s="1394"/>
      <c r="AG27" s="1394"/>
      <c r="AH27" s="1394"/>
      <c r="AI27" s="1394"/>
      <c r="AJ27" s="1394"/>
      <c r="AK27" s="1395"/>
      <c r="AL27" s="1147">
        <f t="shared" si="0"/>
        <v>0</v>
      </c>
      <c r="AM27" s="1148"/>
      <c r="AN27" s="1148"/>
      <c r="AO27" s="1148"/>
      <c r="AP27" s="1148"/>
      <c r="AQ27" s="1148"/>
      <c r="AR27" s="1149"/>
    </row>
    <row r="28" spans="1:48" s="189" customFormat="1" ht="12" customHeight="1">
      <c r="A28" s="1181"/>
      <c r="B28" s="99" t="s">
        <v>52</v>
      </c>
      <c r="C28" s="1145" t="s">
        <v>324</v>
      </c>
      <c r="D28" s="1145"/>
      <c r="E28" s="1145"/>
      <c r="F28" s="1145"/>
      <c r="G28" s="1145"/>
      <c r="H28" s="1145"/>
      <c r="I28" s="1146"/>
      <c r="J28" s="1393">
        <f>'근로소득원천징수영수증(특별공제)-입력'!J28</f>
        <v>0</v>
      </c>
      <c r="K28" s="1394"/>
      <c r="L28" s="1394"/>
      <c r="M28" s="1394"/>
      <c r="N28" s="1394"/>
      <c r="O28" s="1394"/>
      <c r="P28" s="1395"/>
      <c r="Q28" s="1393">
        <f>'근로소득원천징수영수증(특별공제)-입력'!Q28</f>
        <v>0</v>
      </c>
      <c r="R28" s="1394"/>
      <c r="S28" s="1394"/>
      <c r="T28" s="1394"/>
      <c r="U28" s="1394"/>
      <c r="V28" s="1394"/>
      <c r="W28" s="1395"/>
      <c r="X28" s="1393">
        <f>'근로소득원천징수영수증(특별공제)-입력'!X28</f>
        <v>0</v>
      </c>
      <c r="Y28" s="1394"/>
      <c r="Z28" s="1394"/>
      <c r="AA28" s="1394"/>
      <c r="AB28" s="1394"/>
      <c r="AC28" s="1394"/>
      <c r="AD28" s="1395"/>
      <c r="AE28" s="1393">
        <f>'근로소득원천징수영수증(특별공제)-입력'!AE28</f>
        <v>0</v>
      </c>
      <c r="AF28" s="1394"/>
      <c r="AG28" s="1394"/>
      <c r="AH28" s="1394"/>
      <c r="AI28" s="1394"/>
      <c r="AJ28" s="1394"/>
      <c r="AK28" s="1395"/>
      <c r="AL28" s="1142">
        <f t="shared" si="0"/>
        <v>0</v>
      </c>
      <c r="AM28" s="1143"/>
      <c r="AN28" s="1143"/>
      <c r="AO28" s="1143"/>
      <c r="AP28" s="1143"/>
      <c r="AQ28" s="1143"/>
      <c r="AR28" s="1144"/>
      <c r="AS28" s="113" t="s">
        <v>334</v>
      </c>
    </row>
    <row r="29" spans="1:48" s="189" customFormat="1" ht="12" customHeight="1">
      <c r="A29" s="1180"/>
      <c r="B29" s="1132" t="s">
        <v>53</v>
      </c>
      <c r="C29" s="1133"/>
      <c r="D29" s="1134" t="s">
        <v>54</v>
      </c>
      <c r="E29" s="1134"/>
      <c r="F29" s="1134"/>
      <c r="G29" s="1134"/>
      <c r="H29" s="1134"/>
      <c r="I29" s="1134"/>
      <c r="J29" s="1393">
        <f>'근로소득원천징수영수증(특별공제)-입력'!J29</f>
        <v>0</v>
      </c>
      <c r="K29" s="1394"/>
      <c r="L29" s="1394"/>
      <c r="M29" s="1394"/>
      <c r="N29" s="1394"/>
      <c r="O29" s="1394"/>
      <c r="P29" s="1395"/>
      <c r="Q29" s="1393">
        <f>'근로소득원천징수영수증(특별공제)-입력'!Q29</f>
        <v>0</v>
      </c>
      <c r="R29" s="1394"/>
      <c r="S29" s="1394"/>
      <c r="T29" s="1394"/>
      <c r="U29" s="1394"/>
      <c r="V29" s="1394"/>
      <c r="W29" s="1395"/>
      <c r="X29" s="1393">
        <f>'근로소득원천징수영수증(특별공제)-입력'!X29</f>
        <v>0</v>
      </c>
      <c r="Y29" s="1394"/>
      <c r="Z29" s="1394"/>
      <c r="AA29" s="1394"/>
      <c r="AB29" s="1394"/>
      <c r="AC29" s="1394"/>
      <c r="AD29" s="1395"/>
      <c r="AE29" s="1393">
        <f>'근로소득원천징수영수증(특별공제)-입력'!AE29</f>
        <v>0</v>
      </c>
      <c r="AF29" s="1394"/>
      <c r="AG29" s="1394"/>
      <c r="AH29" s="1394"/>
      <c r="AI29" s="1394"/>
      <c r="AJ29" s="1394"/>
      <c r="AK29" s="1395"/>
      <c r="AL29" s="1129">
        <f t="shared" si="0"/>
        <v>0</v>
      </c>
      <c r="AM29" s="1129"/>
      <c r="AN29" s="1129"/>
      <c r="AO29" s="1129"/>
      <c r="AP29" s="1129"/>
      <c r="AQ29" s="1129"/>
      <c r="AR29" s="1130"/>
    </row>
    <row r="30" spans="1:48" s="189" customFormat="1" ht="12" customHeight="1">
      <c r="A30" s="1180"/>
      <c r="B30" s="1121" t="s">
        <v>55</v>
      </c>
      <c r="C30" s="1122"/>
      <c r="D30" s="1131" t="s">
        <v>56</v>
      </c>
      <c r="E30" s="1131"/>
      <c r="F30" s="1131"/>
      <c r="G30" s="1131"/>
      <c r="H30" s="1131"/>
      <c r="I30" s="1131"/>
      <c r="J30" s="1393">
        <f>'근로소득원천징수영수증(특별공제)-입력'!J30</f>
        <v>0</v>
      </c>
      <c r="K30" s="1394"/>
      <c r="L30" s="1394"/>
      <c r="M30" s="1394"/>
      <c r="N30" s="1394"/>
      <c r="O30" s="1394"/>
      <c r="P30" s="1395"/>
      <c r="Q30" s="1393">
        <f>'근로소득원천징수영수증(특별공제)-입력'!Q30</f>
        <v>0</v>
      </c>
      <c r="R30" s="1394"/>
      <c r="S30" s="1394"/>
      <c r="T30" s="1394"/>
      <c r="U30" s="1394"/>
      <c r="V30" s="1394"/>
      <c r="W30" s="1395"/>
      <c r="X30" s="1393">
        <f>'근로소득원천징수영수증(특별공제)-입력'!X30</f>
        <v>0</v>
      </c>
      <c r="Y30" s="1394"/>
      <c r="Z30" s="1394"/>
      <c r="AA30" s="1394"/>
      <c r="AB30" s="1394"/>
      <c r="AC30" s="1394"/>
      <c r="AD30" s="1395"/>
      <c r="AE30" s="1393">
        <f>'근로소득원천징수영수증(특별공제)-입력'!AE30</f>
        <v>0</v>
      </c>
      <c r="AF30" s="1394"/>
      <c r="AG30" s="1394"/>
      <c r="AH30" s="1394"/>
      <c r="AI30" s="1394"/>
      <c r="AJ30" s="1394"/>
      <c r="AK30" s="1395"/>
      <c r="AL30" s="1109">
        <f t="shared" si="0"/>
        <v>0</v>
      </c>
      <c r="AM30" s="1109"/>
      <c r="AN30" s="1109"/>
      <c r="AO30" s="1109"/>
      <c r="AP30" s="1109"/>
      <c r="AQ30" s="1109"/>
      <c r="AR30" s="1110"/>
    </row>
    <row r="31" spans="1:48" s="189" customFormat="1" ht="12" customHeight="1">
      <c r="A31" s="1180"/>
      <c r="B31" s="1121" t="s">
        <v>57</v>
      </c>
      <c r="C31" s="1122"/>
      <c r="D31" s="1123" t="s">
        <v>224</v>
      </c>
      <c r="E31" s="1123"/>
      <c r="F31" s="1123"/>
      <c r="G31" s="1123"/>
      <c r="H31" s="1123"/>
      <c r="I31" s="1124"/>
      <c r="J31" s="1393">
        <f>'근로소득원천징수영수증(특별공제)-입력'!J31</f>
        <v>0</v>
      </c>
      <c r="K31" s="1394"/>
      <c r="L31" s="1394"/>
      <c r="M31" s="1394"/>
      <c r="N31" s="1394"/>
      <c r="O31" s="1394"/>
      <c r="P31" s="1395"/>
      <c r="Q31" s="1393">
        <f>'근로소득원천징수영수증(특별공제)-입력'!Q31</f>
        <v>0</v>
      </c>
      <c r="R31" s="1394"/>
      <c r="S31" s="1394"/>
      <c r="T31" s="1394"/>
      <c r="U31" s="1394"/>
      <c r="V31" s="1394"/>
      <c r="W31" s="1395"/>
      <c r="X31" s="1393">
        <f>'근로소득원천징수영수증(특별공제)-입력'!X31</f>
        <v>0</v>
      </c>
      <c r="Y31" s="1394"/>
      <c r="Z31" s="1394"/>
      <c r="AA31" s="1394"/>
      <c r="AB31" s="1394"/>
      <c r="AC31" s="1394"/>
      <c r="AD31" s="1395"/>
      <c r="AE31" s="1393">
        <f>'근로소득원천징수영수증(특별공제)-입력'!AE31</f>
        <v>0</v>
      </c>
      <c r="AF31" s="1394"/>
      <c r="AG31" s="1394"/>
      <c r="AH31" s="1394"/>
      <c r="AI31" s="1394"/>
      <c r="AJ31" s="1394"/>
      <c r="AK31" s="1395"/>
      <c r="AL31" s="1109">
        <f t="shared" si="0"/>
        <v>0</v>
      </c>
      <c r="AM31" s="1109"/>
      <c r="AN31" s="1109"/>
      <c r="AO31" s="1109"/>
      <c r="AP31" s="1109"/>
      <c r="AQ31" s="1109"/>
      <c r="AR31" s="1110"/>
    </row>
    <row r="32" spans="1:48" s="189" customFormat="1" ht="12" customHeight="1">
      <c r="A32" s="1180"/>
      <c r="B32" s="1111" t="s">
        <v>58</v>
      </c>
      <c r="C32" s="1112"/>
      <c r="D32" s="1113" t="s">
        <v>408</v>
      </c>
      <c r="E32" s="1113"/>
      <c r="F32" s="1113"/>
      <c r="G32" s="1113"/>
      <c r="H32" s="1113"/>
      <c r="I32" s="1114"/>
      <c r="J32" s="1393">
        <f>'근로소득원천징수영수증(특별공제)-입력'!J32</f>
        <v>0</v>
      </c>
      <c r="K32" s="1394"/>
      <c r="L32" s="1394"/>
      <c r="M32" s="1394"/>
      <c r="N32" s="1394"/>
      <c r="O32" s="1394"/>
      <c r="P32" s="1395"/>
      <c r="Q32" s="1393">
        <f>'근로소득원천징수영수증(특별공제)-입력'!Q32</f>
        <v>0</v>
      </c>
      <c r="R32" s="1394"/>
      <c r="S32" s="1394"/>
      <c r="T32" s="1394"/>
      <c r="U32" s="1394"/>
      <c r="V32" s="1394"/>
      <c r="W32" s="1395"/>
      <c r="X32" s="1393">
        <f>'근로소득원천징수영수증(특별공제)-입력'!X32</f>
        <v>0</v>
      </c>
      <c r="Y32" s="1394"/>
      <c r="Z32" s="1394"/>
      <c r="AA32" s="1394"/>
      <c r="AB32" s="1394"/>
      <c r="AC32" s="1394"/>
      <c r="AD32" s="1395"/>
      <c r="AE32" s="1393">
        <f>'근로소득원천징수영수증(특별공제)-입력'!AE32</f>
        <v>0</v>
      </c>
      <c r="AF32" s="1394"/>
      <c r="AG32" s="1394"/>
      <c r="AH32" s="1394"/>
      <c r="AI32" s="1394"/>
      <c r="AJ32" s="1394"/>
      <c r="AK32" s="1395"/>
      <c r="AL32" s="1119">
        <f t="shared" si="0"/>
        <v>0</v>
      </c>
      <c r="AM32" s="1119"/>
      <c r="AN32" s="1119"/>
      <c r="AO32" s="1119"/>
      <c r="AP32" s="1119"/>
      <c r="AQ32" s="1119"/>
      <c r="AR32" s="1120"/>
    </row>
    <row r="33" spans="1:44" s="189" customFormat="1" ht="12" customHeight="1" thickBot="1">
      <c r="A33" s="1180"/>
      <c r="B33" s="119" t="s">
        <v>59</v>
      </c>
      <c r="C33" s="1104" t="s">
        <v>60</v>
      </c>
      <c r="D33" s="1104"/>
      <c r="E33" s="1104"/>
      <c r="F33" s="1104"/>
      <c r="G33" s="1104"/>
      <c r="H33" s="1104"/>
      <c r="I33" s="1105"/>
      <c r="J33" s="1101">
        <f>SUM(J26:P32)</f>
        <v>36000000</v>
      </c>
      <c r="K33" s="1102"/>
      <c r="L33" s="1102"/>
      <c r="M33" s="1102"/>
      <c r="N33" s="1102"/>
      <c r="O33" s="1102"/>
      <c r="P33" s="1106"/>
      <c r="Q33" s="1101">
        <f t="shared" ref="Q33" si="1">SUM(Q26:W32)</f>
        <v>0</v>
      </c>
      <c r="R33" s="1102"/>
      <c r="S33" s="1102"/>
      <c r="T33" s="1102"/>
      <c r="U33" s="1102"/>
      <c r="V33" s="1102"/>
      <c r="W33" s="1106"/>
      <c r="X33" s="1101">
        <f t="shared" ref="X33" si="2">SUM(X26:AD32)</f>
        <v>0</v>
      </c>
      <c r="Y33" s="1102"/>
      <c r="Z33" s="1102"/>
      <c r="AA33" s="1102"/>
      <c r="AB33" s="1102"/>
      <c r="AC33" s="1102"/>
      <c r="AD33" s="1106"/>
      <c r="AE33" s="1101">
        <f t="shared" ref="AE33" si="3">SUM(AE26:AK32)</f>
        <v>0</v>
      </c>
      <c r="AF33" s="1102"/>
      <c r="AG33" s="1102"/>
      <c r="AH33" s="1102"/>
      <c r="AI33" s="1102"/>
      <c r="AJ33" s="1102"/>
      <c r="AK33" s="1106"/>
      <c r="AL33" s="1101">
        <f>SUM(AL26:AR32)</f>
        <v>36000000</v>
      </c>
      <c r="AM33" s="1102"/>
      <c r="AN33" s="1102"/>
      <c r="AO33" s="1102"/>
      <c r="AP33" s="1102"/>
      <c r="AQ33" s="1102"/>
      <c r="AR33" s="1103"/>
    </row>
    <row r="34" spans="1:44" s="189" customFormat="1" ht="10.5" hidden="1" customHeight="1" thickTop="1" thickBot="1">
      <c r="A34" s="33"/>
      <c r="B34" s="1085" t="s">
        <v>247</v>
      </c>
      <c r="C34" s="1086"/>
      <c r="D34" s="1086"/>
      <c r="E34" s="1086"/>
      <c r="F34" s="1086"/>
      <c r="G34" s="1086"/>
      <c r="H34" s="1086"/>
      <c r="I34" s="1087"/>
      <c r="J34" s="1088">
        <f>TRUNC((J33/AL33)*L92,0)</f>
        <v>10650000</v>
      </c>
      <c r="K34" s="1089"/>
      <c r="L34" s="1089"/>
      <c r="M34" s="1089"/>
      <c r="N34" s="1089"/>
      <c r="O34" s="1089"/>
      <c r="P34" s="1090"/>
      <c r="Q34" s="1091">
        <f>TRUNC((Q33/AL33)*L92,0)</f>
        <v>0</v>
      </c>
      <c r="R34" s="1092"/>
      <c r="S34" s="1092"/>
      <c r="T34" s="1092"/>
      <c r="U34" s="1092"/>
      <c r="V34" s="1092"/>
      <c r="W34" s="1093"/>
      <c r="X34" s="1094">
        <f>(X33/AL33)*L92</f>
        <v>0</v>
      </c>
      <c r="Y34" s="1095"/>
      <c r="Z34" s="1095"/>
      <c r="AA34" s="1095"/>
      <c r="AB34" s="1095"/>
      <c r="AC34" s="1095"/>
      <c r="AD34" s="1096"/>
      <c r="AE34" s="1097">
        <f>(AE33/AL33)*L92</f>
        <v>0</v>
      </c>
      <c r="AF34" s="1098"/>
      <c r="AG34" s="1098"/>
      <c r="AH34" s="1098"/>
      <c r="AI34" s="1098"/>
      <c r="AJ34" s="1098"/>
      <c r="AK34" s="1099"/>
      <c r="AL34" s="1088">
        <f t="shared" si="0"/>
        <v>10650000</v>
      </c>
      <c r="AM34" s="1089"/>
      <c r="AN34" s="1089"/>
      <c r="AO34" s="1089"/>
      <c r="AP34" s="1089"/>
      <c r="AQ34" s="1089"/>
      <c r="AR34" s="1100"/>
    </row>
    <row r="35" spans="1:44" s="189" customFormat="1" ht="9.75" customHeight="1">
      <c r="A35" s="1010" t="s">
        <v>312</v>
      </c>
      <c r="B35" s="26" t="s">
        <v>61</v>
      </c>
      <c r="C35" s="1079" t="s">
        <v>62</v>
      </c>
      <c r="D35" s="1079"/>
      <c r="E35" s="1079"/>
      <c r="F35" s="1079"/>
      <c r="G35" s="1079"/>
      <c r="H35" s="1080"/>
      <c r="I35" s="27" t="s">
        <v>63</v>
      </c>
      <c r="J35" s="1390">
        <f>'근로소득원천징수영수증(특별공제)-입력'!J35</f>
        <v>0</v>
      </c>
      <c r="K35" s="1391"/>
      <c r="L35" s="1391"/>
      <c r="M35" s="1391"/>
      <c r="N35" s="1391"/>
      <c r="O35" s="1391"/>
      <c r="P35" s="1392"/>
      <c r="Q35" s="1390">
        <f>'근로소득원천징수영수증(특별공제)-입력'!Q35</f>
        <v>0</v>
      </c>
      <c r="R35" s="1391"/>
      <c r="S35" s="1391"/>
      <c r="T35" s="1391"/>
      <c r="U35" s="1391"/>
      <c r="V35" s="1391"/>
      <c r="W35" s="1392"/>
      <c r="X35" s="1390">
        <f>'근로소득원천징수영수증(특별공제)-입력'!X35</f>
        <v>0</v>
      </c>
      <c r="Y35" s="1391"/>
      <c r="Z35" s="1391"/>
      <c r="AA35" s="1391"/>
      <c r="AB35" s="1391"/>
      <c r="AC35" s="1391"/>
      <c r="AD35" s="1392"/>
      <c r="AE35" s="1390">
        <f>'근로소득원천징수영수증(특별공제)-입력'!AE35</f>
        <v>0</v>
      </c>
      <c r="AF35" s="1391"/>
      <c r="AG35" s="1391"/>
      <c r="AH35" s="1391"/>
      <c r="AI35" s="1391"/>
      <c r="AJ35" s="1391"/>
      <c r="AK35" s="1392"/>
      <c r="AL35" s="1074">
        <f t="shared" si="0"/>
        <v>0</v>
      </c>
      <c r="AM35" s="1074"/>
      <c r="AN35" s="1074"/>
      <c r="AO35" s="1074"/>
      <c r="AP35" s="1074"/>
      <c r="AQ35" s="1074"/>
      <c r="AR35" s="1075"/>
    </row>
    <row r="36" spans="1:44" s="189" customFormat="1" ht="9.75" customHeight="1">
      <c r="A36" s="1011"/>
      <c r="B36" s="2" t="s">
        <v>61</v>
      </c>
      <c r="C36" s="1076" t="s">
        <v>64</v>
      </c>
      <c r="D36" s="1076"/>
      <c r="E36" s="1076"/>
      <c r="F36" s="1076"/>
      <c r="G36" s="1076"/>
      <c r="H36" s="1077"/>
      <c r="I36" s="3" t="s">
        <v>65</v>
      </c>
      <c r="J36" s="1387">
        <f>'근로소득원천징수영수증(특별공제)-입력'!J36</f>
        <v>0</v>
      </c>
      <c r="K36" s="1388"/>
      <c r="L36" s="1388"/>
      <c r="M36" s="1388"/>
      <c r="N36" s="1388"/>
      <c r="O36" s="1388"/>
      <c r="P36" s="1389"/>
      <c r="Q36" s="1387">
        <f>'근로소득원천징수영수증(특별공제)-입력'!Q36</f>
        <v>0</v>
      </c>
      <c r="R36" s="1388"/>
      <c r="S36" s="1388"/>
      <c r="T36" s="1388"/>
      <c r="U36" s="1388"/>
      <c r="V36" s="1388"/>
      <c r="W36" s="1389"/>
      <c r="X36" s="1387">
        <f>'근로소득원천징수영수증(특별공제)-입력'!X36</f>
        <v>0</v>
      </c>
      <c r="Y36" s="1388"/>
      <c r="Z36" s="1388"/>
      <c r="AA36" s="1388"/>
      <c r="AB36" s="1388"/>
      <c r="AC36" s="1388"/>
      <c r="AD36" s="1389"/>
      <c r="AE36" s="1387">
        <f>'근로소득원천징수영수증(특별공제)-입력'!AE36</f>
        <v>0</v>
      </c>
      <c r="AF36" s="1388"/>
      <c r="AG36" s="1388"/>
      <c r="AH36" s="1388"/>
      <c r="AI36" s="1388"/>
      <c r="AJ36" s="1388"/>
      <c r="AK36" s="1389"/>
      <c r="AL36" s="1064">
        <f t="shared" si="0"/>
        <v>0</v>
      </c>
      <c r="AM36" s="1064"/>
      <c r="AN36" s="1064"/>
      <c r="AO36" s="1064"/>
      <c r="AP36" s="1064"/>
      <c r="AQ36" s="1064"/>
      <c r="AR36" s="1065"/>
    </row>
    <row r="37" spans="1:44" s="189" customFormat="1" ht="9.75" customHeight="1">
      <c r="A37" s="1011"/>
      <c r="B37" s="2" t="s">
        <v>61</v>
      </c>
      <c r="C37" s="1076" t="s">
        <v>66</v>
      </c>
      <c r="D37" s="1076"/>
      <c r="E37" s="1076"/>
      <c r="F37" s="1076"/>
      <c r="G37" s="1076"/>
      <c r="H37" s="1077"/>
      <c r="I37" s="3" t="s">
        <v>67</v>
      </c>
      <c r="J37" s="1387">
        <f>'근로소득원천징수영수증(특별공제)-입력'!J37</f>
        <v>0</v>
      </c>
      <c r="K37" s="1388"/>
      <c r="L37" s="1388"/>
      <c r="M37" s="1388"/>
      <c r="N37" s="1388"/>
      <c r="O37" s="1388"/>
      <c r="P37" s="1389"/>
      <c r="Q37" s="1387">
        <f>'근로소득원천징수영수증(특별공제)-입력'!Q37</f>
        <v>0</v>
      </c>
      <c r="R37" s="1388"/>
      <c r="S37" s="1388"/>
      <c r="T37" s="1388"/>
      <c r="U37" s="1388"/>
      <c r="V37" s="1388"/>
      <c r="W37" s="1389"/>
      <c r="X37" s="1387">
        <f>'근로소득원천징수영수증(특별공제)-입력'!X37</f>
        <v>0</v>
      </c>
      <c r="Y37" s="1388"/>
      <c r="Z37" s="1388"/>
      <c r="AA37" s="1388"/>
      <c r="AB37" s="1388"/>
      <c r="AC37" s="1388"/>
      <c r="AD37" s="1389"/>
      <c r="AE37" s="1387">
        <f>'근로소득원천징수영수증(특별공제)-입력'!AE37</f>
        <v>0</v>
      </c>
      <c r="AF37" s="1388"/>
      <c r="AG37" s="1388"/>
      <c r="AH37" s="1388"/>
      <c r="AI37" s="1388"/>
      <c r="AJ37" s="1388"/>
      <c r="AK37" s="1389"/>
      <c r="AL37" s="1064">
        <f t="shared" ref="AL37:AL65" si="4">SUM(J37:AK37)</f>
        <v>0</v>
      </c>
      <c r="AM37" s="1064"/>
      <c r="AN37" s="1064"/>
      <c r="AO37" s="1064"/>
      <c r="AP37" s="1064"/>
      <c r="AQ37" s="1064"/>
      <c r="AR37" s="1065"/>
    </row>
    <row r="38" spans="1:44" s="189" customFormat="1" ht="9.75" customHeight="1">
      <c r="A38" s="1011"/>
      <c r="B38" s="4" t="s">
        <v>68</v>
      </c>
      <c r="C38" s="1107" t="s">
        <v>69</v>
      </c>
      <c r="D38" s="1107"/>
      <c r="E38" s="1107"/>
      <c r="F38" s="1107"/>
      <c r="G38" s="1107"/>
      <c r="H38" s="1108"/>
      <c r="I38" s="3" t="s">
        <v>70</v>
      </c>
      <c r="J38" s="1387">
        <f>'근로소득원천징수영수증(특별공제)-입력'!J38</f>
        <v>0</v>
      </c>
      <c r="K38" s="1388"/>
      <c r="L38" s="1388"/>
      <c r="M38" s="1388"/>
      <c r="N38" s="1388"/>
      <c r="O38" s="1388"/>
      <c r="P38" s="1389"/>
      <c r="Q38" s="1387">
        <f>'근로소득원천징수영수증(특별공제)-입력'!Q38</f>
        <v>0</v>
      </c>
      <c r="R38" s="1388"/>
      <c r="S38" s="1388"/>
      <c r="T38" s="1388"/>
      <c r="U38" s="1388"/>
      <c r="V38" s="1388"/>
      <c r="W38" s="1389"/>
      <c r="X38" s="1387">
        <f>'근로소득원천징수영수증(특별공제)-입력'!X38</f>
        <v>0</v>
      </c>
      <c r="Y38" s="1388"/>
      <c r="Z38" s="1388"/>
      <c r="AA38" s="1388"/>
      <c r="AB38" s="1388"/>
      <c r="AC38" s="1388"/>
      <c r="AD38" s="1389"/>
      <c r="AE38" s="1387">
        <f>'근로소득원천징수영수증(특별공제)-입력'!AE38</f>
        <v>0</v>
      </c>
      <c r="AF38" s="1388"/>
      <c r="AG38" s="1388"/>
      <c r="AH38" s="1388"/>
      <c r="AI38" s="1388"/>
      <c r="AJ38" s="1388"/>
      <c r="AK38" s="1389"/>
      <c r="AL38" s="1064">
        <f t="shared" si="4"/>
        <v>0</v>
      </c>
      <c r="AM38" s="1064"/>
      <c r="AN38" s="1064"/>
      <c r="AO38" s="1064"/>
      <c r="AP38" s="1064"/>
      <c r="AQ38" s="1064"/>
      <c r="AR38" s="1065"/>
    </row>
    <row r="39" spans="1:44" s="189" customFormat="1" ht="9.75" customHeight="1">
      <c r="A39" s="1011"/>
      <c r="B39" s="4" t="s">
        <v>71</v>
      </c>
      <c r="C39" s="1076" t="s">
        <v>72</v>
      </c>
      <c r="D39" s="1076"/>
      <c r="E39" s="1076"/>
      <c r="F39" s="1076"/>
      <c r="G39" s="1076"/>
      <c r="H39" s="1077"/>
      <c r="I39" s="3" t="s">
        <v>73</v>
      </c>
      <c r="J39" s="1387">
        <f>'근로소득원천징수영수증(특별공제)-입력'!J39</f>
        <v>0</v>
      </c>
      <c r="K39" s="1388"/>
      <c r="L39" s="1388"/>
      <c r="M39" s="1388"/>
      <c r="N39" s="1388"/>
      <c r="O39" s="1388"/>
      <c r="P39" s="1389"/>
      <c r="Q39" s="1387">
        <f>'근로소득원천징수영수증(특별공제)-입력'!Q39</f>
        <v>0</v>
      </c>
      <c r="R39" s="1388"/>
      <c r="S39" s="1388"/>
      <c r="T39" s="1388"/>
      <c r="U39" s="1388"/>
      <c r="V39" s="1388"/>
      <c r="W39" s="1389"/>
      <c r="X39" s="1387">
        <f>'근로소득원천징수영수증(특별공제)-입력'!X39</f>
        <v>0</v>
      </c>
      <c r="Y39" s="1388"/>
      <c r="Z39" s="1388"/>
      <c r="AA39" s="1388"/>
      <c r="AB39" s="1388"/>
      <c r="AC39" s="1388"/>
      <c r="AD39" s="1389"/>
      <c r="AE39" s="1387">
        <f>'근로소득원천징수영수증(특별공제)-입력'!AE39</f>
        <v>0</v>
      </c>
      <c r="AF39" s="1388"/>
      <c r="AG39" s="1388"/>
      <c r="AH39" s="1388"/>
      <c r="AI39" s="1388"/>
      <c r="AJ39" s="1388"/>
      <c r="AK39" s="1389"/>
      <c r="AL39" s="1064">
        <f t="shared" si="4"/>
        <v>0</v>
      </c>
      <c r="AM39" s="1064"/>
      <c r="AN39" s="1064"/>
      <c r="AO39" s="1064"/>
      <c r="AP39" s="1064"/>
      <c r="AQ39" s="1064"/>
      <c r="AR39" s="1065"/>
    </row>
    <row r="40" spans="1:44" s="189" customFormat="1" ht="9.75" customHeight="1">
      <c r="A40" s="1011"/>
      <c r="B40" s="4" t="s">
        <v>74</v>
      </c>
      <c r="C40" s="1050" t="s">
        <v>75</v>
      </c>
      <c r="D40" s="1050"/>
      <c r="E40" s="1050" t="s">
        <v>225</v>
      </c>
      <c r="F40" s="1050"/>
      <c r="G40" s="1050"/>
      <c r="H40" s="1051"/>
      <c r="I40" s="3" t="s">
        <v>76</v>
      </c>
      <c r="J40" s="1387">
        <f>'근로소득원천징수영수증(특별공제)-입력'!J40</f>
        <v>0</v>
      </c>
      <c r="K40" s="1388"/>
      <c r="L40" s="1388"/>
      <c r="M40" s="1388"/>
      <c r="N40" s="1388"/>
      <c r="O40" s="1388"/>
      <c r="P40" s="1389"/>
      <c r="Q40" s="1387">
        <f>'근로소득원천징수영수증(특별공제)-입력'!Q40</f>
        <v>0</v>
      </c>
      <c r="R40" s="1388"/>
      <c r="S40" s="1388"/>
      <c r="T40" s="1388"/>
      <c r="U40" s="1388"/>
      <c r="V40" s="1388"/>
      <c r="W40" s="1389"/>
      <c r="X40" s="1387">
        <f>'근로소득원천징수영수증(특별공제)-입력'!X40</f>
        <v>0</v>
      </c>
      <c r="Y40" s="1388"/>
      <c r="Z40" s="1388"/>
      <c r="AA40" s="1388"/>
      <c r="AB40" s="1388"/>
      <c r="AC40" s="1388"/>
      <c r="AD40" s="1389"/>
      <c r="AE40" s="1387">
        <f>'근로소득원천징수영수증(특별공제)-입력'!AE40</f>
        <v>0</v>
      </c>
      <c r="AF40" s="1388"/>
      <c r="AG40" s="1388"/>
      <c r="AH40" s="1388"/>
      <c r="AI40" s="1388"/>
      <c r="AJ40" s="1388"/>
      <c r="AK40" s="1389"/>
      <c r="AL40" s="1064">
        <f t="shared" si="4"/>
        <v>0</v>
      </c>
      <c r="AM40" s="1064"/>
      <c r="AN40" s="1064"/>
      <c r="AO40" s="1064"/>
      <c r="AP40" s="1064"/>
      <c r="AQ40" s="1064"/>
      <c r="AR40" s="1065"/>
    </row>
    <row r="41" spans="1:44" s="189" customFormat="1" ht="9.75" customHeight="1">
      <c r="A41" s="1011"/>
      <c r="B41" s="4" t="s">
        <v>74</v>
      </c>
      <c r="C41" s="1050" t="s">
        <v>75</v>
      </c>
      <c r="D41" s="1050"/>
      <c r="E41" s="1050" t="s">
        <v>226</v>
      </c>
      <c r="F41" s="1050"/>
      <c r="G41" s="1050"/>
      <c r="H41" s="1051"/>
      <c r="I41" s="3" t="s">
        <v>77</v>
      </c>
      <c r="J41" s="1387">
        <f>'근로소득원천징수영수증(특별공제)-입력'!J41</f>
        <v>0</v>
      </c>
      <c r="K41" s="1388"/>
      <c r="L41" s="1388"/>
      <c r="M41" s="1388"/>
      <c r="N41" s="1388"/>
      <c r="O41" s="1388"/>
      <c r="P41" s="1389"/>
      <c r="Q41" s="1387">
        <f>'근로소득원천징수영수증(특별공제)-입력'!Q41</f>
        <v>0</v>
      </c>
      <c r="R41" s="1388"/>
      <c r="S41" s="1388"/>
      <c r="T41" s="1388"/>
      <c r="U41" s="1388"/>
      <c r="V41" s="1388"/>
      <c r="W41" s="1389"/>
      <c r="X41" s="1387">
        <f>'근로소득원천징수영수증(특별공제)-입력'!X41</f>
        <v>0</v>
      </c>
      <c r="Y41" s="1388"/>
      <c r="Z41" s="1388"/>
      <c r="AA41" s="1388"/>
      <c r="AB41" s="1388"/>
      <c r="AC41" s="1388"/>
      <c r="AD41" s="1389"/>
      <c r="AE41" s="1387">
        <f>'근로소득원천징수영수증(특별공제)-입력'!AE41</f>
        <v>0</v>
      </c>
      <c r="AF41" s="1388"/>
      <c r="AG41" s="1388"/>
      <c r="AH41" s="1388"/>
      <c r="AI41" s="1388"/>
      <c r="AJ41" s="1388"/>
      <c r="AK41" s="1389"/>
      <c r="AL41" s="1064">
        <f t="shared" si="4"/>
        <v>0</v>
      </c>
      <c r="AM41" s="1064"/>
      <c r="AN41" s="1064"/>
      <c r="AO41" s="1064"/>
      <c r="AP41" s="1064"/>
      <c r="AQ41" s="1064"/>
      <c r="AR41" s="1065"/>
    </row>
    <row r="42" spans="1:44" s="189" customFormat="1" ht="9.75" customHeight="1">
      <c r="A42" s="1011"/>
      <c r="B42" s="4" t="s">
        <v>74</v>
      </c>
      <c r="C42" s="1050" t="s">
        <v>75</v>
      </c>
      <c r="D42" s="1050"/>
      <c r="E42" s="1050" t="s">
        <v>227</v>
      </c>
      <c r="F42" s="1050"/>
      <c r="G42" s="1050"/>
      <c r="H42" s="1051"/>
      <c r="I42" s="3" t="s">
        <v>78</v>
      </c>
      <c r="J42" s="1387">
        <f>'근로소득원천징수영수증(특별공제)-입력'!J42</f>
        <v>0</v>
      </c>
      <c r="K42" s="1388"/>
      <c r="L42" s="1388"/>
      <c r="M42" s="1388"/>
      <c r="N42" s="1388"/>
      <c r="O42" s="1388"/>
      <c r="P42" s="1389"/>
      <c r="Q42" s="1387">
        <f>'근로소득원천징수영수증(특별공제)-입력'!Q42</f>
        <v>0</v>
      </c>
      <c r="R42" s="1388"/>
      <c r="S42" s="1388"/>
      <c r="T42" s="1388"/>
      <c r="U42" s="1388"/>
      <c r="V42" s="1388"/>
      <c r="W42" s="1389"/>
      <c r="X42" s="1387">
        <f>'근로소득원천징수영수증(특별공제)-입력'!X42</f>
        <v>0</v>
      </c>
      <c r="Y42" s="1388"/>
      <c r="Z42" s="1388"/>
      <c r="AA42" s="1388"/>
      <c r="AB42" s="1388"/>
      <c r="AC42" s="1388"/>
      <c r="AD42" s="1389"/>
      <c r="AE42" s="1387">
        <f>'근로소득원천징수영수증(특별공제)-입력'!AE42</f>
        <v>0</v>
      </c>
      <c r="AF42" s="1388"/>
      <c r="AG42" s="1388"/>
      <c r="AH42" s="1388"/>
      <c r="AI42" s="1388"/>
      <c r="AJ42" s="1388"/>
      <c r="AK42" s="1389"/>
      <c r="AL42" s="1064">
        <f t="shared" si="4"/>
        <v>0</v>
      </c>
      <c r="AM42" s="1064"/>
      <c r="AN42" s="1064"/>
      <c r="AO42" s="1064"/>
      <c r="AP42" s="1064"/>
      <c r="AQ42" s="1064"/>
      <c r="AR42" s="1065"/>
    </row>
    <row r="43" spans="1:44" s="189" customFormat="1" ht="9.75" customHeight="1">
      <c r="A43" s="1011"/>
      <c r="B43" s="4" t="s">
        <v>74</v>
      </c>
      <c r="C43" s="1050" t="s">
        <v>75</v>
      </c>
      <c r="D43" s="1050"/>
      <c r="E43" s="1050" t="s">
        <v>79</v>
      </c>
      <c r="F43" s="1050"/>
      <c r="G43" s="1050"/>
      <c r="H43" s="1051"/>
      <c r="I43" s="3" t="s">
        <v>80</v>
      </c>
      <c r="J43" s="1387">
        <f>'근로소득원천징수영수증(특별공제)-입력'!J43</f>
        <v>0</v>
      </c>
      <c r="K43" s="1388"/>
      <c r="L43" s="1388"/>
      <c r="M43" s="1388"/>
      <c r="N43" s="1388"/>
      <c r="O43" s="1388"/>
      <c r="P43" s="1389"/>
      <c r="Q43" s="1387">
        <f>'근로소득원천징수영수증(특별공제)-입력'!Q43</f>
        <v>0</v>
      </c>
      <c r="R43" s="1388"/>
      <c r="S43" s="1388"/>
      <c r="T43" s="1388"/>
      <c r="U43" s="1388"/>
      <c r="V43" s="1388"/>
      <c r="W43" s="1389"/>
      <c r="X43" s="1387">
        <f>'근로소득원천징수영수증(특별공제)-입력'!X43</f>
        <v>0</v>
      </c>
      <c r="Y43" s="1388"/>
      <c r="Z43" s="1388"/>
      <c r="AA43" s="1388"/>
      <c r="AB43" s="1388"/>
      <c r="AC43" s="1388"/>
      <c r="AD43" s="1389"/>
      <c r="AE43" s="1387">
        <f>'근로소득원천징수영수증(특별공제)-입력'!AE43</f>
        <v>0</v>
      </c>
      <c r="AF43" s="1388"/>
      <c r="AG43" s="1388"/>
      <c r="AH43" s="1388"/>
      <c r="AI43" s="1388"/>
      <c r="AJ43" s="1388"/>
      <c r="AK43" s="1389"/>
      <c r="AL43" s="1064">
        <f t="shared" si="4"/>
        <v>0</v>
      </c>
      <c r="AM43" s="1064"/>
      <c r="AN43" s="1064"/>
      <c r="AO43" s="1064"/>
      <c r="AP43" s="1064"/>
      <c r="AQ43" s="1064"/>
      <c r="AR43" s="1065"/>
    </row>
    <row r="44" spans="1:44" s="189" customFormat="1" ht="9.75" customHeight="1">
      <c r="A44" s="1011"/>
      <c r="B44" s="4" t="s">
        <v>74</v>
      </c>
      <c r="C44" s="1050" t="s">
        <v>75</v>
      </c>
      <c r="D44" s="1050"/>
      <c r="E44" s="1050" t="s">
        <v>81</v>
      </c>
      <c r="F44" s="1050"/>
      <c r="G44" s="1050"/>
      <c r="H44" s="1051"/>
      <c r="I44" s="3" t="s">
        <v>82</v>
      </c>
      <c r="J44" s="1387">
        <f>'근로소득원천징수영수증(특별공제)-입력'!J44</f>
        <v>0</v>
      </c>
      <c r="K44" s="1388"/>
      <c r="L44" s="1388"/>
      <c r="M44" s="1388"/>
      <c r="N44" s="1388"/>
      <c r="O44" s="1388"/>
      <c r="P44" s="1389"/>
      <c r="Q44" s="1387">
        <f>'근로소득원천징수영수증(특별공제)-입력'!Q44</f>
        <v>0</v>
      </c>
      <c r="R44" s="1388"/>
      <c r="S44" s="1388"/>
      <c r="T44" s="1388"/>
      <c r="U44" s="1388"/>
      <c r="V44" s="1388"/>
      <c r="W44" s="1389"/>
      <c r="X44" s="1387">
        <f>'근로소득원천징수영수증(특별공제)-입력'!X44</f>
        <v>0</v>
      </c>
      <c r="Y44" s="1388"/>
      <c r="Z44" s="1388"/>
      <c r="AA44" s="1388"/>
      <c r="AB44" s="1388"/>
      <c r="AC44" s="1388"/>
      <c r="AD44" s="1389"/>
      <c r="AE44" s="1387">
        <f>'근로소득원천징수영수증(특별공제)-입력'!AE44</f>
        <v>0</v>
      </c>
      <c r="AF44" s="1388"/>
      <c r="AG44" s="1388"/>
      <c r="AH44" s="1388"/>
      <c r="AI44" s="1388"/>
      <c r="AJ44" s="1388"/>
      <c r="AK44" s="1389"/>
      <c r="AL44" s="1064">
        <f t="shared" si="4"/>
        <v>0</v>
      </c>
      <c r="AM44" s="1064"/>
      <c r="AN44" s="1064"/>
      <c r="AO44" s="1064"/>
      <c r="AP44" s="1064"/>
      <c r="AQ44" s="1064"/>
      <c r="AR44" s="1065"/>
    </row>
    <row r="45" spans="1:44" s="189" customFormat="1" ht="9.75" customHeight="1">
      <c r="A45" s="1011"/>
      <c r="B45" s="4" t="s">
        <v>83</v>
      </c>
      <c r="C45" s="1050" t="s">
        <v>84</v>
      </c>
      <c r="D45" s="1050"/>
      <c r="E45" s="1050"/>
      <c r="F45" s="1050"/>
      <c r="G45" s="1050"/>
      <c r="H45" s="1051"/>
      <c r="I45" s="3" t="s">
        <v>85</v>
      </c>
      <c r="J45" s="1387">
        <f>'근로소득원천징수영수증(특별공제)-입력'!J45</f>
        <v>0</v>
      </c>
      <c r="K45" s="1388"/>
      <c r="L45" s="1388"/>
      <c r="M45" s="1388"/>
      <c r="N45" s="1388"/>
      <c r="O45" s="1388"/>
      <c r="P45" s="1389"/>
      <c r="Q45" s="1387">
        <f>'근로소득원천징수영수증(특별공제)-입력'!Q45</f>
        <v>0</v>
      </c>
      <c r="R45" s="1388"/>
      <c r="S45" s="1388"/>
      <c r="T45" s="1388"/>
      <c r="U45" s="1388"/>
      <c r="V45" s="1388"/>
      <c r="W45" s="1389"/>
      <c r="X45" s="1387">
        <f>'근로소득원천징수영수증(특별공제)-입력'!X45</f>
        <v>0</v>
      </c>
      <c r="Y45" s="1388"/>
      <c r="Z45" s="1388"/>
      <c r="AA45" s="1388"/>
      <c r="AB45" s="1388"/>
      <c r="AC45" s="1388"/>
      <c r="AD45" s="1389"/>
      <c r="AE45" s="1387">
        <f>'근로소득원천징수영수증(특별공제)-입력'!AE45</f>
        <v>0</v>
      </c>
      <c r="AF45" s="1388"/>
      <c r="AG45" s="1388"/>
      <c r="AH45" s="1388"/>
      <c r="AI45" s="1388"/>
      <c r="AJ45" s="1388"/>
      <c r="AK45" s="1389"/>
      <c r="AL45" s="1064">
        <f t="shared" si="4"/>
        <v>0</v>
      </c>
      <c r="AM45" s="1064"/>
      <c r="AN45" s="1064"/>
      <c r="AO45" s="1064"/>
      <c r="AP45" s="1064"/>
      <c r="AQ45" s="1064"/>
      <c r="AR45" s="1065"/>
    </row>
    <row r="46" spans="1:44" s="189" customFormat="1" ht="9.75" hidden="1" customHeight="1">
      <c r="A46" s="1011"/>
      <c r="B46" s="4" t="s">
        <v>86</v>
      </c>
      <c r="C46" s="1050" t="s">
        <v>87</v>
      </c>
      <c r="D46" s="1050"/>
      <c r="E46" s="1050"/>
      <c r="F46" s="1050"/>
      <c r="G46" s="1050"/>
      <c r="H46" s="1051"/>
      <c r="I46" s="3" t="s">
        <v>88</v>
      </c>
      <c r="J46" s="1387">
        <f>'근로소득원천징수영수증(특별공제)-입력'!J46</f>
        <v>0</v>
      </c>
      <c r="K46" s="1388"/>
      <c r="L46" s="1388"/>
      <c r="M46" s="1388"/>
      <c r="N46" s="1388"/>
      <c r="O46" s="1388"/>
      <c r="P46" s="1389"/>
      <c r="Q46" s="1387">
        <f>'근로소득원천징수영수증(특별공제)-입력'!Q46</f>
        <v>0</v>
      </c>
      <c r="R46" s="1388"/>
      <c r="S46" s="1388"/>
      <c r="T46" s="1388"/>
      <c r="U46" s="1388"/>
      <c r="V46" s="1388"/>
      <c r="W46" s="1389"/>
      <c r="X46" s="1387">
        <f>'근로소득원천징수영수증(특별공제)-입력'!X46</f>
        <v>0</v>
      </c>
      <c r="Y46" s="1388"/>
      <c r="Z46" s="1388"/>
      <c r="AA46" s="1388"/>
      <c r="AB46" s="1388"/>
      <c r="AC46" s="1388"/>
      <c r="AD46" s="1389"/>
      <c r="AE46" s="1387">
        <f>'근로소득원천징수영수증(특별공제)-입력'!AE46</f>
        <v>0</v>
      </c>
      <c r="AF46" s="1388"/>
      <c r="AG46" s="1388"/>
      <c r="AH46" s="1388"/>
      <c r="AI46" s="1388"/>
      <c r="AJ46" s="1388"/>
      <c r="AK46" s="1389"/>
      <c r="AL46" s="1064">
        <f t="shared" si="4"/>
        <v>0</v>
      </c>
      <c r="AM46" s="1064"/>
      <c r="AN46" s="1064"/>
      <c r="AO46" s="1064"/>
      <c r="AP46" s="1064"/>
      <c r="AQ46" s="1064"/>
      <c r="AR46" s="1065"/>
    </row>
    <row r="47" spans="1:44" s="189" customFormat="1" ht="9.75" hidden="1" customHeight="1">
      <c r="A47" s="1011"/>
      <c r="B47" s="4" t="s">
        <v>89</v>
      </c>
      <c r="C47" s="1050" t="s">
        <v>90</v>
      </c>
      <c r="D47" s="1050"/>
      <c r="E47" s="1050"/>
      <c r="F47" s="1050"/>
      <c r="G47" s="1050"/>
      <c r="H47" s="1051"/>
      <c r="I47" s="3" t="s">
        <v>91</v>
      </c>
      <c r="J47" s="1387">
        <f>'근로소득원천징수영수증(특별공제)-입력'!J47</f>
        <v>0</v>
      </c>
      <c r="K47" s="1388"/>
      <c r="L47" s="1388"/>
      <c r="M47" s="1388"/>
      <c r="N47" s="1388"/>
      <c r="O47" s="1388"/>
      <c r="P47" s="1389"/>
      <c r="Q47" s="1387">
        <f>'근로소득원천징수영수증(특별공제)-입력'!Q47</f>
        <v>0</v>
      </c>
      <c r="R47" s="1388"/>
      <c r="S47" s="1388"/>
      <c r="T47" s="1388"/>
      <c r="U47" s="1388"/>
      <c r="V47" s="1388"/>
      <c r="W47" s="1389"/>
      <c r="X47" s="1387">
        <f>'근로소득원천징수영수증(특별공제)-입력'!X47</f>
        <v>0</v>
      </c>
      <c r="Y47" s="1388"/>
      <c r="Z47" s="1388"/>
      <c r="AA47" s="1388"/>
      <c r="AB47" s="1388"/>
      <c r="AC47" s="1388"/>
      <c r="AD47" s="1389"/>
      <c r="AE47" s="1387">
        <f>'근로소득원천징수영수증(특별공제)-입력'!AE47</f>
        <v>0</v>
      </c>
      <c r="AF47" s="1388"/>
      <c r="AG47" s="1388"/>
      <c r="AH47" s="1388"/>
      <c r="AI47" s="1388"/>
      <c r="AJ47" s="1388"/>
      <c r="AK47" s="1389"/>
      <c r="AL47" s="1064">
        <f t="shared" si="4"/>
        <v>0</v>
      </c>
      <c r="AM47" s="1064"/>
      <c r="AN47" s="1064"/>
      <c r="AO47" s="1064"/>
      <c r="AP47" s="1064"/>
      <c r="AQ47" s="1064"/>
      <c r="AR47" s="1065"/>
    </row>
    <row r="48" spans="1:44" s="189" customFormat="1" ht="9.75" hidden="1" customHeight="1">
      <c r="A48" s="1011"/>
      <c r="B48" s="4" t="s">
        <v>92</v>
      </c>
      <c r="C48" s="1050" t="s">
        <v>93</v>
      </c>
      <c r="D48" s="1050"/>
      <c r="E48" s="1050"/>
      <c r="F48" s="1050"/>
      <c r="G48" s="1050"/>
      <c r="H48" s="1051"/>
      <c r="I48" s="3" t="s">
        <v>94</v>
      </c>
      <c r="J48" s="1387">
        <f>'근로소득원천징수영수증(특별공제)-입력'!J48</f>
        <v>0</v>
      </c>
      <c r="K48" s="1388"/>
      <c r="L48" s="1388"/>
      <c r="M48" s="1388"/>
      <c r="N48" s="1388"/>
      <c r="O48" s="1388"/>
      <c r="P48" s="1389"/>
      <c r="Q48" s="1387">
        <f>'근로소득원천징수영수증(특별공제)-입력'!Q48</f>
        <v>0</v>
      </c>
      <c r="R48" s="1388"/>
      <c r="S48" s="1388"/>
      <c r="T48" s="1388"/>
      <c r="U48" s="1388"/>
      <c r="V48" s="1388"/>
      <c r="W48" s="1389"/>
      <c r="X48" s="1387">
        <f>'근로소득원천징수영수증(특별공제)-입력'!X48</f>
        <v>0</v>
      </c>
      <c r="Y48" s="1388"/>
      <c r="Z48" s="1388"/>
      <c r="AA48" s="1388"/>
      <c r="AB48" s="1388"/>
      <c r="AC48" s="1388"/>
      <c r="AD48" s="1389"/>
      <c r="AE48" s="1387">
        <f>'근로소득원천징수영수증(특별공제)-입력'!AE48</f>
        <v>0</v>
      </c>
      <c r="AF48" s="1388"/>
      <c r="AG48" s="1388"/>
      <c r="AH48" s="1388"/>
      <c r="AI48" s="1388"/>
      <c r="AJ48" s="1388"/>
      <c r="AK48" s="1389"/>
      <c r="AL48" s="1064">
        <f t="shared" si="4"/>
        <v>0</v>
      </c>
      <c r="AM48" s="1064"/>
      <c r="AN48" s="1064"/>
      <c r="AO48" s="1064"/>
      <c r="AP48" s="1064"/>
      <c r="AQ48" s="1064"/>
      <c r="AR48" s="1065"/>
    </row>
    <row r="49" spans="1:44" s="189" customFormat="1" ht="9.75" hidden="1" customHeight="1">
      <c r="A49" s="1011"/>
      <c r="B49" s="4" t="s">
        <v>95</v>
      </c>
      <c r="C49" s="1050" t="s">
        <v>96</v>
      </c>
      <c r="D49" s="1050"/>
      <c r="E49" s="1050"/>
      <c r="F49" s="1050"/>
      <c r="G49" s="1050"/>
      <c r="H49" s="1051"/>
      <c r="I49" s="3" t="s">
        <v>97</v>
      </c>
      <c r="J49" s="1387">
        <f>'근로소득원천징수영수증(특별공제)-입력'!J49</f>
        <v>0</v>
      </c>
      <c r="K49" s="1388"/>
      <c r="L49" s="1388"/>
      <c r="M49" s="1388"/>
      <c r="N49" s="1388"/>
      <c r="O49" s="1388"/>
      <c r="P49" s="1389"/>
      <c r="Q49" s="1387">
        <f>'근로소득원천징수영수증(특별공제)-입력'!Q49</f>
        <v>0</v>
      </c>
      <c r="R49" s="1388"/>
      <c r="S49" s="1388"/>
      <c r="T49" s="1388"/>
      <c r="U49" s="1388"/>
      <c r="V49" s="1388"/>
      <c r="W49" s="1389"/>
      <c r="X49" s="1387">
        <f>'근로소득원천징수영수증(특별공제)-입력'!X49</f>
        <v>0</v>
      </c>
      <c r="Y49" s="1388"/>
      <c r="Z49" s="1388"/>
      <c r="AA49" s="1388"/>
      <c r="AB49" s="1388"/>
      <c r="AC49" s="1388"/>
      <c r="AD49" s="1389"/>
      <c r="AE49" s="1387">
        <f>'근로소득원천징수영수증(특별공제)-입력'!AE49</f>
        <v>0</v>
      </c>
      <c r="AF49" s="1388"/>
      <c r="AG49" s="1388"/>
      <c r="AH49" s="1388"/>
      <c r="AI49" s="1388"/>
      <c r="AJ49" s="1388"/>
      <c r="AK49" s="1389"/>
      <c r="AL49" s="1064">
        <f t="shared" si="4"/>
        <v>0</v>
      </c>
      <c r="AM49" s="1064"/>
      <c r="AN49" s="1064"/>
      <c r="AO49" s="1064"/>
      <c r="AP49" s="1064"/>
      <c r="AQ49" s="1064"/>
      <c r="AR49" s="1065"/>
    </row>
    <row r="50" spans="1:44" s="189" customFormat="1" ht="9.75" hidden="1" customHeight="1">
      <c r="A50" s="1011"/>
      <c r="B50" s="4" t="s">
        <v>98</v>
      </c>
      <c r="C50" s="1050" t="s">
        <v>99</v>
      </c>
      <c r="D50" s="1050"/>
      <c r="E50" s="1050"/>
      <c r="F50" s="1050"/>
      <c r="G50" s="1050"/>
      <c r="H50" s="1051"/>
      <c r="I50" s="3" t="s">
        <v>100</v>
      </c>
      <c r="J50" s="1387">
        <f>'근로소득원천징수영수증(특별공제)-입력'!J50</f>
        <v>0</v>
      </c>
      <c r="K50" s="1388"/>
      <c r="L50" s="1388"/>
      <c r="M50" s="1388"/>
      <c r="N50" s="1388"/>
      <c r="O50" s="1388"/>
      <c r="P50" s="1389"/>
      <c r="Q50" s="1387">
        <f>'근로소득원천징수영수증(특별공제)-입력'!Q50</f>
        <v>0</v>
      </c>
      <c r="R50" s="1388"/>
      <c r="S50" s="1388"/>
      <c r="T50" s="1388"/>
      <c r="U50" s="1388"/>
      <c r="V50" s="1388"/>
      <c r="W50" s="1389"/>
      <c r="X50" s="1387">
        <f>'근로소득원천징수영수증(특별공제)-입력'!X50</f>
        <v>0</v>
      </c>
      <c r="Y50" s="1388"/>
      <c r="Z50" s="1388"/>
      <c r="AA50" s="1388"/>
      <c r="AB50" s="1388"/>
      <c r="AC50" s="1388"/>
      <c r="AD50" s="1389"/>
      <c r="AE50" s="1387">
        <f>'근로소득원천징수영수증(특별공제)-입력'!AE50</f>
        <v>0</v>
      </c>
      <c r="AF50" s="1388"/>
      <c r="AG50" s="1388"/>
      <c r="AH50" s="1388"/>
      <c r="AI50" s="1388"/>
      <c r="AJ50" s="1388"/>
      <c r="AK50" s="1389"/>
      <c r="AL50" s="1064">
        <f t="shared" si="4"/>
        <v>0</v>
      </c>
      <c r="AM50" s="1064"/>
      <c r="AN50" s="1064"/>
      <c r="AO50" s="1064"/>
      <c r="AP50" s="1064"/>
      <c r="AQ50" s="1064"/>
      <c r="AR50" s="1065"/>
    </row>
    <row r="51" spans="1:44" s="189" customFormat="1" ht="9.75" customHeight="1">
      <c r="A51" s="1011"/>
      <c r="B51" s="4" t="s">
        <v>101</v>
      </c>
      <c r="C51" s="1050" t="s">
        <v>102</v>
      </c>
      <c r="D51" s="1050"/>
      <c r="E51" s="1050"/>
      <c r="F51" s="1050"/>
      <c r="G51" s="1050"/>
      <c r="H51" s="1051"/>
      <c r="I51" s="3" t="s">
        <v>103</v>
      </c>
      <c r="J51" s="1387">
        <f>'근로소득원천징수영수증(특별공제)-입력'!J51</f>
        <v>0</v>
      </c>
      <c r="K51" s="1388"/>
      <c r="L51" s="1388"/>
      <c r="M51" s="1388"/>
      <c r="N51" s="1388"/>
      <c r="O51" s="1388"/>
      <c r="P51" s="1389"/>
      <c r="Q51" s="1387">
        <f>'근로소득원천징수영수증(특별공제)-입력'!Q51</f>
        <v>0</v>
      </c>
      <c r="R51" s="1388"/>
      <c r="S51" s="1388"/>
      <c r="T51" s="1388"/>
      <c r="U51" s="1388"/>
      <c r="V51" s="1388"/>
      <c r="W51" s="1389"/>
      <c r="X51" s="1387">
        <f>'근로소득원천징수영수증(특별공제)-입력'!X51</f>
        <v>0</v>
      </c>
      <c r="Y51" s="1388"/>
      <c r="Z51" s="1388"/>
      <c r="AA51" s="1388"/>
      <c r="AB51" s="1388"/>
      <c r="AC51" s="1388"/>
      <c r="AD51" s="1389"/>
      <c r="AE51" s="1387">
        <f>'근로소득원천징수영수증(특별공제)-입력'!AE51</f>
        <v>0</v>
      </c>
      <c r="AF51" s="1388"/>
      <c r="AG51" s="1388"/>
      <c r="AH51" s="1388"/>
      <c r="AI51" s="1388"/>
      <c r="AJ51" s="1388"/>
      <c r="AK51" s="1389"/>
      <c r="AL51" s="1064">
        <f t="shared" si="4"/>
        <v>0</v>
      </c>
      <c r="AM51" s="1064"/>
      <c r="AN51" s="1064"/>
      <c r="AO51" s="1064"/>
      <c r="AP51" s="1064"/>
      <c r="AQ51" s="1064"/>
      <c r="AR51" s="1065"/>
    </row>
    <row r="52" spans="1:44" s="189" customFormat="1" ht="9.75" hidden="1" customHeight="1">
      <c r="A52" s="1011"/>
      <c r="B52" s="5" t="s">
        <v>104</v>
      </c>
      <c r="C52" s="1066" t="s">
        <v>105</v>
      </c>
      <c r="D52" s="1066"/>
      <c r="E52" s="1066"/>
      <c r="F52" s="1066"/>
      <c r="G52" s="1066"/>
      <c r="H52" s="1067"/>
      <c r="I52" s="6" t="s">
        <v>106</v>
      </c>
      <c r="J52" s="1387">
        <f>'근로소득원천징수영수증(특별공제)-입력'!J52</f>
        <v>0</v>
      </c>
      <c r="K52" s="1388"/>
      <c r="L52" s="1388"/>
      <c r="M52" s="1388"/>
      <c r="N52" s="1388"/>
      <c r="O52" s="1388"/>
      <c r="P52" s="1389"/>
      <c r="Q52" s="1387">
        <f>'근로소득원천징수영수증(특별공제)-입력'!Q52</f>
        <v>0</v>
      </c>
      <c r="R52" s="1388"/>
      <c r="S52" s="1388"/>
      <c r="T52" s="1388"/>
      <c r="U52" s="1388"/>
      <c r="V52" s="1388"/>
      <c r="W52" s="1389"/>
      <c r="X52" s="1387">
        <f>'근로소득원천징수영수증(특별공제)-입력'!X52</f>
        <v>0</v>
      </c>
      <c r="Y52" s="1388"/>
      <c r="Z52" s="1388"/>
      <c r="AA52" s="1388"/>
      <c r="AB52" s="1388"/>
      <c r="AC52" s="1388"/>
      <c r="AD52" s="1389"/>
      <c r="AE52" s="1387">
        <f>'근로소득원천징수영수증(특별공제)-입력'!AE52</f>
        <v>0</v>
      </c>
      <c r="AF52" s="1388"/>
      <c r="AG52" s="1388"/>
      <c r="AH52" s="1388"/>
      <c r="AI52" s="1388"/>
      <c r="AJ52" s="1388"/>
      <c r="AK52" s="1389"/>
      <c r="AL52" s="1072">
        <f t="shared" si="4"/>
        <v>0</v>
      </c>
      <c r="AM52" s="1072"/>
      <c r="AN52" s="1072"/>
      <c r="AO52" s="1072"/>
      <c r="AP52" s="1072"/>
      <c r="AQ52" s="1072"/>
      <c r="AR52" s="1073"/>
    </row>
    <row r="53" spans="1:44" s="189" customFormat="1" ht="9.75" hidden="1" customHeight="1">
      <c r="A53" s="1011"/>
      <c r="B53" s="4" t="s">
        <v>107</v>
      </c>
      <c r="C53" s="1050" t="s">
        <v>108</v>
      </c>
      <c r="D53" s="1050"/>
      <c r="E53" s="1050"/>
      <c r="F53" s="1050"/>
      <c r="G53" s="1050"/>
      <c r="H53" s="1051"/>
      <c r="I53" s="3" t="s">
        <v>109</v>
      </c>
      <c r="J53" s="1387">
        <f>'근로소득원천징수영수증(특별공제)-입력'!J53</f>
        <v>0</v>
      </c>
      <c r="K53" s="1388"/>
      <c r="L53" s="1388"/>
      <c r="M53" s="1388"/>
      <c r="N53" s="1388"/>
      <c r="O53" s="1388"/>
      <c r="P53" s="1389"/>
      <c r="Q53" s="1387">
        <f>'근로소득원천징수영수증(특별공제)-입력'!Q53</f>
        <v>0</v>
      </c>
      <c r="R53" s="1388"/>
      <c r="S53" s="1388"/>
      <c r="T53" s="1388"/>
      <c r="U53" s="1388"/>
      <c r="V53" s="1388"/>
      <c r="W53" s="1389"/>
      <c r="X53" s="1387">
        <f>'근로소득원천징수영수증(특별공제)-입력'!X53</f>
        <v>0</v>
      </c>
      <c r="Y53" s="1388"/>
      <c r="Z53" s="1388"/>
      <c r="AA53" s="1388"/>
      <c r="AB53" s="1388"/>
      <c r="AC53" s="1388"/>
      <c r="AD53" s="1389"/>
      <c r="AE53" s="1387">
        <f>'근로소득원천징수영수증(특별공제)-입력'!AE53</f>
        <v>0</v>
      </c>
      <c r="AF53" s="1388"/>
      <c r="AG53" s="1388"/>
      <c r="AH53" s="1388"/>
      <c r="AI53" s="1388"/>
      <c r="AJ53" s="1388"/>
      <c r="AK53" s="1389"/>
      <c r="AL53" s="1064">
        <f t="shared" si="4"/>
        <v>0</v>
      </c>
      <c r="AM53" s="1064"/>
      <c r="AN53" s="1064"/>
      <c r="AO53" s="1064"/>
      <c r="AP53" s="1064"/>
      <c r="AQ53" s="1064"/>
      <c r="AR53" s="1065"/>
    </row>
    <row r="54" spans="1:44" s="189" customFormat="1" ht="9.75" hidden="1" customHeight="1">
      <c r="A54" s="1011"/>
      <c r="B54" s="4" t="s">
        <v>110</v>
      </c>
      <c r="C54" s="1050" t="s">
        <v>111</v>
      </c>
      <c r="D54" s="1050"/>
      <c r="E54" s="1050"/>
      <c r="F54" s="1050"/>
      <c r="G54" s="1050"/>
      <c r="H54" s="1051"/>
      <c r="I54" s="3" t="s">
        <v>112</v>
      </c>
      <c r="J54" s="1387">
        <f>'근로소득원천징수영수증(특별공제)-입력'!J54</f>
        <v>0</v>
      </c>
      <c r="K54" s="1388"/>
      <c r="L54" s="1388"/>
      <c r="M54" s="1388"/>
      <c r="N54" s="1388"/>
      <c r="O54" s="1388"/>
      <c r="P54" s="1389"/>
      <c r="Q54" s="1387">
        <f>'근로소득원천징수영수증(특별공제)-입력'!Q54</f>
        <v>0</v>
      </c>
      <c r="R54" s="1388"/>
      <c r="S54" s="1388"/>
      <c r="T54" s="1388"/>
      <c r="U54" s="1388"/>
      <c r="V54" s="1388"/>
      <c r="W54" s="1389"/>
      <c r="X54" s="1387">
        <f>'근로소득원천징수영수증(특별공제)-입력'!X54</f>
        <v>0</v>
      </c>
      <c r="Y54" s="1388"/>
      <c r="Z54" s="1388"/>
      <c r="AA54" s="1388"/>
      <c r="AB54" s="1388"/>
      <c r="AC54" s="1388"/>
      <c r="AD54" s="1389"/>
      <c r="AE54" s="1387">
        <f>'근로소득원천징수영수증(특별공제)-입력'!AE54</f>
        <v>0</v>
      </c>
      <c r="AF54" s="1388"/>
      <c r="AG54" s="1388"/>
      <c r="AH54" s="1388"/>
      <c r="AI54" s="1388"/>
      <c r="AJ54" s="1388"/>
      <c r="AK54" s="1389"/>
      <c r="AL54" s="1064">
        <f t="shared" si="4"/>
        <v>0</v>
      </c>
      <c r="AM54" s="1064"/>
      <c r="AN54" s="1064"/>
      <c r="AO54" s="1064"/>
      <c r="AP54" s="1064"/>
      <c r="AQ54" s="1064"/>
      <c r="AR54" s="1065"/>
    </row>
    <row r="55" spans="1:44" s="189" customFormat="1" ht="9.75" hidden="1" customHeight="1">
      <c r="A55" s="1011"/>
      <c r="B55" s="5" t="s">
        <v>113</v>
      </c>
      <c r="C55" s="1066" t="s">
        <v>114</v>
      </c>
      <c r="D55" s="1066"/>
      <c r="E55" s="1066"/>
      <c r="F55" s="1066"/>
      <c r="G55" s="1066"/>
      <c r="H55" s="1067"/>
      <c r="I55" s="6" t="s">
        <v>115</v>
      </c>
      <c r="J55" s="1387">
        <f>'근로소득원천징수영수증(특별공제)-입력'!J55</f>
        <v>0</v>
      </c>
      <c r="K55" s="1388"/>
      <c r="L55" s="1388"/>
      <c r="M55" s="1388"/>
      <c r="N55" s="1388"/>
      <c r="O55" s="1388"/>
      <c r="P55" s="1389"/>
      <c r="Q55" s="1387">
        <f>'근로소득원천징수영수증(특별공제)-입력'!Q55</f>
        <v>0</v>
      </c>
      <c r="R55" s="1388"/>
      <c r="S55" s="1388"/>
      <c r="T55" s="1388"/>
      <c r="U55" s="1388"/>
      <c r="V55" s="1388"/>
      <c r="W55" s="1389"/>
      <c r="X55" s="1387">
        <f>'근로소득원천징수영수증(특별공제)-입력'!X55</f>
        <v>0</v>
      </c>
      <c r="Y55" s="1388"/>
      <c r="Z55" s="1388"/>
      <c r="AA55" s="1388"/>
      <c r="AB55" s="1388"/>
      <c r="AC55" s="1388"/>
      <c r="AD55" s="1389"/>
      <c r="AE55" s="1387">
        <f>'근로소득원천징수영수증(특별공제)-입력'!AE55</f>
        <v>0</v>
      </c>
      <c r="AF55" s="1388"/>
      <c r="AG55" s="1388"/>
      <c r="AH55" s="1388"/>
      <c r="AI55" s="1388"/>
      <c r="AJ55" s="1388"/>
      <c r="AK55" s="1389"/>
      <c r="AL55" s="1072">
        <f t="shared" si="4"/>
        <v>0</v>
      </c>
      <c r="AM55" s="1072"/>
      <c r="AN55" s="1072"/>
      <c r="AO55" s="1072"/>
      <c r="AP55" s="1072"/>
      <c r="AQ55" s="1072"/>
      <c r="AR55" s="1073"/>
    </row>
    <row r="56" spans="1:44" s="189" customFormat="1" ht="9.75" hidden="1" customHeight="1">
      <c r="A56" s="1011"/>
      <c r="B56" s="4" t="s">
        <v>116</v>
      </c>
      <c r="C56" s="1050" t="s">
        <v>117</v>
      </c>
      <c r="D56" s="1050"/>
      <c r="E56" s="1050"/>
      <c r="F56" s="1050"/>
      <c r="G56" s="1050"/>
      <c r="H56" s="1051"/>
      <c r="I56" s="3" t="s">
        <v>118</v>
      </c>
      <c r="J56" s="1387">
        <f>'근로소득원천징수영수증(특별공제)-입력'!J56</f>
        <v>0</v>
      </c>
      <c r="K56" s="1388"/>
      <c r="L56" s="1388"/>
      <c r="M56" s="1388"/>
      <c r="N56" s="1388"/>
      <c r="O56" s="1388"/>
      <c r="P56" s="1389"/>
      <c r="Q56" s="1387">
        <f>'근로소득원천징수영수증(특별공제)-입력'!Q56</f>
        <v>0</v>
      </c>
      <c r="R56" s="1388"/>
      <c r="S56" s="1388"/>
      <c r="T56" s="1388"/>
      <c r="U56" s="1388"/>
      <c r="V56" s="1388"/>
      <c r="W56" s="1389"/>
      <c r="X56" s="1387">
        <f>'근로소득원천징수영수증(특별공제)-입력'!X56</f>
        <v>0</v>
      </c>
      <c r="Y56" s="1388"/>
      <c r="Z56" s="1388"/>
      <c r="AA56" s="1388"/>
      <c r="AB56" s="1388"/>
      <c r="AC56" s="1388"/>
      <c r="AD56" s="1389"/>
      <c r="AE56" s="1387">
        <f>'근로소득원천징수영수증(특별공제)-입력'!AE56</f>
        <v>0</v>
      </c>
      <c r="AF56" s="1388"/>
      <c r="AG56" s="1388"/>
      <c r="AH56" s="1388"/>
      <c r="AI56" s="1388"/>
      <c r="AJ56" s="1388"/>
      <c r="AK56" s="1389"/>
      <c r="AL56" s="1064">
        <f>SUM(J56:AK56)</f>
        <v>0</v>
      </c>
      <c r="AM56" s="1064"/>
      <c r="AN56" s="1064"/>
      <c r="AO56" s="1064"/>
      <c r="AP56" s="1064"/>
      <c r="AQ56" s="1064"/>
      <c r="AR56" s="1065"/>
    </row>
    <row r="57" spans="1:44" s="189" customFormat="1" ht="9.75" hidden="1" customHeight="1">
      <c r="A57" s="1011"/>
      <c r="B57" s="4" t="s">
        <v>119</v>
      </c>
      <c r="C57" s="1050" t="s">
        <v>120</v>
      </c>
      <c r="D57" s="1050"/>
      <c r="E57" s="1050"/>
      <c r="F57" s="1050"/>
      <c r="G57" s="1050"/>
      <c r="H57" s="1051"/>
      <c r="I57" s="3" t="s">
        <v>121</v>
      </c>
      <c r="J57" s="1387">
        <f>'근로소득원천징수영수증(특별공제)-입력'!J57</f>
        <v>0</v>
      </c>
      <c r="K57" s="1388"/>
      <c r="L57" s="1388"/>
      <c r="M57" s="1388"/>
      <c r="N57" s="1388"/>
      <c r="O57" s="1388"/>
      <c r="P57" s="1389"/>
      <c r="Q57" s="1387">
        <f>'근로소득원천징수영수증(특별공제)-입력'!Q57</f>
        <v>0</v>
      </c>
      <c r="R57" s="1388"/>
      <c r="S57" s="1388"/>
      <c r="T57" s="1388"/>
      <c r="U57" s="1388"/>
      <c r="V57" s="1388"/>
      <c r="W57" s="1389"/>
      <c r="X57" s="1387">
        <f>'근로소득원천징수영수증(특별공제)-입력'!X57</f>
        <v>0</v>
      </c>
      <c r="Y57" s="1388"/>
      <c r="Z57" s="1388"/>
      <c r="AA57" s="1388"/>
      <c r="AB57" s="1388"/>
      <c r="AC57" s="1388"/>
      <c r="AD57" s="1389"/>
      <c r="AE57" s="1387">
        <f>'근로소득원천징수영수증(특별공제)-입력'!AE57</f>
        <v>0</v>
      </c>
      <c r="AF57" s="1388"/>
      <c r="AG57" s="1388"/>
      <c r="AH57" s="1388"/>
      <c r="AI57" s="1388"/>
      <c r="AJ57" s="1388"/>
      <c r="AK57" s="1389"/>
      <c r="AL57" s="1064">
        <f>SUM(J57:AK57)</f>
        <v>0</v>
      </c>
      <c r="AM57" s="1064"/>
      <c r="AN57" s="1064"/>
      <c r="AO57" s="1064"/>
      <c r="AP57" s="1064"/>
      <c r="AQ57" s="1064"/>
      <c r="AR57" s="1065"/>
    </row>
    <row r="58" spans="1:44" s="189" customFormat="1" ht="9.75" hidden="1" customHeight="1">
      <c r="A58" s="1011"/>
      <c r="B58" s="4" t="s">
        <v>122</v>
      </c>
      <c r="C58" s="1050" t="s">
        <v>123</v>
      </c>
      <c r="D58" s="1050"/>
      <c r="E58" s="1050"/>
      <c r="F58" s="1050"/>
      <c r="G58" s="1050"/>
      <c r="H58" s="1051"/>
      <c r="I58" s="3" t="s">
        <v>124</v>
      </c>
      <c r="J58" s="1387">
        <f>'근로소득원천징수영수증(특별공제)-입력'!J58</f>
        <v>0</v>
      </c>
      <c r="K58" s="1388"/>
      <c r="L58" s="1388"/>
      <c r="M58" s="1388"/>
      <c r="N58" s="1388"/>
      <c r="O58" s="1388"/>
      <c r="P58" s="1389"/>
      <c r="Q58" s="1387">
        <f>'근로소득원천징수영수증(특별공제)-입력'!Q58</f>
        <v>0</v>
      </c>
      <c r="R58" s="1388"/>
      <c r="S58" s="1388"/>
      <c r="T58" s="1388"/>
      <c r="U58" s="1388"/>
      <c r="V58" s="1388"/>
      <c r="W58" s="1389"/>
      <c r="X58" s="1387">
        <f>'근로소득원천징수영수증(특별공제)-입력'!X58</f>
        <v>0</v>
      </c>
      <c r="Y58" s="1388"/>
      <c r="Z58" s="1388"/>
      <c r="AA58" s="1388"/>
      <c r="AB58" s="1388"/>
      <c r="AC58" s="1388"/>
      <c r="AD58" s="1389"/>
      <c r="AE58" s="1387">
        <f>'근로소득원천징수영수증(특별공제)-입력'!AE58</f>
        <v>0</v>
      </c>
      <c r="AF58" s="1388"/>
      <c r="AG58" s="1388"/>
      <c r="AH58" s="1388"/>
      <c r="AI58" s="1388"/>
      <c r="AJ58" s="1388"/>
      <c r="AK58" s="1389"/>
      <c r="AL58" s="1064">
        <f>SUM(J58:AK58)</f>
        <v>0</v>
      </c>
      <c r="AM58" s="1064"/>
      <c r="AN58" s="1064"/>
      <c r="AO58" s="1064"/>
      <c r="AP58" s="1064"/>
      <c r="AQ58" s="1064"/>
      <c r="AR58" s="1065"/>
    </row>
    <row r="59" spans="1:44" s="189" customFormat="1" ht="9.75" customHeight="1">
      <c r="A59" s="1011"/>
      <c r="B59" s="4" t="s">
        <v>125</v>
      </c>
      <c r="C59" s="1050" t="s">
        <v>126</v>
      </c>
      <c r="D59" s="1050"/>
      <c r="E59" s="1050"/>
      <c r="F59" s="1050"/>
      <c r="G59" s="1050"/>
      <c r="H59" s="1051"/>
      <c r="I59" s="3" t="s">
        <v>127</v>
      </c>
      <c r="J59" s="1387">
        <f>'근로소득원천징수영수증(특별공제)-입력'!J59</f>
        <v>0</v>
      </c>
      <c r="K59" s="1388"/>
      <c r="L59" s="1388"/>
      <c r="M59" s="1388"/>
      <c r="N59" s="1388"/>
      <c r="O59" s="1388"/>
      <c r="P59" s="1389"/>
      <c r="Q59" s="1387">
        <f>'근로소득원천징수영수증(특별공제)-입력'!Q59</f>
        <v>0</v>
      </c>
      <c r="R59" s="1388"/>
      <c r="S59" s="1388"/>
      <c r="T59" s="1388"/>
      <c r="U59" s="1388"/>
      <c r="V59" s="1388"/>
      <c r="W59" s="1389"/>
      <c r="X59" s="1387">
        <f>'근로소득원천징수영수증(특별공제)-입력'!X59</f>
        <v>0</v>
      </c>
      <c r="Y59" s="1388"/>
      <c r="Z59" s="1388"/>
      <c r="AA59" s="1388"/>
      <c r="AB59" s="1388"/>
      <c r="AC59" s="1388"/>
      <c r="AD59" s="1389"/>
      <c r="AE59" s="1387">
        <f>'근로소득원천징수영수증(특별공제)-입력'!AE59</f>
        <v>0</v>
      </c>
      <c r="AF59" s="1388"/>
      <c r="AG59" s="1388"/>
      <c r="AH59" s="1388"/>
      <c r="AI59" s="1388"/>
      <c r="AJ59" s="1388"/>
      <c r="AK59" s="1389"/>
      <c r="AL59" s="1064">
        <f>SUM(J59:AK59)</f>
        <v>0</v>
      </c>
      <c r="AM59" s="1064"/>
      <c r="AN59" s="1064"/>
      <c r="AO59" s="1064"/>
      <c r="AP59" s="1064"/>
      <c r="AQ59" s="1064"/>
      <c r="AR59" s="1065"/>
    </row>
    <row r="60" spans="1:44" s="189" customFormat="1" ht="9.75" customHeight="1">
      <c r="A60" s="1011"/>
      <c r="B60" s="4" t="s">
        <v>128</v>
      </c>
      <c r="C60" s="1050" t="s">
        <v>129</v>
      </c>
      <c r="D60" s="1050"/>
      <c r="E60" s="1050"/>
      <c r="F60" s="1050"/>
      <c r="G60" s="1050"/>
      <c r="H60" s="1051"/>
      <c r="I60" s="3" t="s">
        <v>130</v>
      </c>
      <c r="J60" s="1387">
        <f>'근로소득원천징수영수증(특별공제)-입력'!J60</f>
        <v>0</v>
      </c>
      <c r="K60" s="1388"/>
      <c r="L60" s="1388"/>
      <c r="M60" s="1388"/>
      <c r="N60" s="1388"/>
      <c r="O60" s="1388"/>
      <c r="P60" s="1389"/>
      <c r="Q60" s="1387">
        <f>'근로소득원천징수영수증(특별공제)-입력'!Q60</f>
        <v>0</v>
      </c>
      <c r="R60" s="1388"/>
      <c r="S60" s="1388"/>
      <c r="T60" s="1388"/>
      <c r="U60" s="1388"/>
      <c r="V60" s="1388"/>
      <c r="W60" s="1389"/>
      <c r="X60" s="1387">
        <f>'근로소득원천징수영수증(특별공제)-입력'!X60</f>
        <v>0</v>
      </c>
      <c r="Y60" s="1388"/>
      <c r="Z60" s="1388"/>
      <c r="AA60" s="1388"/>
      <c r="AB60" s="1388"/>
      <c r="AC60" s="1388"/>
      <c r="AD60" s="1389"/>
      <c r="AE60" s="1387">
        <f>'근로소득원천징수영수증(특별공제)-입력'!AE60</f>
        <v>0</v>
      </c>
      <c r="AF60" s="1388"/>
      <c r="AG60" s="1388"/>
      <c r="AH60" s="1388"/>
      <c r="AI60" s="1388"/>
      <c r="AJ60" s="1388"/>
      <c r="AK60" s="1389"/>
      <c r="AL60" s="1064">
        <f t="shared" si="4"/>
        <v>0</v>
      </c>
      <c r="AM60" s="1064"/>
      <c r="AN60" s="1064"/>
      <c r="AO60" s="1064"/>
      <c r="AP60" s="1064"/>
      <c r="AQ60" s="1064"/>
      <c r="AR60" s="1065"/>
    </row>
    <row r="61" spans="1:44" s="189" customFormat="1" ht="9.75" customHeight="1">
      <c r="A61" s="1011"/>
      <c r="B61" s="4" t="s">
        <v>131</v>
      </c>
      <c r="C61" s="1050" t="s">
        <v>132</v>
      </c>
      <c r="D61" s="1050"/>
      <c r="E61" s="1050"/>
      <c r="F61" s="1050"/>
      <c r="G61" s="1050"/>
      <c r="H61" s="1051"/>
      <c r="I61" s="3" t="s">
        <v>133</v>
      </c>
      <c r="J61" s="1387">
        <f>'근로소득원천징수영수증(특별공제)-입력'!J61</f>
        <v>0</v>
      </c>
      <c r="K61" s="1388"/>
      <c r="L61" s="1388"/>
      <c r="M61" s="1388"/>
      <c r="N61" s="1388"/>
      <c r="O61" s="1388"/>
      <c r="P61" s="1389"/>
      <c r="Q61" s="1387">
        <f>'근로소득원천징수영수증(특별공제)-입력'!Q61</f>
        <v>0</v>
      </c>
      <c r="R61" s="1388"/>
      <c r="S61" s="1388"/>
      <c r="T61" s="1388"/>
      <c r="U61" s="1388"/>
      <c r="V61" s="1388"/>
      <c r="W61" s="1389"/>
      <c r="X61" s="1387">
        <f>'근로소득원천징수영수증(특별공제)-입력'!X61</f>
        <v>0</v>
      </c>
      <c r="Y61" s="1388"/>
      <c r="Z61" s="1388"/>
      <c r="AA61" s="1388"/>
      <c r="AB61" s="1388"/>
      <c r="AC61" s="1388"/>
      <c r="AD61" s="1389"/>
      <c r="AE61" s="1387">
        <f>'근로소득원천징수영수증(특별공제)-입력'!AE61</f>
        <v>0</v>
      </c>
      <c r="AF61" s="1388"/>
      <c r="AG61" s="1388"/>
      <c r="AH61" s="1388"/>
      <c r="AI61" s="1388"/>
      <c r="AJ61" s="1388"/>
      <c r="AK61" s="1389"/>
      <c r="AL61" s="1064">
        <f t="shared" si="4"/>
        <v>0</v>
      </c>
      <c r="AM61" s="1064"/>
      <c r="AN61" s="1064"/>
      <c r="AO61" s="1064"/>
      <c r="AP61" s="1064"/>
      <c r="AQ61" s="1064"/>
      <c r="AR61" s="1065"/>
    </row>
    <row r="62" spans="1:44" s="189" customFormat="1" ht="9.75" customHeight="1">
      <c r="A62" s="1011"/>
      <c r="B62" s="5" t="s">
        <v>134</v>
      </c>
      <c r="C62" s="1066" t="s">
        <v>135</v>
      </c>
      <c r="D62" s="1066"/>
      <c r="E62" s="1066"/>
      <c r="F62" s="1066"/>
      <c r="G62" s="1066"/>
      <c r="H62" s="1067"/>
      <c r="I62" s="123" t="s">
        <v>428</v>
      </c>
      <c r="J62" s="1387">
        <f>'근로소득원천징수영수증(특별공제)-입력'!J62</f>
        <v>0</v>
      </c>
      <c r="K62" s="1388"/>
      <c r="L62" s="1388"/>
      <c r="M62" s="1388"/>
      <c r="N62" s="1388"/>
      <c r="O62" s="1388"/>
      <c r="P62" s="1389"/>
      <c r="Q62" s="1387">
        <f>'근로소득원천징수영수증(특별공제)-입력'!Q62</f>
        <v>0</v>
      </c>
      <c r="R62" s="1388"/>
      <c r="S62" s="1388"/>
      <c r="T62" s="1388"/>
      <c r="U62" s="1388"/>
      <c r="V62" s="1388"/>
      <c r="W62" s="1389"/>
      <c r="X62" s="1387">
        <f>'근로소득원천징수영수증(특별공제)-입력'!X62</f>
        <v>0</v>
      </c>
      <c r="Y62" s="1388"/>
      <c r="Z62" s="1388"/>
      <c r="AA62" s="1388"/>
      <c r="AB62" s="1388"/>
      <c r="AC62" s="1388"/>
      <c r="AD62" s="1389"/>
      <c r="AE62" s="1387">
        <f>'근로소득원천징수영수증(특별공제)-입력'!AE62</f>
        <v>0</v>
      </c>
      <c r="AF62" s="1388"/>
      <c r="AG62" s="1388"/>
      <c r="AH62" s="1388"/>
      <c r="AI62" s="1388"/>
      <c r="AJ62" s="1388"/>
      <c r="AK62" s="1389"/>
      <c r="AL62" s="1072">
        <f t="shared" si="4"/>
        <v>0</v>
      </c>
      <c r="AM62" s="1072"/>
      <c r="AN62" s="1072"/>
      <c r="AO62" s="1072"/>
      <c r="AP62" s="1072"/>
      <c r="AQ62" s="1072"/>
      <c r="AR62" s="1073"/>
    </row>
    <row r="63" spans="1:44" s="189" customFormat="1" ht="9.75" customHeight="1">
      <c r="A63" s="1011"/>
      <c r="B63" s="5" t="s">
        <v>136</v>
      </c>
      <c r="C63" s="1066" t="s">
        <v>137</v>
      </c>
      <c r="D63" s="1066"/>
      <c r="E63" s="1066"/>
      <c r="F63" s="1066"/>
      <c r="G63" s="1066"/>
      <c r="H63" s="1067"/>
      <c r="I63" s="6" t="s">
        <v>138</v>
      </c>
      <c r="J63" s="1387">
        <f>'근로소득원천징수영수증(특별공제)-입력'!J63</f>
        <v>0</v>
      </c>
      <c r="K63" s="1388"/>
      <c r="L63" s="1388"/>
      <c r="M63" s="1388"/>
      <c r="N63" s="1388"/>
      <c r="O63" s="1388"/>
      <c r="P63" s="1389"/>
      <c r="Q63" s="1387">
        <f>'근로소득원천징수영수증(특별공제)-입력'!Q63</f>
        <v>0</v>
      </c>
      <c r="R63" s="1388"/>
      <c r="S63" s="1388"/>
      <c r="T63" s="1388"/>
      <c r="U63" s="1388"/>
      <c r="V63" s="1388"/>
      <c r="W63" s="1389"/>
      <c r="X63" s="1387">
        <f>'근로소득원천징수영수증(특별공제)-입력'!X63</f>
        <v>0</v>
      </c>
      <c r="Y63" s="1388"/>
      <c r="Z63" s="1388"/>
      <c r="AA63" s="1388"/>
      <c r="AB63" s="1388"/>
      <c r="AC63" s="1388"/>
      <c r="AD63" s="1389"/>
      <c r="AE63" s="1387">
        <f>'근로소득원천징수영수증(특별공제)-입력'!AE63</f>
        <v>0</v>
      </c>
      <c r="AF63" s="1388"/>
      <c r="AG63" s="1388"/>
      <c r="AH63" s="1388"/>
      <c r="AI63" s="1388"/>
      <c r="AJ63" s="1388"/>
      <c r="AK63" s="1389"/>
      <c r="AL63" s="1072">
        <f t="shared" si="4"/>
        <v>0</v>
      </c>
      <c r="AM63" s="1072"/>
      <c r="AN63" s="1072"/>
      <c r="AO63" s="1072"/>
      <c r="AP63" s="1072"/>
      <c r="AQ63" s="1072"/>
      <c r="AR63" s="1073"/>
    </row>
    <row r="64" spans="1:44" s="189" customFormat="1" ht="9.75" customHeight="1">
      <c r="A64" s="1011"/>
      <c r="B64" s="4" t="s">
        <v>139</v>
      </c>
      <c r="C64" s="1058" t="s">
        <v>140</v>
      </c>
      <c r="D64" s="1058"/>
      <c r="E64" s="1058"/>
      <c r="F64" s="1058"/>
      <c r="G64" s="1058"/>
      <c r="H64" s="1059"/>
      <c r="I64" s="3" t="s">
        <v>141</v>
      </c>
      <c r="J64" s="1387">
        <f>'근로소득원천징수영수증(특별공제)-입력'!J64</f>
        <v>0</v>
      </c>
      <c r="K64" s="1388"/>
      <c r="L64" s="1388"/>
      <c r="M64" s="1388"/>
      <c r="N64" s="1388"/>
      <c r="O64" s="1388"/>
      <c r="P64" s="1389"/>
      <c r="Q64" s="1387">
        <f>'근로소득원천징수영수증(특별공제)-입력'!Q64</f>
        <v>0</v>
      </c>
      <c r="R64" s="1388"/>
      <c r="S64" s="1388"/>
      <c r="T64" s="1388"/>
      <c r="U64" s="1388"/>
      <c r="V64" s="1388"/>
      <c r="W64" s="1389"/>
      <c r="X64" s="1387">
        <f>'근로소득원천징수영수증(특별공제)-입력'!X64</f>
        <v>0</v>
      </c>
      <c r="Y64" s="1388"/>
      <c r="Z64" s="1388"/>
      <c r="AA64" s="1388"/>
      <c r="AB64" s="1388"/>
      <c r="AC64" s="1388"/>
      <c r="AD64" s="1389"/>
      <c r="AE64" s="1387">
        <f>'근로소득원천징수영수증(특별공제)-입력'!AE64</f>
        <v>0</v>
      </c>
      <c r="AF64" s="1388"/>
      <c r="AG64" s="1388"/>
      <c r="AH64" s="1388"/>
      <c r="AI64" s="1388"/>
      <c r="AJ64" s="1388"/>
      <c r="AK64" s="1389"/>
      <c r="AL64" s="1064">
        <f t="shared" si="4"/>
        <v>0</v>
      </c>
      <c r="AM64" s="1064"/>
      <c r="AN64" s="1064"/>
      <c r="AO64" s="1064"/>
      <c r="AP64" s="1064"/>
      <c r="AQ64" s="1064"/>
      <c r="AR64" s="1065"/>
    </row>
    <row r="65" spans="1:64" s="189" customFormat="1" ht="9.75" customHeight="1">
      <c r="A65" s="1011"/>
      <c r="B65" s="15" t="s">
        <v>211</v>
      </c>
      <c r="C65" s="1050" t="s">
        <v>142</v>
      </c>
      <c r="D65" s="1050"/>
      <c r="E65" s="1050"/>
      <c r="F65" s="1050"/>
      <c r="G65" s="1050"/>
      <c r="H65" s="1051"/>
      <c r="I65" s="3" t="s">
        <v>143</v>
      </c>
      <c r="J65" s="1384">
        <f>'근로소득원천징수영수증(특별공제)-입력'!J65</f>
        <v>0</v>
      </c>
      <c r="K65" s="1385"/>
      <c r="L65" s="1385"/>
      <c r="M65" s="1385"/>
      <c r="N65" s="1385"/>
      <c r="O65" s="1385"/>
      <c r="P65" s="1386"/>
      <c r="Q65" s="1384">
        <f>'근로소득원천징수영수증(특별공제)-입력'!Q65</f>
        <v>0</v>
      </c>
      <c r="R65" s="1385"/>
      <c r="S65" s="1385"/>
      <c r="T65" s="1385"/>
      <c r="U65" s="1385"/>
      <c r="V65" s="1385"/>
      <c r="W65" s="1386"/>
      <c r="X65" s="1384">
        <f>'근로소득원천징수영수증(특별공제)-입력'!X65</f>
        <v>0</v>
      </c>
      <c r="Y65" s="1385"/>
      <c r="Z65" s="1385"/>
      <c r="AA65" s="1385"/>
      <c r="AB65" s="1385"/>
      <c r="AC65" s="1385"/>
      <c r="AD65" s="1386"/>
      <c r="AE65" s="1384">
        <f>'근로소득원천징수영수증(특별공제)-입력'!AE65</f>
        <v>0</v>
      </c>
      <c r="AF65" s="1385"/>
      <c r="AG65" s="1385"/>
      <c r="AH65" s="1385"/>
      <c r="AI65" s="1385"/>
      <c r="AJ65" s="1385"/>
      <c r="AK65" s="1386"/>
      <c r="AL65" s="1056">
        <f t="shared" si="4"/>
        <v>0</v>
      </c>
      <c r="AM65" s="1056"/>
      <c r="AN65" s="1056"/>
      <c r="AO65" s="1056"/>
      <c r="AP65" s="1056"/>
      <c r="AQ65" s="1056"/>
      <c r="AR65" s="1057"/>
      <c r="AT65" s="113" t="s">
        <v>520</v>
      </c>
    </row>
    <row r="66" spans="1:64" s="189" customFormat="1" ht="15" customHeight="1">
      <c r="A66" s="1011"/>
      <c r="B66" s="1045" t="s">
        <v>144</v>
      </c>
      <c r="C66" s="1046"/>
      <c r="D66" s="1047" t="s">
        <v>145</v>
      </c>
      <c r="E66" s="1047"/>
      <c r="F66" s="1047"/>
      <c r="G66" s="1047"/>
      <c r="H66" s="1047"/>
      <c r="I66" s="1048"/>
      <c r="J66" s="1034">
        <f>SUM(J64:P65,J56:P61,J53:P54,J35:P51)</f>
        <v>0</v>
      </c>
      <c r="K66" s="1035"/>
      <c r="L66" s="1035"/>
      <c r="M66" s="1035"/>
      <c r="N66" s="1035"/>
      <c r="O66" s="1035"/>
      <c r="P66" s="1049"/>
      <c r="Q66" s="1034">
        <f>SUM(Q35:W51,Q53:W61,Q64:W65)</f>
        <v>0</v>
      </c>
      <c r="R66" s="1035"/>
      <c r="S66" s="1035"/>
      <c r="T66" s="1035"/>
      <c r="U66" s="1035"/>
      <c r="V66" s="1035"/>
      <c r="W66" s="1049"/>
      <c r="X66" s="1034">
        <f>SUM(X35:AD51,X53:AD61,X64:AD65)</f>
        <v>0</v>
      </c>
      <c r="Y66" s="1035"/>
      <c r="Z66" s="1035"/>
      <c r="AA66" s="1035"/>
      <c r="AB66" s="1035"/>
      <c r="AC66" s="1035"/>
      <c r="AD66" s="1049"/>
      <c r="AE66" s="1034">
        <f>SUM(AE35:AK51,AE53:AK61,AE64:AK65)</f>
        <v>0</v>
      </c>
      <c r="AF66" s="1035"/>
      <c r="AG66" s="1035"/>
      <c r="AH66" s="1035"/>
      <c r="AI66" s="1035"/>
      <c r="AJ66" s="1035"/>
      <c r="AK66" s="1049"/>
      <c r="AL66" s="1034">
        <f>SUM(AL35:AR51,AL53:AR61,AL64:AR65)</f>
        <v>0</v>
      </c>
      <c r="AM66" s="1035"/>
      <c r="AN66" s="1035"/>
      <c r="AO66" s="1035"/>
      <c r="AP66" s="1035"/>
      <c r="AQ66" s="1035"/>
      <c r="AR66" s="1036"/>
      <c r="AT66" s="40" t="s">
        <v>516</v>
      </c>
      <c r="AU66" s="40" t="s">
        <v>517</v>
      </c>
      <c r="AV66" s="1264" t="s">
        <v>523</v>
      </c>
    </row>
    <row r="67" spans="1:64" s="189" customFormat="1" ht="15" customHeight="1" thickBot="1">
      <c r="A67" s="1078"/>
      <c r="B67" s="1037" t="s">
        <v>146</v>
      </c>
      <c r="C67" s="1038"/>
      <c r="D67" s="1039" t="s">
        <v>147</v>
      </c>
      <c r="E67" s="1039"/>
      <c r="F67" s="1039"/>
      <c r="G67" s="1039"/>
      <c r="H67" s="1039"/>
      <c r="I67" s="1040"/>
      <c r="J67" s="1041">
        <f>SUM(J62:P63,J55,J52)</f>
        <v>0</v>
      </c>
      <c r="K67" s="1042"/>
      <c r="L67" s="1042"/>
      <c r="M67" s="1042"/>
      <c r="N67" s="1042"/>
      <c r="O67" s="1042"/>
      <c r="P67" s="1043"/>
      <c r="Q67" s="1041">
        <f>SUM(Q62:W63,Q55,Q52)</f>
        <v>0</v>
      </c>
      <c r="R67" s="1042"/>
      <c r="S67" s="1042"/>
      <c r="T67" s="1042"/>
      <c r="U67" s="1042"/>
      <c r="V67" s="1042"/>
      <c r="W67" s="1043"/>
      <c r="X67" s="1041">
        <f>SUM(X62:AD63,X55,X52)</f>
        <v>0</v>
      </c>
      <c r="Y67" s="1042"/>
      <c r="Z67" s="1042"/>
      <c r="AA67" s="1042"/>
      <c r="AB67" s="1042"/>
      <c r="AC67" s="1042"/>
      <c r="AD67" s="1043"/>
      <c r="AE67" s="1041">
        <f>SUM(AE62:AK63,AE55,AE52)</f>
        <v>0</v>
      </c>
      <c r="AF67" s="1042"/>
      <c r="AG67" s="1042"/>
      <c r="AH67" s="1042"/>
      <c r="AI67" s="1042"/>
      <c r="AJ67" s="1042"/>
      <c r="AK67" s="1043"/>
      <c r="AL67" s="1041">
        <f>SUM(AL62:AR63,AL55,AL52)</f>
        <v>0</v>
      </c>
      <c r="AM67" s="1042"/>
      <c r="AN67" s="1042"/>
      <c r="AO67" s="1042"/>
      <c r="AP67" s="1042"/>
      <c r="AQ67" s="1042"/>
      <c r="AR67" s="1044"/>
      <c r="AT67" s="200">
        <f>Q69</f>
        <v>1408500</v>
      </c>
      <c r="AU67" s="200">
        <f>X69</f>
        <v>140850</v>
      </c>
      <c r="AV67" s="1265"/>
    </row>
    <row r="68" spans="1:64" s="189" customFormat="1" ht="15" customHeight="1">
      <c r="A68" s="1010" t="s">
        <v>237</v>
      </c>
      <c r="B68" s="1012" t="s">
        <v>240</v>
      </c>
      <c r="C68" s="1012"/>
      <c r="D68" s="1012"/>
      <c r="E68" s="1012"/>
      <c r="F68" s="1012"/>
      <c r="G68" s="1012"/>
      <c r="H68" s="1012"/>
      <c r="I68" s="1012"/>
      <c r="J68" s="1012"/>
      <c r="K68" s="1012"/>
      <c r="L68" s="1012"/>
      <c r="M68" s="1012"/>
      <c r="N68" s="1012"/>
      <c r="O68" s="1012"/>
      <c r="P68" s="1013"/>
      <c r="Q68" s="1014" t="s">
        <v>256</v>
      </c>
      <c r="R68" s="1014"/>
      <c r="S68" s="1014"/>
      <c r="T68" s="1014"/>
      <c r="U68" s="1014"/>
      <c r="V68" s="1014"/>
      <c r="W68" s="1014"/>
      <c r="X68" s="1015" t="s">
        <v>257</v>
      </c>
      <c r="Y68" s="1014"/>
      <c r="Z68" s="1014"/>
      <c r="AA68" s="1014"/>
      <c r="AB68" s="1014"/>
      <c r="AC68" s="1014"/>
      <c r="AD68" s="1014"/>
      <c r="AE68" s="1014" t="s">
        <v>258</v>
      </c>
      <c r="AF68" s="1014"/>
      <c r="AG68" s="1014"/>
      <c r="AH68" s="1014"/>
      <c r="AI68" s="1014"/>
      <c r="AJ68" s="1014"/>
      <c r="AK68" s="1014"/>
      <c r="AL68" s="1016" t="s">
        <v>60</v>
      </c>
      <c r="AM68" s="1016"/>
      <c r="AN68" s="1016"/>
      <c r="AO68" s="1016"/>
      <c r="AP68" s="1016"/>
      <c r="AQ68" s="1016"/>
      <c r="AR68" s="1017"/>
      <c r="AT68" s="256" t="s">
        <v>497</v>
      </c>
      <c r="AU68" s="256"/>
      <c r="AV68" s="178" t="s">
        <v>498</v>
      </c>
      <c r="AW68" s="178" t="s">
        <v>499</v>
      </c>
      <c r="AX68" s="178" t="s">
        <v>500</v>
      </c>
      <c r="AY68" s="178" t="s">
        <v>501</v>
      </c>
      <c r="AZ68" s="1264" t="s">
        <v>521</v>
      </c>
    </row>
    <row r="69" spans="1:64" s="189" customFormat="1" ht="15" customHeight="1">
      <c r="A69" s="1011"/>
      <c r="B69" s="1018" t="s">
        <v>325</v>
      </c>
      <c r="C69" s="1019"/>
      <c r="D69" s="1019"/>
      <c r="E69" s="1019"/>
      <c r="F69" s="1019"/>
      <c r="G69" s="1019"/>
      <c r="H69" s="1019"/>
      <c r="I69" s="1019"/>
      <c r="J69" s="1019"/>
      <c r="K69" s="1019"/>
      <c r="L69" s="1019"/>
      <c r="M69" s="1019"/>
      <c r="N69" s="1019"/>
      <c r="O69" s="1019"/>
      <c r="P69" s="1020"/>
      <c r="Q69" s="1001">
        <f>AK140</f>
        <v>1408500</v>
      </c>
      <c r="R69" s="1001"/>
      <c r="S69" s="1001"/>
      <c r="T69" s="1001"/>
      <c r="U69" s="1001"/>
      <c r="V69" s="1001"/>
      <c r="W69" s="1001"/>
      <c r="X69" s="1001">
        <f>IF(Q69="","",TRUNC(Q69*10%,0))</f>
        <v>140850</v>
      </c>
      <c r="Y69" s="1001"/>
      <c r="Z69" s="1001"/>
      <c r="AA69" s="1001"/>
      <c r="AB69" s="1001"/>
      <c r="AC69" s="1001"/>
      <c r="AD69" s="1001"/>
      <c r="AE69" s="1001"/>
      <c r="AF69" s="1001"/>
      <c r="AG69" s="1001"/>
      <c r="AH69" s="1001"/>
      <c r="AI69" s="1001"/>
      <c r="AJ69" s="1001"/>
      <c r="AK69" s="1001"/>
      <c r="AL69" s="1001">
        <f t="shared" ref="AL69:AL75" si="5">SUM(Q69:AK69)</f>
        <v>1549350</v>
      </c>
      <c r="AM69" s="1001"/>
      <c r="AN69" s="1001"/>
      <c r="AO69" s="1001"/>
      <c r="AP69" s="1001"/>
      <c r="AQ69" s="1001"/>
      <c r="AR69" s="1002"/>
      <c r="AT69" s="178" t="s">
        <v>494</v>
      </c>
      <c r="AU69" s="199" t="s">
        <v>518</v>
      </c>
      <c r="AV69" s="178" t="s">
        <v>519</v>
      </c>
      <c r="AW69" s="198">
        <v>1</v>
      </c>
      <c r="AX69" s="195">
        <f>L91</f>
        <v>36000000</v>
      </c>
      <c r="AY69" s="200">
        <f>Q75</f>
        <v>1217820</v>
      </c>
      <c r="AZ69" s="1264"/>
    </row>
    <row r="70" spans="1:64" s="189" customFormat="1" ht="15" customHeight="1">
      <c r="A70" s="1011"/>
      <c r="B70" s="1003" t="s">
        <v>242</v>
      </c>
      <c r="C70" s="1003"/>
      <c r="D70" s="1004" t="s">
        <v>429</v>
      </c>
      <c r="E70" s="1005"/>
      <c r="F70" s="1005"/>
      <c r="G70" s="1006"/>
      <c r="H70" s="992" t="s">
        <v>241</v>
      </c>
      <c r="I70" s="993"/>
      <c r="J70" s="1007">
        <f>Q23</f>
        <v>0</v>
      </c>
      <c r="K70" s="1008"/>
      <c r="L70" s="1008"/>
      <c r="M70" s="1008"/>
      <c r="N70" s="1008"/>
      <c r="O70" s="1008"/>
      <c r="P70" s="1009"/>
      <c r="Q70" s="1378">
        <f>'근로소득원천징수영수증(특별공제)-입력'!Q70</f>
        <v>0</v>
      </c>
      <c r="R70" s="1379"/>
      <c r="S70" s="1379"/>
      <c r="T70" s="1379"/>
      <c r="U70" s="1379"/>
      <c r="V70" s="1379"/>
      <c r="W70" s="1380"/>
      <c r="X70" s="1378">
        <f>'근로소득원천징수영수증(특별공제)-입력'!X70</f>
        <v>0</v>
      </c>
      <c r="Y70" s="1379"/>
      <c r="Z70" s="1379"/>
      <c r="AA70" s="1379"/>
      <c r="AB70" s="1379"/>
      <c r="AC70" s="1379"/>
      <c r="AD70" s="1380"/>
      <c r="AE70" s="983"/>
      <c r="AF70" s="984"/>
      <c r="AG70" s="984"/>
      <c r="AH70" s="984"/>
      <c r="AI70" s="984"/>
      <c r="AJ70" s="984"/>
      <c r="AK70" s="985"/>
      <c r="AL70" s="986">
        <f t="shared" si="5"/>
        <v>0</v>
      </c>
      <c r="AM70" s="987"/>
      <c r="AN70" s="987"/>
      <c r="AO70" s="987"/>
      <c r="AP70" s="987"/>
      <c r="AQ70" s="987"/>
      <c r="AR70" s="988"/>
      <c r="BG70" s="178" t="s">
        <v>497</v>
      </c>
      <c r="BH70" s="178" t="s">
        <v>511</v>
      </c>
      <c r="BI70" s="178" t="s">
        <v>506</v>
      </c>
      <c r="BJ70" s="178" t="s">
        <v>512</v>
      </c>
      <c r="BK70" s="178" t="s">
        <v>513</v>
      </c>
      <c r="BL70" s="178" t="s">
        <v>514</v>
      </c>
    </row>
    <row r="71" spans="1:64" s="189" customFormat="1" ht="15" customHeight="1">
      <c r="A71" s="1011"/>
      <c r="B71" s="1003"/>
      <c r="C71" s="1003"/>
      <c r="D71" s="989" t="s">
        <v>243</v>
      </c>
      <c r="E71" s="990"/>
      <c r="F71" s="990"/>
      <c r="G71" s="991"/>
      <c r="H71" s="992" t="s">
        <v>148</v>
      </c>
      <c r="I71" s="993"/>
      <c r="J71" s="994">
        <f>X23</f>
        <v>0</v>
      </c>
      <c r="K71" s="995"/>
      <c r="L71" s="995"/>
      <c r="M71" s="995"/>
      <c r="N71" s="995"/>
      <c r="O71" s="995"/>
      <c r="P71" s="996"/>
      <c r="Q71" s="1372">
        <f>'근로소득원천징수영수증(특별공제)-입력'!Q71</f>
        <v>0</v>
      </c>
      <c r="R71" s="1372"/>
      <c r="S71" s="1372"/>
      <c r="T71" s="1372"/>
      <c r="U71" s="1372"/>
      <c r="V71" s="1372"/>
      <c r="W71" s="1372"/>
      <c r="X71" s="1372">
        <f>'근로소득원천징수영수증(특별공제)-입력'!X71</f>
        <v>0</v>
      </c>
      <c r="Y71" s="1372"/>
      <c r="Z71" s="1372"/>
      <c r="AA71" s="1372"/>
      <c r="AB71" s="1372"/>
      <c r="AC71" s="1372"/>
      <c r="AD71" s="1372"/>
      <c r="AE71" s="998"/>
      <c r="AF71" s="998"/>
      <c r="AG71" s="998"/>
      <c r="AH71" s="998"/>
      <c r="AI71" s="998"/>
      <c r="AJ71" s="998"/>
      <c r="AK71" s="998"/>
      <c r="AL71" s="999">
        <f t="shared" si="5"/>
        <v>0</v>
      </c>
      <c r="AM71" s="999"/>
      <c r="AN71" s="999"/>
      <c r="AO71" s="999"/>
      <c r="AP71" s="999"/>
      <c r="AQ71" s="999"/>
      <c r="AR71" s="1000"/>
    </row>
    <row r="72" spans="1:64" s="189" customFormat="1" ht="15" customHeight="1" thickBot="1">
      <c r="A72" s="1011"/>
      <c r="B72" s="1003"/>
      <c r="C72" s="1003"/>
      <c r="D72" s="950" t="s">
        <v>149</v>
      </c>
      <c r="E72" s="951"/>
      <c r="F72" s="951"/>
      <c r="G72" s="952"/>
      <c r="H72" s="953" t="s">
        <v>150</v>
      </c>
      <c r="I72" s="954"/>
      <c r="J72" s="955">
        <f>AE23</f>
        <v>0</v>
      </c>
      <c r="K72" s="956"/>
      <c r="L72" s="956"/>
      <c r="M72" s="956"/>
      <c r="N72" s="956"/>
      <c r="O72" s="956"/>
      <c r="P72" s="957"/>
      <c r="Q72" s="958">
        <f>'근로소득원천징수영수증(특별공제)-입력'!Q72</f>
        <v>0</v>
      </c>
      <c r="R72" s="958"/>
      <c r="S72" s="958"/>
      <c r="T72" s="958"/>
      <c r="U72" s="958"/>
      <c r="V72" s="958"/>
      <c r="W72" s="958"/>
      <c r="X72" s="958">
        <f>'근로소득원천징수영수증(특별공제)-입력'!X72</f>
        <v>0</v>
      </c>
      <c r="Y72" s="958"/>
      <c r="Z72" s="958"/>
      <c r="AA72" s="958"/>
      <c r="AB72" s="958"/>
      <c r="AC72" s="958"/>
      <c r="AD72" s="958"/>
      <c r="AE72" s="959"/>
      <c r="AF72" s="959"/>
      <c r="AG72" s="959"/>
      <c r="AH72" s="959"/>
      <c r="AI72" s="959"/>
      <c r="AJ72" s="959"/>
      <c r="AK72" s="959"/>
      <c r="AL72" s="960">
        <f t="shared" si="5"/>
        <v>0</v>
      </c>
      <c r="AM72" s="960"/>
      <c r="AN72" s="960"/>
      <c r="AO72" s="960"/>
      <c r="AP72" s="960"/>
      <c r="AQ72" s="960"/>
      <c r="AR72" s="961"/>
      <c r="AT72" s="113" t="s">
        <v>515</v>
      </c>
      <c r="BA72" s="113" t="s">
        <v>502</v>
      </c>
    </row>
    <row r="73" spans="1:64" s="189" customFormat="1" ht="15" customHeight="1" thickBot="1">
      <c r="A73" s="1011"/>
      <c r="B73" s="1003"/>
      <c r="C73" s="1003"/>
      <c r="D73" s="940" t="s">
        <v>259</v>
      </c>
      <c r="E73" s="840"/>
      <c r="F73" s="840"/>
      <c r="G73" s="840"/>
      <c r="H73" s="840"/>
      <c r="I73" s="840"/>
      <c r="J73" s="1381">
        <f>J23</f>
        <v>3128512347</v>
      </c>
      <c r="K73" s="1381"/>
      <c r="L73" s="1381"/>
      <c r="M73" s="1381"/>
      <c r="N73" s="1381"/>
      <c r="O73" s="1381"/>
      <c r="P73" s="1381"/>
      <c r="Q73" s="1382">
        <f>'근로소득원천징수영수증(특별공제)-입력'!Q73</f>
        <v>190680</v>
      </c>
      <c r="R73" s="1383"/>
      <c r="S73" s="1383"/>
      <c r="T73" s="1383"/>
      <c r="U73" s="1383"/>
      <c r="V73" s="1383"/>
      <c r="W73" s="1383"/>
      <c r="X73" s="1383">
        <f>'근로소득원천징수영수증(특별공제)-입력'!X73</f>
        <v>19050</v>
      </c>
      <c r="Y73" s="1383"/>
      <c r="Z73" s="1383"/>
      <c r="AA73" s="1383"/>
      <c r="AB73" s="1383"/>
      <c r="AC73" s="1383"/>
      <c r="AD73" s="1383"/>
      <c r="AE73" s="944"/>
      <c r="AF73" s="945"/>
      <c r="AG73" s="945"/>
      <c r="AH73" s="945"/>
      <c r="AI73" s="945"/>
      <c r="AJ73" s="945"/>
      <c r="AK73" s="946"/>
      <c r="AL73" s="947">
        <f t="shared" si="5"/>
        <v>209730</v>
      </c>
      <c r="AM73" s="948"/>
      <c r="AN73" s="948"/>
      <c r="AO73" s="948"/>
      <c r="AP73" s="948"/>
      <c r="AQ73" s="948"/>
      <c r="AR73" s="949"/>
      <c r="AT73" s="113" t="s">
        <v>493</v>
      </c>
      <c r="BA73" s="256" t="s">
        <v>503</v>
      </c>
      <c r="BB73" s="256" t="s">
        <v>505</v>
      </c>
      <c r="BC73" s="256"/>
      <c r="BD73" s="256" t="s">
        <v>508</v>
      </c>
      <c r="BE73" s="256"/>
      <c r="BG73" s="178" t="str">
        <f>BD73</f>
        <v>(15)가감세액(조정액)</v>
      </c>
      <c r="BH73" s="198">
        <v>1</v>
      </c>
      <c r="BI73" s="178"/>
      <c r="BJ73" s="196">
        <f>BC75</f>
        <v>121800</v>
      </c>
      <c r="BK73" s="178"/>
      <c r="BL73" s="178"/>
    </row>
    <row r="74" spans="1:64" s="189" customFormat="1" ht="15" customHeight="1" thickBot="1">
      <c r="A74" s="1011"/>
      <c r="B74" s="1024" t="s">
        <v>260</v>
      </c>
      <c r="C74" s="1025"/>
      <c r="D74" s="1025"/>
      <c r="E74" s="1025"/>
      <c r="F74" s="1026" t="s">
        <v>244</v>
      </c>
      <c r="G74" s="1027"/>
      <c r="H74" s="1027"/>
      <c r="I74" s="1027"/>
      <c r="J74" s="1027"/>
      <c r="K74" s="1027"/>
      <c r="L74" s="1027"/>
      <c r="M74" s="1027"/>
      <c r="N74" s="1027"/>
      <c r="O74" s="1027"/>
      <c r="P74" s="1028"/>
      <c r="Q74" s="1375">
        <f>'근로소득원천징수영수증(특별공제)-입력'!Q74</f>
        <v>0</v>
      </c>
      <c r="R74" s="1376"/>
      <c r="S74" s="1376"/>
      <c r="T74" s="1376"/>
      <c r="U74" s="1376"/>
      <c r="V74" s="1376"/>
      <c r="W74" s="1377"/>
      <c r="X74" s="1375">
        <f>'근로소득원천징수영수증(특별공제)-입력'!X74</f>
        <v>0</v>
      </c>
      <c r="Y74" s="1376"/>
      <c r="Z74" s="1376"/>
      <c r="AA74" s="1376"/>
      <c r="AB74" s="1376"/>
      <c r="AC74" s="1376"/>
      <c r="AD74" s="1377"/>
      <c r="AE74" s="1032"/>
      <c r="AF74" s="1032"/>
      <c r="AG74" s="1032"/>
      <c r="AH74" s="1032"/>
      <c r="AI74" s="1032"/>
      <c r="AJ74" s="1032"/>
      <c r="AK74" s="1033"/>
      <c r="AL74" s="937"/>
      <c r="AM74" s="938"/>
      <c r="AN74" s="938"/>
      <c r="AO74" s="938"/>
      <c r="AP74" s="938"/>
      <c r="AQ74" s="938"/>
      <c r="AR74" s="939"/>
      <c r="AT74" s="256" t="s">
        <v>497</v>
      </c>
      <c r="AU74" s="256"/>
      <c r="AV74" s="178" t="s">
        <v>498</v>
      </c>
      <c r="AW74" s="178" t="s">
        <v>499</v>
      </c>
      <c r="AX74" s="178" t="s">
        <v>500</v>
      </c>
      <c r="AY74" s="178" t="s">
        <v>501</v>
      </c>
      <c r="AZ74" s="1266" t="s">
        <v>522</v>
      </c>
      <c r="BA74" s="256"/>
      <c r="BB74" s="178" t="s">
        <v>506</v>
      </c>
      <c r="BC74" s="178" t="s">
        <v>507</v>
      </c>
      <c r="BD74" s="178" t="s">
        <v>509</v>
      </c>
      <c r="BE74" s="178" t="s">
        <v>510</v>
      </c>
    </row>
    <row r="75" spans="1:64" s="189" customFormat="1" ht="15" customHeight="1" thickBot="1">
      <c r="A75" s="1011"/>
      <c r="B75" s="976" t="s">
        <v>261</v>
      </c>
      <c r="C75" s="977"/>
      <c r="D75" s="977"/>
      <c r="E75" s="977"/>
      <c r="F75" s="978" t="s">
        <v>262</v>
      </c>
      <c r="G75" s="978"/>
      <c r="H75" s="978"/>
      <c r="I75" s="978"/>
      <c r="J75" s="978"/>
      <c r="K75" s="978"/>
      <c r="L75" s="978"/>
      <c r="M75" s="978"/>
      <c r="N75" s="978"/>
      <c r="O75" s="978"/>
      <c r="P75" s="979"/>
      <c r="Q75" s="892">
        <f>TRUNC(Q69-Q70-Q71-Q72-Q73-Q74,-1)</f>
        <v>1217820</v>
      </c>
      <c r="R75" s="892"/>
      <c r="S75" s="892"/>
      <c r="T75" s="892"/>
      <c r="U75" s="892"/>
      <c r="V75" s="892"/>
      <c r="W75" s="892"/>
      <c r="X75" s="892">
        <f>TRUNC(X69-X70-X71-X72-X73-X74,-1)</f>
        <v>121800</v>
      </c>
      <c r="Y75" s="892"/>
      <c r="Z75" s="892"/>
      <c r="AA75" s="892"/>
      <c r="AB75" s="892"/>
      <c r="AC75" s="892"/>
      <c r="AD75" s="892"/>
      <c r="AE75" s="892">
        <f>TRUNC(AE69-AE70-AE71-AE72-AE73-AE74,-1)</f>
        <v>0</v>
      </c>
      <c r="AF75" s="892"/>
      <c r="AG75" s="892"/>
      <c r="AH75" s="892"/>
      <c r="AI75" s="892"/>
      <c r="AJ75" s="892"/>
      <c r="AK75" s="892"/>
      <c r="AL75" s="1021">
        <f t="shared" si="5"/>
        <v>1339620</v>
      </c>
      <c r="AM75" s="1022"/>
      <c r="AN75" s="1022"/>
      <c r="AO75" s="1022"/>
      <c r="AP75" s="1022"/>
      <c r="AQ75" s="1022"/>
      <c r="AR75" s="1023"/>
      <c r="AT75" s="178" t="s">
        <v>494</v>
      </c>
      <c r="AU75" s="199" t="s">
        <v>495</v>
      </c>
      <c r="AV75" s="178" t="s">
        <v>496</v>
      </c>
      <c r="AW75" s="198">
        <v>1</v>
      </c>
      <c r="AX75" s="170">
        <f>L91</f>
        <v>36000000</v>
      </c>
      <c r="AY75" s="200">
        <f>Q75</f>
        <v>1217820</v>
      </c>
      <c r="AZ75" s="1266"/>
      <c r="BA75" s="178" t="s">
        <v>504</v>
      </c>
      <c r="BB75" s="196">
        <f>AY75</f>
        <v>1217820</v>
      </c>
      <c r="BC75" s="196">
        <f>X75</f>
        <v>121800</v>
      </c>
      <c r="BD75" s="40">
        <f>IF(X75&gt;0,X75,0)</f>
        <v>121800</v>
      </c>
      <c r="BE75" s="197">
        <f>IF(X75&gt;0,0,X75*-1)</f>
        <v>0</v>
      </c>
    </row>
    <row r="76" spans="1:64" s="189" customFormat="1" ht="5.25" customHeight="1">
      <c r="A76" s="52"/>
      <c r="B76" s="51"/>
      <c r="C76" s="51"/>
      <c r="D76" s="51"/>
      <c r="E76" s="51"/>
      <c r="F76" s="51"/>
      <c r="G76" s="51"/>
      <c r="H76" s="51"/>
      <c r="I76" s="51"/>
      <c r="J76" s="51"/>
      <c r="K76" s="51"/>
      <c r="L76" s="51"/>
      <c r="M76" s="51"/>
      <c r="N76" s="51"/>
      <c r="O76" s="51"/>
      <c r="P76" s="51"/>
      <c r="Q76" s="50"/>
      <c r="R76" s="50"/>
      <c r="S76" s="50"/>
      <c r="T76" s="50"/>
      <c r="U76" s="50"/>
      <c r="V76" s="50"/>
      <c r="W76" s="50"/>
      <c r="X76" s="50"/>
      <c r="Y76" s="50"/>
      <c r="Z76" s="50"/>
      <c r="AA76" s="50"/>
      <c r="AB76" s="50"/>
      <c r="AC76" s="50"/>
      <c r="AD76" s="50"/>
      <c r="AE76" s="50"/>
      <c r="AF76" s="50"/>
      <c r="AG76" s="50"/>
      <c r="AH76" s="50"/>
      <c r="AI76" s="50"/>
      <c r="AJ76" s="50"/>
      <c r="AK76" s="50"/>
      <c r="AL76" s="50"/>
      <c r="AM76" s="50"/>
      <c r="AN76" s="50"/>
      <c r="AO76" s="50"/>
      <c r="AP76" s="50"/>
      <c r="AQ76" s="50"/>
      <c r="AR76" s="53"/>
    </row>
    <row r="77" spans="1:64" s="189" customFormat="1" ht="9" customHeight="1">
      <c r="A77" s="54"/>
      <c r="B77" s="971" t="s">
        <v>319</v>
      </c>
      <c r="C77" s="972"/>
      <c r="D77" s="972"/>
      <c r="E77" s="972"/>
      <c r="F77" s="972"/>
      <c r="G77" s="966" t="s">
        <v>318</v>
      </c>
      <c r="H77" s="1369">
        <f>'근로소득원천징수영수증(특별공제)-입력'!H77</f>
        <v>1234800</v>
      </c>
      <c r="I77" s="1369"/>
      <c r="J77" s="1369"/>
      <c r="K77" s="1369"/>
      <c r="L77" s="968" t="s">
        <v>151</v>
      </c>
      <c r="M77" s="254">
        <v>3.4299999999999997E-2</v>
      </c>
      <c r="N77" s="254"/>
      <c r="O77" s="254"/>
      <c r="P77" s="131"/>
      <c r="Q77" s="188" t="s">
        <v>246</v>
      </c>
      <c r="R77" s="128"/>
      <c r="S77" s="128"/>
      <c r="T77" s="128"/>
      <c r="U77" s="128"/>
      <c r="V77" s="128"/>
      <c r="W77" s="128"/>
      <c r="X77" s="128"/>
      <c r="Y77" s="128"/>
      <c r="Z77" s="128"/>
      <c r="AA77" s="128"/>
      <c r="AB77" s="128"/>
      <c r="AC77" s="128"/>
      <c r="AD77" s="128"/>
      <c r="AE77" s="128"/>
      <c r="AF77" s="128"/>
      <c r="AG77" s="128"/>
      <c r="AH77" s="128"/>
      <c r="AI77" s="128"/>
      <c r="AJ77" s="128"/>
      <c r="AK77" s="129"/>
      <c r="AL77" s="129"/>
      <c r="AM77" s="129"/>
      <c r="AN77" s="129"/>
      <c r="AO77" s="129"/>
      <c r="AP77" s="129"/>
      <c r="AQ77" s="129"/>
      <c r="AR77" s="34"/>
    </row>
    <row r="78" spans="1:64" s="189" customFormat="1" ht="9" customHeight="1">
      <c r="A78" s="54"/>
      <c r="B78" s="973"/>
      <c r="C78" s="974"/>
      <c r="D78" s="974"/>
      <c r="E78" s="974"/>
      <c r="F78" s="974"/>
      <c r="G78" s="967"/>
      <c r="H78" s="1370"/>
      <c r="I78" s="1370"/>
      <c r="J78" s="1370"/>
      <c r="K78" s="1370"/>
      <c r="L78" s="969"/>
      <c r="M78" s="254"/>
      <c r="N78" s="254"/>
      <c r="O78" s="254"/>
      <c r="P78" s="131"/>
      <c r="Q78" s="190"/>
      <c r="R78" s="128"/>
      <c r="S78" s="128"/>
      <c r="T78" s="128"/>
      <c r="U78" s="128"/>
      <c r="V78" s="128"/>
      <c r="W78" s="128"/>
      <c r="X78" s="128"/>
      <c r="Y78" s="128"/>
      <c r="Z78" s="128"/>
      <c r="AA78" s="128"/>
      <c r="AB78" s="128"/>
      <c r="AC78" s="128"/>
      <c r="AD78" s="128"/>
      <c r="AE78" s="128"/>
      <c r="AF78" s="128"/>
      <c r="AG78" s="128"/>
      <c r="AH78" s="128"/>
      <c r="AI78" s="128"/>
      <c r="AJ78" s="128"/>
      <c r="AK78" s="129"/>
      <c r="AL78" s="129"/>
      <c r="AM78" s="129"/>
      <c r="AN78" s="129"/>
      <c r="AO78" s="129"/>
      <c r="AP78" s="129"/>
      <c r="AQ78" s="129"/>
      <c r="AR78" s="34"/>
    </row>
    <row r="79" spans="1:64" s="189" customFormat="1" ht="9" customHeight="1">
      <c r="A79" s="54"/>
      <c r="B79" s="962" t="s">
        <v>320</v>
      </c>
      <c r="C79" s="963"/>
      <c r="D79" s="963"/>
      <c r="E79" s="963"/>
      <c r="F79" s="963"/>
      <c r="G79" s="966" t="s">
        <v>318</v>
      </c>
      <c r="H79" s="1373">
        <f>'근로소득원천징수영수증(특별공제)-입력'!H79</f>
        <v>0</v>
      </c>
      <c r="I79" s="1373"/>
      <c r="J79" s="1373"/>
      <c r="K79" s="1373"/>
      <c r="L79" s="968" t="s">
        <v>151</v>
      </c>
      <c r="M79" s="254">
        <v>8.0000000000000002E-3</v>
      </c>
      <c r="N79" s="254"/>
      <c r="O79" s="254"/>
      <c r="P79" s="131"/>
      <c r="Q79" s="190"/>
      <c r="R79" s="128"/>
      <c r="S79" s="128"/>
      <c r="T79" s="128"/>
      <c r="U79" s="128"/>
      <c r="V79" s="128"/>
      <c r="W79" s="128"/>
      <c r="X79" s="975">
        <f ca="1">'근로소득원천징수영수증(특별공제)-입력'!X79</f>
        <v>44509</v>
      </c>
      <c r="Y79" s="975"/>
      <c r="Z79" s="975"/>
      <c r="AA79" s="975"/>
      <c r="AB79" s="975"/>
      <c r="AC79" s="975"/>
      <c r="AD79" s="128"/>
      <c r="AE79" s="128"/>
      <c r="AF79" s="128"/>
      <c r="AG79" s="128"/>
      <c r="AH79" s="128"/>
      <c r="AI79" s="128"/>
      <c r="AJ79" s="128"/>
      <c r="AK79" s="129"/>
      <c r="AL79" s="129"/>
      <c r="AM79" s="129"/>
      <c r="AN79" s="129"/>
      <c r="AO79" s="129"/>
      <c r="AP79" s="129"/>
      <c r="AQ79" s="129"/>
      <c r="AR79" s="34"/>
    </row>
    <row r="80" spans="1:64" s="189" customFormat="1" ht="9" customHeight="1">
      <c r="A80" s="54"/>
      <c r="B80" s="964"/>
      <c r="C80" s="965"/>
      <c r="D80" s="965"/>
      <c r="E80" s="965"/>
      <c r="F80" s="965"/>
      <c r="G80" s="967"/>
      <c r="H80" s="1374"/>
      <c r="I80" s="1374"/>
      <c r="J80" s="1374"/>
      <c r="K80" s="1374"/>
      <c r="L80" s="969"/>
      <c r="M80" s="254"/>
      <c r="N80" s="254"/>
      <c r="O80" s="254"/>
      <c r="P80" s="131"/>
      <c r="Q80" s="188"/>
      <c r="R80" s="128"/>
      <c r="S80" s="128"/>
      <c r="T80" s="128"/>
      <c r="U80" s="128"/>
      <c r="V80" s="128"/>
      <c r="W80" s="128"/>
      <c r="X80" s="128"/>
      <c r="Y80" s="128"/>
      <c r="Z80" s="128"/>
      <c r="AA80" s="128"/>
      <c r="AB80" s="128"/>
      <c r="AC80" s="128"/>
      <c r="AD80" s="128"/>
      <c r="AE80" s="128"/>
      <c r="AF80" s="128"/>
      <c r="AG80" s="128"/>
      <c r="AH80" s="128"/>
      <c r="AI80" s="128"/>
      <c r="AJ80" s="128"/>
      <c r="AK80" s="129"/>
      <c r="AL80" s="129"/>
      <c r="AM80" s="129"/>
      <c r="AN80" s="129"/>
      <c r="AO80" s="129"/>
      <c r="AP80" s="129"/>
      <c r="AQ80" s="129"/>
      <c r="AR80" s="34"/>
    </row>
    <row r="81" spans="1:50" s="189" customFormat="1" ht="9" customHeight="1">
      <c r="A81" s="54"/>
      <c r="B81" s="971" t="s">
        <v>321</v>
      </c>
      <c r="C81" s="972"/>
      <c r="D81" s="972"/>
      <c r="E81" s="972"/>
      <c r="F81" s="972"/>
      <c r="G81" s="966" t="s">
        <v>318</v>
      </c>
      <c r="H81" s="1369">
        <f>'근로소득원천징수영수증(특별공제)-입력'!H81</f>
        <v>142240</v>
      </c>
      <c r="I81" s="1369"/>
      <c r="J81" s="1369"/>
      <c r="K81" s="1369"/>
      <c r="L81" s="968" t="s">
        <v>151</v>
      </c>
      <c r="M81" s="254">
        <v>0.1152</v>
      </c>
      <c r="N81" s="254"/>
      <c r="O81" s="254"/>
      <c r="P81" s="131"/>
      <c r="Q81" s="128"/>
      <c r="R81" s="970" t="str">
        <f>J15</f>
        <v>㈜선우회계법인</v>
      </c>
      <c r="S81" s="970"/>
      <c r="T81" s="970"/>
      <c r="U81" s="970"/>
      <c r="V81" s="970"/>
      <c r="W81" s="970"/>
      <c r="X81" s="970"/>
      <c r="Y81" s="970"/>
      <c r="Z81" s="970"/>
      <c r="AA81" s="970"/>
      <c r="AB81" s="970"/>
      <c r="AC81" s="970"/>
      <c r="AD81" s="970"/>
      <c r="AE81" s="970"/>
      <c r="AF81" s="133"/>
      <c r="AG81" s="133"/>
      <c r="AH81" s="133"/>
      <c r="AI81" s="128"/>
      <c r="AJ81" s="128"/>
      <c r="AK81" s="129"/>
      <c r="AL81" s="129"/>
      <c r="AM81" s="129"/>
      <c r="AN81" s="129"/>
      <c r="AO81" s="129"/>
      <c r="AP81" s="129"/>
      <c r="AQ81" s="129"/>
      <c r="AR81" s="34"/>
    </row>
    <row r="82" spans="1:50" s="189" customFormat="1" ht="9" customHeight="1">
      <c r="A82" s="54"/>
      <c r="B82" s="973"/>
      <c r="C82" s="974"/>
      <c r="D82" s="974"/>
      <c r="E82" s="974"/>
      <c r="F82" s="974"/>
      <c r="G82" s="967"/>
      <c r="H82" s="1370"/>
      <c r="I82" s="1370"/>
      <c r="J82" s="1370"/>
      <c r="K82" s="1370"/>
      <c r="L82" s="969"/>
      <c r="M82" s="254"/>
      <c r="N82" s="254"/>
      <c r="O82" s="254"/>
      <c r="P82" s="131"/>
      <c r="Q82" s="128"/>
      <c r="R82" s="128"/>
      <c r="S82" s="128"/>
      <c r="T82" s="128"/>
      <c r="U82" s="128"/>
      <c r="V82" s="128"/>
      <c r="W82" s="134"/>
      <c r="X82" s="135"/>
      <c r="Y82" s="135"/>
      <c r="Z82" s="135"/>
      <c r="AA82" s="135"/>
      <c r="AB82" s="135"/>
      <c r="AC82" s="135"/>
      <c r="AD82" s="135"/>
      <c r="AE82" s="135"/>
      <c r="AF82" s="133"/>
      <c r="AG82" s="133"/>
      <c r="AH82" s="133"/>
      <c r="AI82" s="128"/>
      <c r="AJ82" s="128"/>
      <c r="AK82" s="129"/>
      <c r="AL82" s="129"/>
      <c r="AM82" s="129"/>
      <c r="AN82" s="129"/>
      <c r="AO82" s="129"/>
      <c r="AP82" s="129"/>
      <c r="AQ82" s="129"/>
      <c r="AR82" s="34"/>
      <c r="AT82" s="36">
        <f>SUM(H77,H81)</f>
        <v>1377040</v>
      </c>
    </row>
    <row r="83" spans="1:50" s="189" customFormat="1" ht="9" customHeight="1">
      <c r="A83" s="54"/>
      <c r="B83" s="962" t="s">
        <v>322</v>
      </c>
      <c r="C83" s="963"/>
      <c r="D83" s="963"/>
      <c r="E83" s="963"/>
      <c r="F83" s="963"/>
      <c r="G83" s="966" t="s">
        <v>318</v>
      </c>
      <c r="H83" s="1369">
        <f>'근로소득원천징수영수증(특별공제)-입력'!H83</f>
        <v>1620000</v>
      </c>
      <c r="I83" s="1369"/>
      <c r="J83" s="1369"/>
      <c r="K83" s="1369"/>
      <c r="L83" s="968" t="s">
        <v>151</v>
      </c>
      <c r="M83" s="1371">
        <v>4.4999999999999998E-2</v>
      </c>
      <c r="N83" s="255"/>
      <c r="O83" s="255"/>
      <c r="P83" s="917" t="s">
        <v>152</v>
      </c>
      <c r="Q83" s="917"/>
      <c r="R83" s="917"/>
      <c r="S83" s="917"/>
      <c r="T83" s="917"/>
      <c r="U83" s="917"/>
      <c r="V83" s="918" t="str">
        <f>AG15</f>
        <v>손흥민</v>
      </c>
      <c r="W83" s="918"/>
      <c r="X83" s="918"/>
      <c r="Y83" s="918"/>
      <c r="Z83" s="918"/>
      <c r="AA83" s="918"/>
      <c r="AB83" s="918"/>
      <c r="AC83" s="918"/>
      <c r="AD83" s="127" t="s">
        <v>311</v>
      </c>
      <c r="AE83" s="128"/>
      <c r="AF83" s="128"/>
      <c r="AG83" s="128"/>
      <c r="AH83" s="128"/>
      <c r="AI83" s="128"/>
      <c r="AJ83" s="128" t="s">
        <v>265</v>
      </c>
      <c r="AK83" s="1365" t="str">
        <f>'근로소득원천징수영수증(특별공제)-입력'!AK83</f>
        <v>041) 567-6764</v>
      </c>
      <c r="AL83" s="1365"/>
      <c r="AM83" s="1365"/>
      <c r="AN83" s="1365"/>
      <c r="AO83" s="1365"/>
      <c r="AP83" s="1365"/>
      <c r="AQ83" s="1365"/>
      <c r="AR83" s="34"/>
      <c r="AT83" s="36"/>
    </row>
    <row r="84" spans="1:50" s="189" customFormat="1" ht="9" customHeight="1">
      <c r="A84" s="54"/>
      <c r="B84" s="964"/>
      <c r="C84" s="965"/>
      <c r="D84" s="965"/>
      <c r="E84" s="965"/>
      <c r="F84" s="965"/>
      <c r="G84" s="967"/>
      <c r="H84" s="1370"/>
      <c r="I84" s="1370"/>
      <c r="J84" s="1370"/>
      <c r="K84" s="1370"/>
      <c r="L84" s="969"/>
      <c r="M84" s="1371"/>
      <c r="N84" s="255"/>
      <c r="O84" s="255"/>
      <c r="P84" s="190"/>
      <c r="Q84" s="190"/>
      <c r="R84" s="190"/>
      <c r="S84" s="190"/>
      <c r="T84" s="190"/>
      <c r="U84" s="190"/>
      <c r="V84" s="190"/>
      <c r="W84" s="190"/>
      <c r="X84" s="190"/>
      <c r="Y84" s="190"/>
      <c r="Z84" s="190"/>
      <c r="AA84" s="190"/>
      <c r="AB84" s="190"/>
      <c r="AC84" s="190"/>
      <c r="AD84" s="190"/>
      <c r="AE84" s="128"/>
      <c r="AF84" s="128"/>
      <c r="AG84" s="128"/>
      <c r="AH84" s="128"/>
      <c r="AI84" s="190"/>
      <c r="AJ84" s="190"/>
      <c r="AK84" s="190"/>
      <c r="AL84" s="190"/>
      <c r="AM84" s="190"/>
      <c r="AN84" s="190"/>
      <c r="AO84" s="190"/>
      <c r="AP84" s="190"/>
      <c r="AQ84" s="190"/>
      <c r="AR84" s="34"/>
      <c r="AT84" s="36">
        <f>SUM(H77:K81)</f>
        <v>1377040</v>
      </c>
    </row>
    <row r="85" spans="1:50" s="189" customFormat="1" ht="10.5" customHeight="1">
      <c r="A85" s="1366" t="str">
        <f>'근로소득원천징수영수증(특별공제)-입력'!A85</f>
        <v>천안</v>
      </c>
      <c r="B85" s="1367"/>
      <c r="C85" s="1367"/>
      <c r="D85" s="1367"/>
      <c r="E85" s="1367"/>
      <c r="F85" s="926" t="s">
        <v>153</v>
      </c>
      <c r="G85" s="926"/>
      <c r="H85" s="926"/>
      <c r="I85" s="926"/>
      <c r="J85" s="926"/>
      <c r="K85" s="926"/>
      <c r="L85" s="928" t="s">
        <v>154</v>
      </c>
      <c r="M85" s="928"/>
      <c r="N85" s="928"/>
      <c r="O85" s="131"/>
      <c r="P85" s="917" t="s">
        <v>263</v>
      </c>
      <c r="Q85" s="917"/>
      <c r="R85" s="917"/>
      <c r="S85" s="917"/>
      <c r="T85" s="917"/>
      <c r="U85" s="917"/>
      <c r="V85" s="918" t="str">
        <f>'근로소득원천징수영수증(특별공제)-입력'!V85</f>
        <v>선우회계법인 천안</v>
      </c>
      <c r="W85" s="918"/>
      <c r="X85" s="918"/>
      <c r="Y85" s="918"/>
      <c r="Z85" s="918"/>
      <c r="AA85" s="918"/>
      <c r="AB85" s="918"/>
      <c r="AC85" s="918"/>
      <c r="AD85" s="127" t="s">
        <v>311</v>
      </c>
      <c r="AE85" s="190"/>
      <c r="AF85" s="190"/>
      <c r="AG85" s="190"/>
      <c r="AH85" s="190"/>
      <c r="AI85" s="190"/>
      <c r="AJ85" s="128" t="s">
        <v>265</v>
      </c>
      <c r="AK85" s="1365" t="str">
        <f>'근로소득원천징수영수증(특별공제)-입력'!AK85</f>
        <v>041) 567-6764</v>
      </c>
      <c r="AL85" s="1365"/>
      <c r="AM85" s="1365"/>
      <c r="AN85" s="1365"/>
      <c r="AO85" s="1365"/>
      <c r="AP85" s="1365"/>
      <c r="AQ85" s="1365"/>
      <c r="AR85" s="32"/>
    </row>
    <row r="86" spans="1:50" s="189" customFormat="1" ht="10.5" customHeight="1" thickBot="1">
      <c r="A86" s="1368"/>
      <c r="B86" s="346"/>
      <c r="C86" s="346"/>
      <c r="D86" s="346"/>
      <c r="E86" s="346"/>
      <c r="F86" s="927"/>
      <c r="G86" s="927"/>
      <c r="H86" s="927"/>
      <c r="I86" s="927"/>
      <c r="J86" s="927"/>
      <c r="K86" s="927"/>
      <c r="L86" s="929"/>
      <c r="M86" s="929"/>
      <c r="N86" s="929"/>
      <c r="O86" s="35"/>
      <c r="P86" s="35"/>
      <c r="Q86" s="29"/>
      <c r="R86" s="29"/>
      <c r="S86" s="29"/>
      <c r="T86" s="29"/>
      <c r="U86" s="29"/>
      <c r="V86" s="29"/>
      <c r="W86" s="29"/>
      <c r="X86" s="29"/>
      <c r="Y86" s="29"/>
      <c r="Z86" s="29"/>
      <c r="AA86" s="29"/>
      <c r="AB86" s="29"/>
      <c r="AC86" s="29"/>
      <c r="AD86" s="29"/>
      <c r="AE86" s="29"/>
      <c r="AF86" s="29"/>
      <c r="AG86" s="29"/>
      <c r="AH86" s="29"/>
      <c r="AI86" s="29"/>
      <c r="AJ86" s="29"/>
      <c r="AK86" s="29"/>
      <c r="AL86" s="29"/>
      <c r="AM86" s="29"/>
      <c r="AN86" s="29"/>
      <c r="AO86" s="29"/>
      <c r="AP86" s="29"/>
      <c r="AQ86" s="29"/>
      <c r="AR86" s="136"/>
    </row>
    <row r="87" spans="1:50" s="189" customFormat="1" ht="15" customHeight="1">
      <c r="A87" s="25" t="s">
        <v>326</v>
      </c>
      <c r="E87" s="7"/>
      <c r="F87" s="7"/>
      <c r="G87" s="7"/>
      <c r="H87" s="7"/>
      <c r="I87" s="7"/>
      <c r="J87" s="7"/>
      <c r="K87" s="7"/>
      <c r="L87" s="7"/>
      <c r="M87" s="7"/>
      <c r="N87" s="7"/>
      <c r="O87" s="7"/>
      <c r="P87" s="7"/>
      <c r="Q87" s="7"/>
      <c r="R87" s="7"/>
      <c r="S87" s="7"/>
      <c r="T87" s="7"/>
      <c r="U87" s="7"/>
      <c r="V87" s="7"/>
      <c r="W87" s="7"/>
      <c r="X87" s="7"/>
      <c r="Y87" s="7"/>
      <c r="Z87" s="7"/>
      <c r="AA87" s="7"/>
      <c r="AB87" s="7"/>
      <c r="AC87" s="7"/>
      <c r="AE87" s="7"/>
      <c r="AF87" s="7"/>
      <c r="AG87" s="7"/>
      <c r="AH87" s="7"/>
      <c r="AJ87" s="7"/>
      <c r="AK87" s="8"/>
      <c r="AN87" s="8"/>
      <c r="AO87" s="8"/>
      <c r="AP87" s="8"/>
      <c r="AR87" s="9" t="s">
        <v>409</v>
      </c>
    </row>
    <row r="88" spans="1:50" s="189" customFormat="1" ht="15" customHeight="1">
      <c r="A88" s="25"/>
      <c r="E88" s="7"/>
      <c r="F88" s="7"/>
      <c r="G88" s="7"/>
      <c r="H88" s="7"/>
      <c r="I88" s="7"/>
      <c r="J88" s="7"/>
      <c r="K88" s="7"/>
      <c r="L88" s="7"/>
      <c r="M88" s="7"/>
      <c r="N88" s="7"/>
      <c r="O88" s="7"/>
      <c r="P88" s="7"/>
      <c r="Q88" s="7"/>
      <c r="R88" s="7"/>
      <c r="S88" s="7"/>
      <c r="T88" s="7"/>
      <c r="U88" s="7"/>
      <c r="V88" s="7"/>
      <c r="W88" s="7"/>
      <c r="X88" s="7"/>
      <c r="Y88" s="7"/>
      <c r="Z88" s="7"/>
      <c r="AA88" s="7"/>
      <c r="AB88" s="7"/>
      <c r="AC88" s="7"/>
      <c r="AE88" s="7"/>
      <c r="AF88" s="7"/>
      <c r="AG88" s="7"/>
      <c r="AH88" s="7"/>
      <c r="AJ88" s="7"/>
      <c r="AK88" s="8"/>
      <c r="AN88" s="8"/>
      <c r="AO88" s="8"/>
      <c r="AP88" s="8"/>
      <c r="AR88" s="9"/>
    </row>
    <row r="89" spans="1:50" s="189" customFormat="1" ht="15" customHeight="1">
      <c r="A89" s="25"/>
      <c r="E89" s="7"/>
      <c r="F89" s="7"/>
      <c r="G89" s="7"/>
      <c r="H89" s="7"/>
      <c r="I89" s="7"/>
      <c r="J89" s="7"/>
      <c r="K89" s="7"/>
      <c r="L89" s="7"/>
      <c r="M89" s="7"/>
      <c r="N89" s="7"/>
      <c r="O89" s="7"/>
      <c r="P89" s="7"/>
      <c r="Q89" s="7"/>
      <c r="R89" s="7"/>
      <c r="S89" s="7"/>
      <c r="T89" s="7"/>
      <c r="U89" s="7"/>
      <c r="V89" s="7"/>
      <c r="W89" s="7"/>
      <c r="X89" s="7"/>
      <c r="Y89" s="7"/>
      <c r="Z89" s="7"/>
      <c r="AA89" s="7"/>
      <c r="AB89" s="7"/>
      <c r="AC89" s="7"/>
      <c r="AE89" s="7"/>
      <c r="AF89" s="7"/>
      <c r="AG89" s="7"/>
      <c r="AH89" s="7"/>
      <c r="AJ89" s="7"/>
      <c r="AK89" s="8"/>
      <c r="AN89" s="8"/>
      <c r="AO89" s="8"/>
      <c r="AP89" s="8"/>
      <c r="AR89" s="9"/>
    </row>
    <row r="90" spans="1:50" s="189" customFormat="1" ht="11.25" thickBot="1">
      <c r="A90" s="344" t="str">
        <f>$J$15</f>
        <v>㈜선우회계법인</v>
      </c>
      <c r="B90" s="344"/>
      <c r="C90" s="344"/>
      <c r="D90" s="344"/>
      <c r="E90" s="344"/>
      <c r="F90" s="344"/>
      <c r="G90" s="344"/>
      <c r="H90" s="344"/>
      <c r="I90" s="344"/>
      <c r="J90" s="344"/>
      <c r="K90" s="344"/>
      <c r="L90" s="345">
        <f>$J$16</f>
        <v>3128512347</v>
      </c>
      <c r="M90" s="346"/>
      <c r="N90" s="346"/>
      <c r="O90" s="346"/>
      <c r="P90" s="346"/>
      <c r="Q90" s="346"/>
      <c r="R90" s="346"/>
      <c r="S90" s="346"/>
      <c r="T90" s="346"/>
      <c r="U90" s="906" t="str">
        <f>$J$19</f>
        <v>김수현</v>
      </c>
      <c r="V90" s="906"/>
      <c r="W90" s="906"/>
      <c r="X90" s="906"/>
      <c r="Y90" s="906"/>
      <c r="Z90" s="7"/>
      <c r="AA90" s="7"/>
      <c r="AB90" s="7"/>
      <c r="AC90" s="7"/>
      <c r="AD90" s="7"/>
      <c r="AE90" s="7"/>
      <c r="AF90" s="7"/>
      <c r="AG90" s="7"/>
      <c r="AH90" s="7"/>
      <c r="AI90" s="7"/>
      <c r="AJ90" s="7"/>
      <c r="AK90" s="8"/>
      <c r="AL90" s="8"/>
      <c r="AM90" s="8"/>
      <c r="AN90" s="8"/>
      <c r="AO90" s="8"/>
      <c r="AP90" s="8"/>
      <c r="AQ90" s="189" t="s">
        <v>155</v>
      </c>
      <c r="AR90" s="8"/>
      <c r="AV90" s="189" t="s">
        <v>473</v>
      </c>
      <c r="AW90" s="189" t="s">
        <v>474</v>
      </c>
    </row>
    <row r="91" spans="1:50" s="189" customFormat="1" ht="27.75" customHeight="1">
      <c r="A91" s="930" t="s">
        <v>156</v>
      </c>
      <c r="B91" s="907" t="s">
        <v>267</v>
      </c>
      <c r="C91" s="907"/>
      <c r="D91" s="907"/>
      <c r="E91" s="907"/>
      <c r="F91" s="907"/>
      <c r="G91" s="907"/>
      <c r="H91" s="907"/>
      <c r="I91" s="907"/>
      <c r="J91" s="907"/>
      <c r="K91" s="908"/>
      <c r="L91" s="909">
        <f>AL33</f>
        <v>36000000</v>
      </c>
      <c r="M91" s="910"/>
      <c r="N91" s="910"/>
      <c r="O91" s="910"/>
      <c r="P91" s="910"/>
      <c r="Q91" s="910"/>
      <c r="R91" s="910"/>
      <c r="S91" s="910"/>
      <c r="T91" s="911"/>
      <c r="U91" s="117" t="s">
        <v>275</v>
      </c>
      <c r="V91" s="912" t="s">
        <v>276</v>
      </c>
      <c r="W91" s="912"/>
      <c r="X91" s="912"/>
      <c r="Y91" s="912"/>
      <c r="Z91" s="912"/>
      <c r="AA91" s="912"/>
      <c r="AB91" s="912"/>
      <c r="AC91" s="912"/>
      <c r="AD91" s="912"/>
      <c r="AE91" s="912"/>
      <c r="AF91" s="912"/>
      <c r="AG91" s="912"/>
      <c r="AH91" s="912"/>
      <c r="AI91" s="912"/>
      <c r="AJ91" s="913"/>
      <c r="AK91" s="914">
        <f>L131-L142-L143</f>
        <v>22230000</v>
      </c>
      <c r="AL91" s="915"/>
      <c r="AM91" s="915"/>
      <c r="AN91" s="915"/>
      <c r="AO91" s="915"/>
      <c r="AP91" s="915"/>
      <c r="AQ91" s="915"/>
      <c r="AR91" s="916"/>
      <c r="AT91" s="164" t="s">
        <v>471</v>
      </c>
      <c r="AU91" s="164" t="s">
        <v>472</v>
      </c>
      <c r="AV91" s="49">
        <f>P129</f>
        <v>0</v>
      </c>
      <c r="AX91" s="189" t="s">
        <v>475</v>
      </c>
    </row>
    <row r="92" spans="1:50" s="189" customFormat="1" ht="12" customHeight="1">
      <c r="A92" s="931"/>
      <c r="B92" s="827" t="s">
        <v>212</v>
      </c>
      <c r="C92" s="827"/>
      <c r="D92" s="827"/>
      <c r="E92" s="827"/>
      <c r="F92" s="827"/>
      <c r="G92" s="827"/>
      <c r="H92" s="827"/>
      <c r="I92" s="827"/>
      <c r="J92" s="827"/>
      <c r="K92" s="828"/>
      <c r="L92" s="893">
        <f>MIN(VLOOKUP(L91,소득공제,3)+((L91-VLOOKUP(L91,소득공제,4))*VLOOKUP(L91,소득공제,5)),20000000)</f>
        <v>10650000</v>
      </c>
      <c r="M92" s="894"/>
      <c r="N92" s="894"/>
      <c r="O92" s="894"/>
      <c r="P92" s="894"/>
      <c r="Q92" s="894"/>
      <c r="R92" s="894"/>
      <c r="S92" s="894"/>
      <c r="T92" s="895"/>
      <c r="U92" s="896" t="s">
        <v>277</v>
      </c>
      <c r="V92" s="898" t="s">
        <v>178</v>
      </c>
      <c r="W92" s="898"/>
      <c r="X92" s="898"/>
      <c r="Y92" s="898"/>
      <c r="Z92" s="898"/>
      <c r="AA92" s="898"/>
      <c r="AB92" s="898"/>
      <c r="AC92" s="898"/>
      <c r="AD92" s="898"/>
      <c r="AE92" s="898"/>
      <c r="AF92" s="898"/>
      <c r="AG92" s="898"/>
      <c r="AH92" s="898"/>
      <c r="AI92" s="898"/>
      <c r="AJ92" s="899"/>
      <c r="AK92" s="469">
        <f>IF(AK91&lt;=0,0,TRUNC(AK91*VLOOKUP(AK91,세율2021,3)+VLOOKUP(AK91,세율2021,4),0))</f>
        <v>2254500</v>
      </c>
      <c r="AL92" s="470"/>
      <c r="AM92" s="470"/>
      <c r="AN92" s="470"/>
      <c r="AO92" s="470"/>
      <c r="AP92" s="470"/>
      <c r="AQ92" s="470"/>
      <c r="AR92" s="471"/>
      <c r="AT92" s="165">
        <f>VLOOKUP(AK91,세율2021,3)</f>
        <v>0.15</v>
      </c>
      <c r="AU92" s="166">
        <f>VLOOKUP(AK91,세율2021,4)</f>
        <v>-1080000</v>
      </c>
      <c r="AV92" s="168">
        <f>TRUNC(AV91*AT92,0)</f>
        <v>0</v>
      </c>
      <c r="AW92" s="169">
        <f>AK131</f>
        <v>0</v>
      </c>
      <c r="AX92" s="170">
        <f>SUM(AV92:AW92)</f>
        <v>0</v>
      </c>
    </row>
    <row r="93" spans="1:50" s="189" customFormat="1" ht="12" customHeight="1" thickBot="1">
      <c r="A93" s="931"/>
      <c r="B93" s="827" t="s">
        <v>268</v>
      </c>
      <c r="C93" s="827"/>
      <c r="D93" s="827"/>
      <c r="E93" s="827"/>
      <c r="F93" s="827"/>
      <c r="G93" s="827"/>
      <c r="H93" s="827"/>
      <c r="I93" s="827"/>
      <c r="J93" s="827"/>
      <c r="K93" s="828"/>
      <c r="L93" s="902">
        <f>L91-L92</f>
        <v>25350000</v>
      </c>
      <c r="M93" s="903"/>
      <c r="N93" s="903"/>
      <c r="O93" s="903"/>
      <c r="P93" s="903"/>
      <c r="Q93" s="903"/>
      <c r="R93" s="903"/>
      <c r="S93" s="903"/>
      <c r="T93" s="904"/>
      <c r="U93" s="897"/>
      <c r="V93" s="900"/>
      <c r="W93" s="900"/>
      <c r="X93" s="900"/>
      <c r="Y93" s="900"/>
      <c r="Z93" s="900"/>
      <c r="AA93" s="900"/>
      <c r="AB93" s="900"/>
      <c r="AC93" s="900"/>
      <c r="AD93" s="900"/>
      <c r="AE93" s="900"/>
      <c r="AF93" s="900"/>
      <c r="AG93" s="900"/>
      <c r="AH93" s="900"/>
      <c r="AI93" s="900"/>
      <c r="AJ93" s="901"/>
      <c r="AK93" s="472"/>
      <c r="AL93" s="473"/>
      <c r="AM93" s="473"/>
      <c r="AN93" s="473"/>
      <c r="AO93" s="473"/>
      <c r="AP93" s="473"/>
      <c r="AQ93" s="473"/>
      <c r="AR93" s="474"/>
    </row>
    <row r="94" spans="1:50" s="189" customFormat="1" ht="14.25" customHeight="1">
      <c r="A94" s="931"/>
      <c r="B94" s="865" t="s">
        <v>193</v>
      </c>
      <c r="C94" s="868" t="s">
        <v>158</v>
      </c>
      <c r="D94" s="159" t="s">
        <v>213</v>
      </c>
      <c r="E94" s="871" t="s">
        <v>159</v>
      </c>
      <c r="F94" s="871"/>
      <c r="G94" s="871"/>
      <c r="H94" s="160"/>
      <c r="I94" s="160"/>
      <c r="J94" s="160"/>
      <c r="K94" s="161"/>
      <c r="L94" s="872">
        <v>1500000</v>
      </c>
      <c r="M94" s="873"/>
      <c r="N94" s="873"/>
      <c r="O94" s="873"/>
      <c r="P94" s="873"/>
      <c r="Q94" s="873"/>
      <c r="R94" s="873"/>
      <c r="S94" s="873"/>
      <c r="T94" s="874"/>
      <c r="U94" s="399" t="s">
        <v>198</v>
      </c>
      <c r="V94" s="142" t="s">
        <v>278</v>
      </c>
      <c r="W94" s="856" t="s">
        <v>194</v>
      </c>
      <c r="X94" s="857"/>
      <c r="Y94" s="857"/>
      <c r="Z94" s="857"/>
      <c r="AA94" s="857"/>
      <c r="AB94" s="857"/>
      <c r="AC94" s="857"/>
      <c r="AD94" s="857"/>
      <c r="AE94" s="857"/>
      <c r="AF94" s="857"/>
      <c r="AG94" s="857"/>
      <c r="AH94" s="857"/>
      <c r="AI94" s="857"/>
      <c r="AJ94" s="858"/>
      <c r="AK94" s="859">
        <f>'근로소득원천징수영수증(특별공제)-입력'!AK94</f>
        <v>0</v>
      </c>
      <c r="AL94" s="860"/>
      <c r="AM94" s="860"/>
      <c r="AN94" s="860"/>
      <c r="AO94" s="860"/>
      <c r="AP94" s="860"/>
      <c r="AQ94" s="860"/>
      <c r="AR94" s="861"/>
    </row>
    <row r="95" spans="1:50" s="189" customFormat="1" ht="14.25" customHeight="1">
      <c r="A95" s="931"/>
      <c r="B95" s="866"/>
      <c r="C95" s="869"/>
      <c r="D95" s="22" t="s">
        <v>161</v>
      </c>
      <c r="E95" s="819" t="s">
        <v>162</v>
      </c>
      <c r="F95" s="819"/>
      <c r="G95" s="819"/>
      <c r="H95" s="10"/>
      <c r="I95" s="10"/>
      <c r="J95" s="820"/>
      <c r="K95" s="821"/>
      <c r="L95" s="822">
        <f>'근로소득원천징수영수증(특별공제)-입력'!L95</f>
        <v>0</v>
      </c>
      <c r="M95" s="823"/>
      <c r="N95" s="823"/>
      <c r="O95" s="823"/>
      <c r="P95" s="823"/>
      <c r="Q95" s="823"/>
      <c r="R95" s="823"/>
      <c r="S95" s="823"/>
      <c r="T95" s="824"/>
      <c r="U95" s="400"/>
      <c r="V95" s="23" t="s">
        <v>279</v>
      </c>
      <c r="W95" s="862" t="s">
        <v>280</v>
      </c>
      <c r="X95" s="863"/>
      <c r="Y95" s="863"/>
      <c r="Z95" s="863"/>
      <c r="AA95" s="863"/>
      <c r="AB95" s="863"/>
      <c r="AC95" s="863"/>
      <c r="AD95" s="863"/>
      <c r="AE95" s="863"/>
      <c r="AF95" s="863"/>
      <c r="AG95" s="863"/>
      <c r="AH95" s="863"/>
      <c r="AI95" s="863"/>
      <c r="AJ95" s="864"/>
      <c r="AK95" s="643">
        <f>'근로소득원천징수영수증(특별공제)-입력'!AK95</f>
        <v>0</v>
      </c>
      <c r="AL95" s="644"/>
      <c r="AM95" s="644"/>
      <c r="AN95" s="644"/>
      <c r="AO95" s="644"/>
      <c r="AP95" s="644"/>
      <c r="AQ95" s="644"/>
      <c r="AR95" s="645"/>
      <c r="AT95" s="177" t="b">
        <v>1</v>
      </c>
      <c r="AU95" s="201" t="s">
        <v>524</v>
      </c>
    </row>
    <row r="96" spans="1:50" s="189" customFormat="1" ht="14.25" customHeight="1">
      <c r="A96" s="931"/>
      <c r="B96" s="866"/>
      <c r="C96" s="870"/>
      <c r="D96" s="22" t="s">
        <v>164</v>
      </c>
      <c r="E96" s="819" t="s">
        <v>165</v>
      </c>
      <c r="F96" s="819"/>
      <c r="G96" s="819"/>
      <c r="H96" s="10" t="s">
        <v>20</v>
      </c>
      <c r="I96" s="137">
        <v>3</v>
      </c>
      <c r="J96" s="11" t="s">
        <v>166</v>
      </c>
      <c r="K96" s="12"/>
      <c r="L96" s="822">
        <f>'근로소득원천징수영수증(특별공제)-입력'!L96</f>
        <v>0</v>
      </c>
      <c r="M96" s="823"/>
      <c r="N96" s="823"/>
      <c r="O96" s="823"/>
      <c r="P96" s="823"/>
      <c r="Q96" s="823"/>
      <c r="R96" s="823"/>
      <c r="S96" s="823"/>
      <c r="T96" s="824"/>
      <c r="U96" s="400"/>
      <c r="V96" s="402" t="s">
        <v>281</v>
      </c>
      <c r="W96" s="840" t="s">
        <v>254</v>
      </c>
      <c r="X96" s="840"/>
      <c r="Y96" s="840"/>
      <c r="Z96" s="840"/>
      <c r="AA96" s="840"/>
      <c r="AB96" s="840"/>
      <c r="AC96" s="840"/>
      <c r="AD96" s="840"/>
      <c r="AE96" s="840"/>
      <c r="AF96" s="840"/>
      <c r="AG96" s="840"/>
      <c r="AH96" s="840"/>
      <c r="AI96" s="840"/>
      <c r="AJ96" s="841"/>
      <c r="AK96" s="1359">
        <f>'근로소득원천징수영수증(특별공제)-입력'!AK96</f>
        <v>0</v>
      </c>
      <c r="AL96" s="1360"/>
      <c r="AM96" s="1360"/>
      <c r="AN96" s="1360"/>
      <c r="AO96" s="1360"/>
      <c r="AP96" s="1360"/>
      <c r="AQ96" s="1360"/>
      <c r="AR96" s="1361"/>
      <c r="AT96" s="189" t="s">
        <v>419</v>
      </c>
      <c r="AU96" s="189" t="s">
        <v>416</v>
      </c>
      <c r="AV96" s="189" t="s">
        <v>420</v>
      </c>
      <c r="AW96" s="113" t="s">
        <v>423</v>
      </c>
    </row>
    <row r="97" spans="1:52" s="189" customFormat="1" ht="14.25" customHeight="1">
      <c r="A97" s="931"/>
      <c r="B97" s="866"/>
      <c r="C97" s="934" t="s">
        <v>167</v>
      </c>
      <c r="D97" s="22" t="s">
        <v>168</v>
      </c>
      <c r="E97" s="819" t="s">
        <v>169</v>
      </c>
      <c r="F97" s="819"/>
      <c r="G97" s="819"/>
      <c r="H97" s="10" t="s">
        <v>20</v>
      </c>
      <c r="I97" s="137">
        <v>0</v>
      </c>
      <c r="J97" s="11" t="s">
        <v>166</v>
      </c>
      <c r="K97" s="12"/>
      <c r="L97" s="822">
        <f>'근로소득원천징수영수증(특별공제)-입력'!L97</f>
        <v>0</v>
      </c>
      <c r="M97" s="823"/>
      <c r="N97" s="823"/>
      <c r="O97" s="823"/>
      <c r="P97" s="823"/>
      <c r="Q97" s="823"/>
      <c r="R97" s="823"/>
      <c r="S97" s="823"/>
      <c r="T97" s="824"/>
      <c r="U97" s="400"/>
      <c r="V97" s="403"/>
      <c r="W97" s="845"/>
      <c r="X97" s="845"/>
      <c r="Y97" s="845"/>
      <c r="Z97" s="845"/>
      <c r="AA97" s="845"/>
      <c r="AB97" s="845"/>
      <c r="AC97" s="845"/>
      <c r="AD97" s="845"/>
      <c r="AE97" s="845"/>
      <c r="AF97" s="845"/>
      <c r="AG97" s="845"/>
      <c r="AH97" s="845"/>
      <c r="AI97" s="845"/>
      <c r="AJ97" s="846"/>
      <c r="AK97" s="1362"/>
      <c r="AL97" s="1363"/>
      <c r="AM97" s="1363"/>
      <c r="AN97" s="1363"/>
      <c r="AO97" s="1363"/>
      <c r="AP97" s="1363"/>
      <c r="AQ97" s="1363"/>
      <c r="AR97" s="1364"/>
      <c r="AU97" s="189" t="s">
        <v>417</v>
      </c>
      <c r="AV97" s="189" t="s">
        <v>421</v>
      </c>
      <c r="AW97" s="113" t="s">
        <v>424</v>
      </c>
    </row>
    <row r="98" spans="1:52" s="189" customFormat="1" ht="14.25" customHeight="1">
      <c r="A98" s="931"/>
      <c r="B98" s="866"/>
      <c r="C98" s="935"/>
      <c r="D98" s="22" t="s">
        <v>214</v>
      </c>
      <c r="E98" s="819" t="s">
        <v>170</v>
      </c>
      <c r="F98" s="819"/>
      <c r="G98" s="819"/>
      <c r="H98" s="10" t="s">
        <v>20</v>
      </c>
      <c r="I98" s="137">
        <v>0</v>
      </c>
      <c r="J98" s="11" t="s">
        <v>166</v>
      </c>
      <c r="K98" s="12"/>
      <c r="L98" s="822">
        <f>'근로소득원천징수영수증(특별공제)-입력'!L98</f>
        <v>0</v>
      </c>
      <c r="M98" s="823"/>
      <c r="N98" s="823"/>
      <c r="O98" s="823"/>
      <c r="P98" s="823"/>
      <c r="Q98" s="823"/>
      <c r="R98" s="823"/>
      <c r="S98" s="823"/>
      <c r="T98" s="824"/>
      <c r="U98" s="400"/>
      <c r="V98" s="23" t="s">
        <v>282</v>
      </c>
      <c r="W98" s="853" t="s">
        <v>195</v>
      </c>
      <c r="X98" s="854"/>
      <c r="Y98" s="854"/>
      <c r="Z98" s="854"/>
      <c r="AA98" s="854"/>
      <c r="AB98" s="854"/>
      <c r="AC98" s="854"/>
      <c r="AD98" s="854"/>
      <c r="AE98" s="854"/>
      <c r="AF98" s="854"/>
      <c r="AG98" s="854"/>
      <c r="AH98" s="854"/>
      <c r="AI98" s="854"/>
      <c r="AJ98" s="855"/>
      <c r="AK98" s="437">
        <f>'근로소득원천징수영수증(특별공제)-입력'!AK98</f>
        <v>0</v>
      </c>
      <c r="AL98" s="438"/>
      <c r="AM98" s="438"/>
      <c r="AN98" s="438"/>
      <c r="AO98" s="438"/>
      <c r="AP98" s="438"/>
      <c r="AQ98" s="438"/>
      <c r="AR98" s="439"/>
      <c r="AU98" s="189" t="s">
        <v>418</v>
      </c>
      <c r="AV98" s="189" t="s">
        <v>422</v>
      </c>
      <c r="AW98" s="113" t="s">
        <v>425</v>
      </c>
    </row>
    <row r="99" spans="1:52" s="189" customFormat="1" ht="14.25" customHeight="1">
      <c r="A99" s="931"/>
      <c r="B99" s="866"/>
      <c r="C99" s="935"/>
      <c r="D99" s="22" t="s">
        <v>215</v>
      </c>
      <c r="E99" s="819" t="s">
        <v>171</v>
      </c>
      <c r="F99" s="819"/>
      <c r="G99" s="819"/>
      <c r="H99" s="10"/>
      <c r="I99" s="820" t="s">
        <v>172</v>
      </c>
      <c r="J99" s="820"/>
      <c r="K99" s="821"/>
      <c r="L99" s="822">
        <f>'근로소득원천징수영수증(특별공제)-입력'!L99</f>
        <v>0</v>
      </c>
      <c r="M99" s="823"/>
      <c r="N99" s="823"/>
      <c r="O99" s="823"/>
      <c r="P99" s="823"/>
      <c r="Q99" s="823"/>
      <c r="R99" s="823"/>
      <c r="S99" s="823"/>
      <c r="T99" s="824"/>
      <c r="U99" s="400"/>
      <c r="V99" s="825" t="s">
        <v>283</v>
      </c>
      <c r="W99" s="827" t="s">
        <v>196</v>
      </c>
      <c r="X99" s="827"/>
      <c r="Y99" s="827"/>
      <c r="Z99" s="827"/>
      <c r="AA99" s="827"/>
      <c r="AB99" s="827"/>
      <c r="AC99" s="827"/>
      <c r="AD99" s="827"/>
      <c r="AE99" s="827"/>
      <c r="AF99" s="827"/>
      <c r="AG99" s="827"/>
      <c r="AH99" s="827"/>
      <c r="AI99" s="827"/>
      <c r="AJ99" s="828"/>
      <c r="AK99" s="478">
        <f>SUM(AK94:AR98)</f>
        <v>0</v>
      </c>
      <c r="AL99" s="479"/>
      <c r="AM99" s="479"/>
      <c r="AN99" s="479"/>
      <c r="AO99" s="479"/>
      <c r="AP99" s="479"/>
      <c r="AQ99" s="479"/>
      <c r="AR99" s="480"/>
      <c r="AT99" s="177" t="b">
        <v>0</v>
      </c>
    </row>
    <row r="100" spans="1:52" s="189" customFormat="1" ht="14.25" customHeight="1" thickBot="1">
      <c r="A100" s="931"/>
      <c r="B100" s="866"/>
      <c r="C100" s="936"/>
      <c r="D100" s="162" t="s">
        <v>229</v>
      </c>
      <c r="E100" s="831" t="s">
        <v>228</v>
      </c>
      <c r="F100" s="831"/>
      <c r="G100" s="831"/>
      <c r="H100" s="163"/>
      <c r="I100" s="832" t="s">
        <v>173</v>
      </c>
      <c r="J100" s="832"/>
      <c r="K100" s="833"/>
      <c r="L100" s="834">
        <f>'근로소득원천징수영수증(특별공제)-입력'!L100</f>
        <v>0</v>
      </c>
      <c r="M100" s="835"/>
      <c r="N100" s="835"/>
      <c r="O100" s="835"/>
      <c r="P100" s="835"/>
      <c r="Q100" s="835"/>
      <c r="R100" s="835"/>
      <c r="S100" s="835"/>
      <c r="T100" s="836"/>
      <c r="U100" s="875"/>
      <c r="V100" s="826"/>
      <c r="W100" s="829"/>
      <c r="X100" s="829"/>
      <c r="Y100" s="829"/>
      <c r="Z100" s="829"/>
      <c r="AA100" s="829"/>
      <c r="AB100" s="829"/>
      <c r="AC100" s="829"/>
      <c r="AD100" s="829"/>
      <c r="AE100" s="829"/>
      <c r="AF100" s="829"/>
      <c r="AG100" s="829"/>
      <c r="AH100" s="829"/>
      <c r="AI100" s="829"/>
      <c r="AJ100" s="830"/>
      <c r="AK100" s="481"/>
      <c r="AL100" s="482"/>
      <c r="AM100" s="482"/>
      <c r="AN100" s="482"/>
      <c r="AO100" s="482"/>
      <c r="AP100" s="482"/>
      <c r="AQ100" s="482"/>
      <c r="AR100" s="483"/>
      <c r="AT100" s="177" t="b">
        <v>0</v>
      </c>
    </row>
    <row r="101" spans="1:52" s="189" customFormat="1" ht="14.25" customHeight="1">
      <c r="A101" s="931"/>
      <c r="B101" s="866"/>
      <c r="C101" s="525" t="s">
        <v>174</v>
      </c>
      <c r="D101" s="884" t="s">
        <v>217</v>
      </c>
      <c r="E101" s="886" t="s">
        <v>216</v>
      </c>
      <c r="F101" s="886"/>
      <c r="G101" s="886"/>
      <c r="H101" s="886"/>
      <c r="I101" s="886"/>
      <c r="J101" s="886"/>
      <c r="K101" s="887"/>
      <c r="L101" s="527" t="s">
        <v>410</v>
      </c>
      <c r="M101" s="528"/>
      <c r="N101" s="529"/>
      <c r="O101" s="412">
        <f>'근로소득원천징수영수증(특별공제)-입력'!O101</f>
        <v>1620000</v>
      </c>
      <c r="P101" s="413"/>
      <c r="Q101" s="413"/>
      <c r="R101" s="413"/>
      <c r="S101" s="413"/>
      <c r="T101" s="414"/>
      <c r="U101" s="399" t="s">
        <v>209</v>
      </c>
      <c r="V101" s="888" t="s">
        <v>284</v>
      </c>
      <c r="W101" s="890" t="s">
        <v>432</v>
      </c>
      <c r="X101" s="890"/>
      <c r="Y101" s="890"/>
      <c r="Z101" s="890"/>
      <c r="AA101" s="890"/>
      <c r="AB101" s="890"/>
      <c r="AC101" s="890"/>
      <c r="AD101" s="890"/>
      <c r="AE101" s="890"/>
      <c r="AF101" s="891"/>
      <c r="AG101" s="484">
        <f>IF(AK92&lt;=1300000,TRUNC(AK92*55%,0),715000+TRUNC((AK92-1300000)*30%,0))</f>
        <v>1001350</v>
      </c>
      <c r="AH101" s="485"/>
      <c r="AI101" s="485"/>
      <c r="AJ101" s="486"/>
      <c r="AK101" s="490">
        <f>MIN(AG101,VLOOKUP(L91,AT105:AV107,3))</f>
        <v>716000</v>
      </c>
      <c r="AL101" s="491"/>
      <c r="AM101" s="491"/>
      <c r="AN101" s="491"/>
      <c r="AO101" s="491"/>
      <c r="AP101" s="491"/>
      <c r="AQ101" s="491"/>
      <c r="AR101" s="492"/>
    </row>
    <row r="102" spans="1:52" s="189" customFormat="1" ht="14.25" customHeight="1">
      <c r="A102" s="931"/>
      <c r="B102" s="866"/>
      <c r="C102" s="525"/>
      <c r="D102" s="885"/>
      <c r="E102" s="528"/>
      <c r="F102" s="528"/>
      <c r="G102" s="528"/>
      <c r="H102" s="528"/>
      <c r="I102" s="528"/>
      <c r="J102" s="528"/>
      <c r="K102" s="529"/>
      <c r="L102" s="291" t="s">
        <v>411</v>
      </c>
      <c r="M102" s="292"/>
      <c r="N102" s="293"/>
      <c r="O102" s="294">
        <f>'근로소득원천징수영수증(특별공제)-입력'!O102</f>
        <v>1620000</v>
      </c>
      <c r="P102" s="295"/>
      <c r="Q102" s="295"/>
      <c r="R102" s="295"/>
      <c r="S102" s="295"/>
      <c r="T102" s="296"/>
      <c r="U102" s="400"/>
      <c r="V102" s="889"/>
      <c r="W102" s="845"/>
      <c r="X102" s="845"/>
      <c r="Y102" s="845"/>
      <c r="Z102" s="845"/>
      <c r="AA102" s="845"/>
      <c r="AB102" s="845"/>
      <c r="AC102" s="845"/>
      <c r="AD102" s="845"/>
      <c r="AE102" s="845"/>
      <c r="AF102" s="846"/>
      <c r="AG102" s="487"/>
      <c r="AH102" s="488"/>
      <c r="AI102" s="488"/>
      <c r="AJ102" s="489"/>
      <c r="AK102" s="493"/>
      <c r="AL102" s="494"/>
      <c r="AM102" s="494"/>
      <c r="AN102" s="494"/>
      <c r="AO102" s="494"/>
      <c r="AP102" s="494"/>
      <c r="AQ102" s="494"/>
      <c r="AR102" s="495"/>
      <c r="AT102" s="56" t="s">
        <v>437</v>
      </c>
      <c r="AU102" s="1738">
        <f>L91</f>
        <v>36000000</v>
      </c>
      <c r="AV102" s="56"/>
      <c r="AW102" s="56"/>
      <c r="AX102"/>
      <c r="AY102"/>
      <c r="AZ102"/>
    </row>
    <row r="103" spans="1:52" s="189" customFormat="1" ht="14.25" customHeight="1">
      <c r="A103" s="931"/>
      <c r="B103" s="866"/>
      <c r="C103" s="525"/>
      <c r="D103" s="519" t="s">
        <v>307</v>
      </c>
      <c r="E103" s="520"/>
      <c r="F103" s="513" t="s">
        <v>157</v>
      </c>
      <c r="G103" s="515" t="s">
        <v>175</v>
      </c>
      <c r="H103" s="515"/>
      <c r="I103" s="515"/>
      <c r="J103" s="515"/>
      <c r="K103" s="516"/>
      <c r="L103" s="291" t="s">
        <v>410</v>
      </c>
      <c r="M103" s="292"/>
      <c r="N103" s="293"/>
      <c r="O103" s="288">
        <f>'근로소득원천징수영수증(특별공제)-입력'!O103</f>
        <v>0</v>
      </c>
      <c r="P103" s="289"/>
      <c r="Q103" s="289"/>
      <c r="R103" s="289"/>
      <c r="S103" s="289"/>
      <c r="T103" s="290"/>
      <c r="U103" s="400"/>
      <c r="V103" s="402" t="s">
        <v>286</v>
      </c>
      <c r="W103" s="717" t="s">
        <v>197</v>
      </c>
      <c r="X103" s="717"/>
      <c r="Y103" s="718"/>
      <c r="Z103" s="876" t="s">
        <v>436</v>
      </c>
      <c r="AA103" s="877"/>
      <c r="AB103" s="877"/>
      <c r="AC103" s="877"/>
      <c r="AD103" s="877"/>
      <c r="AE103" s="877"/>
      <c r="AF103" s="877"/>
      <c r="AG103" s="1358">
        <f>'근로소득원천징수영수증(특별공제)-입력'!AG103:AH103</f>
        <v>0</v>
      </c>
      <c r="AH103" s="1358"/>
      <c r="AI103" s="879" t="s">
        <v>166</v>
      </c>
      <c r="AJ103" s="880"/>
      <c r="AK103" s="881">
        <f>IF(AG103&lt;=0,0,IF(AG103&lt;3,CHOOSE(AG103,150000,300000),(300000+((AG103-2)*300000))))</f>
        <v>0</v>
      </c>
      <c r="AL103" s="882"/>
      <c r="AM103" s="882"/>
      <c r="AN103" s="882"/>
      <c r="AO103" s="882"/>
      <c r="AP103" s="882"/>
      <c r="AQ103" s="882"/>
      <c r="AR103" s="883"/>
      <c r="AT103" s="56"/>
      <c r="AU103" s="56"/>
      <c r="AV103" s="56"/>
      <c r="AW103" s="56"/>
      <c r="AX103"/>
      <c r="AY103"/>
      <c r="AZ103"/>
    </row>
    <row r="104" spans="1:52" s="189" customFormat="1" ht="14.25" customHeight="1">
      <c r="A104" s="931"/>
      <c r="B104" s="866"/>
      <c r="C104" s="525"/>
      <c r="D104" s="521"/>
      <c r="E104" s="522"/>
      <c r="F104" s="514"/>
      <c r="G104" s="517"/>
      <c r="H104" s="517"/>
      <c r="I104" s="517"/>
      <c r="J104" s="517"/>
      <c r="K104" s="518"/>
      <c r="L104" s="291" t="s">
        <v>411</v>
      </c>
      <c r="M104" s="292"/>
      <c r="N104" s="293"/>
      <c r="O104" s="294">
        <f>'근로소득원천징수영수증(특별공제)-입력'!O104</f>
        <v>0</v>
      </c>
      <c r="P104" s="295"/>
      <c r="Q104" s="295"/>
      <c r="R104" s="295"/>
      <c r="S104" s="295"/>
      <c r="T104" s="296"/>
      <c r="U104" s="400"/>
      <c r="V104" s="403"/>
      <c r="W104" s="847"/>
      <c r="X104" s="847"/>
      <c r="Y104" s="848"/>
      <c r="Z104" s="876" t="s">
        <v>285</v>
      </c>
      <c r="AA104" s="877"/>
      <c r="AB104" s="877"/>
      <c r="AC104" s="877"/>
      <c r="AD104" s="877"/>
      <c r="AE104" s="877"/>
      <c r="AF104" s="877"/>
      <c r="AG104" s="1358">
        <f>'근로소득원천징수영수증(특별공제)-입력'!AG104:AH104</f>
        <v>0</v>
      </c>
      <c r="AH104" s="1358"/>
      <c r="AI104" s="879" t="s">
        <v>166</v>
      </c>
      <c r="AJ104" s="880"/>
      <c r="AK104" s="881">
        <f>IF(AG104&lt;=0,0,CHOOSE(AG104,300000,500000,700000))</f>
        <v>0</v>
      </c>
      <c r="AL104" s="882"/>
      <c r="AM104" s="882"/>
      <c r="AN104" s="882"/>
      <c r="AO104" s="882"/>
      <c r="AP104" s="882"/>
      <c r="AQ104" s="882"/>
      <c r="AR104" s="883"/>
      <c r="AT104" s="56"/>
      <c r="AU104" s="56"/>
      <c r="AV104" s="57" t="s">
        <v>438</v>
      </c>
      <c r="AW104" s="56"/>
      <c r="AX104"/>
      <c r="AY104" s="1733" t="s">
        <v>439</v>
      </c>
      <c r="AZ104" s="59"/>
    </row>
    <row r="105" spans="1:52" s="189" customFormat="1" ht="14.25" customHeight="1">
      <c r="A105" s="931"/>
      <c r="B105" s="866"/>
      <c r="C105" s="525"/>
      <c r="D105" s="521"/>
      <c r="E105" s="522"/>
      <c r="F105" s="513" t="s">
        <v>160</v>
      </c>
      <c r="G105" s="515" t="s">
        <v>176</v>
      </c>
      <c r="H105" s="515"/>
      <c r="I105" s="515"/>
      <c r="J105" s="515"/>
      <c r="K105" s="516"/>
      <c r="L105" s="291" t="s">
        <v>410</v>
      </c>
      <c r="M105" s="292"/>
      <c r="N105" s="293"/>
      <c r="O105" s="288">
        <f>'근로소득원천징수영수증(특별공제)-입력'!O105</f>
        <v>0</v>
      </c>
      <c r="P105" s="289"/>
      <c r="Q105" s="289"/>
      <c r="R105" s="289"/>
      <c r="S105" s="289"/>
      <c r="T105" s="290"/>
      <c r="U105" s="400"/>
      <c r="V105" s="849" t="s">
        <v>202</v>
      </c>
      <c r="W105" s="402" t="s">
        <v>287</v>
      </c>
      <c r="X105" s="840" t="s">
        <v>200</v>
      </c>
      <c r="Y105" s="840"/>
      <c r="Z105" s="840"/>
      <c r="AA105" s="840"/>
      <c r="AB105" s="840"/>
      <c r="AC105" s="840"/>
      <c r="AD105" s="840"/>
      <c r="AE105" s="840"/>
      <c r="AF105" s="841"/>
      <c r="AG105" s="639" t="s">
        <v>199</v>
      </c>
      <c r="AH105" s="639"/>
      <c r="AI105" s="639"/>
      <c r="AJ105" s="639"/>
      <c r="AK105" s="777">
        <f>'근로소득원천징수영수증(특별공제)-입력'!AK105</f>
        <v>0</v>
      </c>
      <c r="AL105" s="778"/>
      <c r="AM105" s="778"/>
      <c r="AN105" s="778"/>
      <c r="AO105" s="778"/>
      <c r="AP105" s="778"/>
      <c r="AQ105" s="778"/>
      <c r="AR105" s="779"/>
      <c r="AT105" s="1735">
        <v>0</v>
      </c>
      <c r="AU105" s="1735">
        <v>33000000</v>
      </c>
      <c r="AV105" s="1735">
        <f>AY105</f>
        <v>740000</v>
      </c>
      <c r="AW105" s="1736"/>
      <c r="AX105" s="1737"/>
      <c r="AY105" s="1735">
        <v>740000</v>
      </c>
      <c r="AZ105" s="1735"/>
    </row>
    <row r="106" spans="1:52" s="189" customFormat="1" ht="14.25" customHeight="1">
      <c r="A106" s="931"/>
      <c r="B106" s="866"/>
      <c r="C106" s="525"/>
      <c r="D106" s="521"/>
      <c r="E106" s="522"/>
      <c r="F106" s="514"/>
      <c r="G106" s="517"/>
      <c r="H106" s="517"/>
      <c r="I106" s="517"/>
      <c r="J106" s="517"/>
      <c r="K106" s="518"/>
      <c r="L106" s="291" t="s">
        <v>411</v>
      </c>
      <c r="M106" s="292"/>
      <c r="N106" s="293"/>
      <c r="O106" s="294">
        <f>'근로소득원천징수영수증(특별공제)-입력'!O106</f>
        <v>0</v>
      </c>
      <c r="P106" s="295"/>
      <c r="Q106" s="295"/>
      <c r="R106" s="295"/>
      <c r="S106" s="295"/>
      <c r="T106" s="296"/>
      <c r="U106" s="400"/>
      <c r="V106" s="850"/>
      <c r="W106" s="403"/>
      <c r="X106" s="845"/>
      <c r="Y106" s="845"/>
      <c r="Z106" s="845"/>
      <c r="AA106" s="845"/>
      <c r="AB106" s="845"/>
      <c r="AC106" s="845"/>
      <c r="AD106" s="845"/>
      <c r="AE106" s="845"/>
      <c r="AF106" s="846"/>
      <c r="AG106" s="692" t="s">
        <v>210</v>
      </c>
      <c r="AH106" s="693"/>
      <c r="AI106" s="693"/>
      <c r="AJ106" s="693"/>
      <c r="AK106" s="837">
        <f>'근로소득원천징수영수증(특별공제)-입력'!AK106</f>
        <v>0</v>
      </c>
      <c r="AL106" s="838"/>
      <c r="AM106" s="838"/>
      <c r="AN106" s="838"/>
      <c r="AO106" s="838"/>
      <c r="AP106" s="838"/>
      <c r="AQ106" s="838"/>
      <c r="AR106" s="839"/>
      <c r="AT106" s="1735">
        <f>AU105+1</f>
        <v>33000001</v>
      </c>
      <c r="AU106" s="1735">
        <v>70000000</v>
      </c>
      <c r="AV106" s="1735">
        <f>MAX(AY106,AZ106)</f>
        <v>716000</v>
      </c>
      <c r="AW106" s="1736"/>
      <c r="AX106" s="1737"/>
      <c r="AY106" s="1735">
        <f>740000-((AU102-AU105)*8/1000)</f>
        <v>716000</v>
      </c>
      <c r="AZ106" s="1735">
        <v>660000</v>
      </c>
    </row>
    <row r="107" spans="1:52" s="189" customFormat="1" ht="14.25" customHeight="1">
      <c r="A107" s="931"/>
      <c r="B107" s="866"/>
      <c r="C107" s="525"/>
      <c r="D107" s="521"/>
      <c r="E107" s="522"/>
      <c r="F107" s="513" t="s">
        <v>163</v>
      </c>
      <c r="G107" s="515" t="s">
        <v>177</v>
      </c>
      <c r="H107" s="515"/>
      <c r="I107" s="515"/>
      <c r="J107" s="515"/>
      <c r="K107" s="516"/>
      <c r="L107" s="291" t="s">
        <v>410</v>
      </c>
      <c r="M107" s="292"/>
      <c r="N107" s="293"/>
      <c r="O107" s="288">
        <f>'근로소득원천징수영수증(특별공제)-입력'!O107</f>
        <v>0</v>
      </c>
      <c r="P107" s="289"/>
      <c r="Q107" s="289"/>
      <c r="R107" s="289"/>
      <c r="S107" s="289"/>
      <c r="T107" s="290"/>
      <c r="U107" s="400"/>
      <c r="V107" s="850"/>
      <c r="W107" s="402" t="s">
        <v>288</v>
      </c>
      <c r="X107" s="844" t="s">
        <v>433</v>
      </c>
      <c r="Y107" s="840"/>
      <c r="Z107" s="840"/>
      <c r="AA107" s="840"/>
      <c r="AB107" s="840"/>
      <c r="AC107" s="840"/>
      <c r="AD107" s="840"/>
      <c r="AE107" s="840"/>
      <c r="AF107" s="841"/>
      <c r="AG107" s="639" t="s">
        <v>199</v>
      </c>
      <c r="AH107" s="639"/>
      <c r="AI107" s="639"/>
      <c r="AJ107" s="639"/>
      <c r="AK107" s="777">
        <f>'근로소득원천징수영수증(특별공제)-입력'!AK107</f>
        <v>0</v>
      </c>
      <c r="AL107" s="778"/>
      <c r="AM107" s="778"/>
      <c r="AN107" s="778"/>
      <c r="AO107" s="778"/>
      <c r="AP107" s="778"/>
      <c r="AQ107" s="778"/>
      <c r="AR107" s="779"/>
      <c r="AT107" s="1735">
        <f>AU106+1</f>
        <v>70000001</v>
      </c>
      <c r="AU107" s="1735">
        <v>10000000000000</v>
      </c>
      <c r="AV107" s="1735">
        <f>MAX(AY107,AZ107)</f>
        <v>17660000</v>
      </c>
      <c r="AW107" s="1736"/>
      <c r="AX107" s="1737"/>
      <c r="AY107" s="1735">
        <f>660000-((AU102-AU106)*1/2)</f>
        <v>17660000</v>
      </c>
      <c r="AZ107" s="1735">
        <v>500000</v>
      </c>
    </row>
    <row r="108" spans="1:52" s="189" customFormat="1" ht="14.25" customHeight="1">
      <c r="A108" s="931"/>
      <c r="B108" s="866"/>
      <c r="C108" s="525"/>
      <c r="D108" s="521"/>
      <c r="E108" s="522"/>
      <c r="F108" s="514"/>
      <c r="G108" s="517"/>
      <c r="H108" s="517"/>
      <c r="I108" s="517"/>
      <c r="J108" s="517"/>
      <c r="K108" s="518"/>
      <c r="L108" s="291" t="s">
        <v>411</v>
      </c>
      <c r="M108" s="292"/>
      <c r="N108" s="293"/>
      <c r="O108" s="294">
        <f>'근로소득원천징수영수증(특별공제)-입력'!O108</f>
        <v>0</v>
      </c>
      <c r="P108" s="295"/>
      <c r="Q108" s="295"/>
      <c r="R108" s="295"/>
      <c r="S108" s="295"/>
      <c r="T108" s="296"/>
      <c r="U108" s="400"/>
      <c r="V108" s="850"/>
      <c r="W108" s="403"/>
      <c r="X108" s="845"/>
      <c r="Y108" s="845"/>
      <c r="Z108" s="845"/>
      <c r="AA108" s="845"/>
      <c r="AB108" s="845"/>
      <c r="AC108" s="845"/>
      <c r="AD108" s="845"/>
      <c r="AE108" s="845"/>
      <c r="AF108" s="846"/>
      <c r="AG108" s="692" t="s">
        <v>210</v>
      </c>
      <c r="AH108" s="693"/>
      <c r="AI108" s="693"/>
      <c r="AJ108" s="693"/>
      <c r="AK108" s="837">
        <f>'근로소득원천징수영수증(특별공제)-입력'!AK108</f>
        <v>0</v>
      </c>
      <c r="AL108" s="838"/>
      <c r="AM108" s="838"/>
      <c r="AN108" s="838"/>
      <c r="AO108" s="838"/>
      <c r="AP108" s="838"/>
      <c r="AQ108" s="838"/>
      <c r="AR108" s="839"/>
    </row>
    <row r="109" spans="1:52" s="189" customFormat="1" ht="14.25" customHeight="1">
      <c r="A109" s="931"/>
      <c r="B109" s="866"/>
      <c r="C109" s="525"/>
      <c r="D109" s="521"/>
      <c r="E109" s="522"/>
      <c r="F109" s="513" t="s">
        <v>179</v>
      </c>
      <c r="G109" s="515" t="s">
        <v>180</v>
      </c>
      <c r="H109" s="515"/>
      <c r="I109" s="515"/>
      <c r="J109" s="515"/>
      <c r="K109" s="516"/>
      <c r="L109" s="291" t="s">
        <v>410</v>
      </c>
      <c r="M109" s="292"/>
      <c r="N109" s="293"/>
      <c r="O109" s="288">
        <f>'근로소득원천징수영수증(특별공제)-입력'!O109</f>
        <v>0</v>
      </c>
      <c r="P109" s="289"/>
      <c r="Q109" s="289"/>
      <c r="R109" s="289"/>
      <c r="S109" s="289"/>
      <c r="T109" s="290"/>
      <c r="U109" s="400"/>
      <c r="V109" s="850"/>
      <c r="W109" s="402" t="s">
        <v>289</v>
      </c>
      <c r="X109" s="840" t="s">
        <v>201</v>
      </c>
      <c r="Y109" s="840"/>
      <c r="Z109" s="840"/>
      <c r="AA109" s="840"/>
      <c r="AB109" s="840"/>
      <c r="AC109" s="840"/>
      <c r="AD109" s="840"/>
      <c r="AE109" s="840"/>
      <c r="AF109" s="841"/>
      <c r="AG109" s="639" t="s">
        <v>199</v>
      </c>
      <c r="AH109" s="639"/>
      <c r="AI109" s="639"/>
      <c r="AJ109" s="639"/>
      <c r="AK109" s="777">
        <f>'근로소득원천징수영수증(특별공제)-입력'!AK109</f>
        <v>0</v>
      </c>
      <c r="AL109" s="778"/>
      <c r="AM109" s="778"/>
      <c r="AN109" s="778"/>
      <c r="AO109" s="778"/>
      <c r="AP109" s="778"/>
      <c r="AQ109" s="778"/>
      <c r="AR109" s="779"/>
    </row>
    <row r="110" spans="1:52" s="189" customFormat="1" ht="14.25" customHeight="1" thickBot="1">
      <c r="A110" s="931"/>
      <c r="B110" s="866"/>
      <c r="C110" s="526"/>
      <c r="D110" s="523"/>
      <c r="E110" s="524"/>
      <c r="F110" s="514"/>
      <c r="G110" s="517"/>
      <c r="H110" s="517"/>
      <c r="I110" s="517"/>
      <c r="J110" s="517"/>
      <c r="K110" s="518"/>
      <c r="L110" s="440" t="s">
        <v>411</v>
      </c>
      <c r="M110" s="441"/>
      <c r="N110" s="442"/>
      <c r="O110" s="443">
        <f>'근로소득원천징수영수증(특별공제)-입력'!O110</f>
        <v>0</v>
      </c>
      <c r="P110" s="444"/>
      <c r="Q110" s="444"/>
      <c r="R110" s="444"/>
      <c r="S110" s="444"/>
      <c r="T110" s="445"/>
      <c r="U110" s="400"/>
      <c r="V110" s="851"/>
      <c r="W110" s="852"/>
      <c r="X110" s="842"/>
      <c r="Y110" s="842"/>
      <c r="Z110" s="842"/>
      <c r="AA110" s="842"/>
      <c r="AB110" s="842"/>
      <c r="AC110" s="842"/>
      <c r="AD110" s="842"/>
      <c r="AE110" s="842"/>
      <c r="AF110" s="843"/>
      <c r="AG110" s="806" t="s">
        <v>210</v>
      </c>
      <c r="AH110" s="807"/>
      <c r="AI110" s="807"/>
      <c r="AJ110" s="807"/>
      <c r="AK110" s="808">
        <f>'근로소득원천징수영수증(특별공제)-입력'!AK110</f>
        <v>0</v>
      </c>
      <c r="AL110" s="809"/>
      <c r="AM110" s="809"/>
      <c r="AN110" s="809"/>
      <c r="AO110" s="809"/>
      <c r="AP110" s="809"/>
      <c r="AQ110" s="809"/>
      <c r="AR110" s="810"/>
    </row>
    <row r="111" spans="1:52" s="189" customFormat="1" ht="14.25" customHeight="1">
      <c r="A111" s="931"/>
      <c r="B111" s="866"/>
      <c r="C111" s="1355" t="s">
        <v>253</v>
      </c>
      <c r="D111" s="783" t="s">
        <v>248</v>
      </c>
      <c r="E111" s="784"/>
      <c r="F111" s="789" t="s">
        <v>157</v>
      </c>
      <c r="G111" s="791" t="s">
        <v>249</v>
      </c>
      <c r="H111" s="791"/>
      <c r="I111" s="791"/>
      <c r="J111" s="791"/>
      <c r="K111" s="792"/>
      <c r="L111" s="527" t="s">
        <v>410</v>
      </c>
      <c r="M111" s="528"/>
      <c r="N111" s="529"/>
      <c r="O111" s="412">
        <f>H77+H81</f>
        <v>1377040</v>
      </c>
      <c r="P111" s="413"/>
      <c r="Q111" s="413"/>
      <c r="R111" s="413"/>
      <c r="S111" s="413"/>
      <c r="T111" s="414"/>
      <c r="U111" s="400"/>
      <c r="V111" s="1346" t="s">
        <v>204</v>
      </c>
      <c r="W111" s="315" t="s">
        <v>291</v>
      </c>
      <c r="X111" s="388" t="s">
        <v>234</v>
      </c>
      <c r="Y111" s="388"/>
      <c r="Z111" s="389"/>
      <c r="AA111" s="394" t="s">
        <v>235</v>
      </c>
      <c r="AB111" s="388"/>
      <c r="AC111" s="388"/>
      <c r="AD111" s="388"/>
      <c r="AE111" s="388"/>
      <c r="AF111" s="389"/>
      <c r="AG111" s="426" t="s">
        <v>199</v>
      </c>
      <c r="AH111" s="426"/>
      <c r="AI111" s="426"/>
      <c r="AJ111" s="426"/>
      <c r="AK111" s="1349">
        <f>'근로소득원천징수영수증(특별공제)-입력'!AK111</f>
        <v>0</v>
      </c>
      <c r="AL111" s="1350"/>
      <c r="AM111" s="1350"/>
      <c r="AN111" s="1350"/>
      <c r="AO111" s="1350"/>
      <c r="AP111" s="1350"/>
      <c r="AQ111" s="1350"/>
      <c r="AR111" s="1351"/>
    </row>
    <row r="112" spans="1:52" s="189" customFormat="1" ht="15" customHeight="1">
      <c r="A112" s="931"/>
      <c r="B112" s="866"/>
      <c r="C112" s="1356"/>
      <c r="D112" s="785"/>
      <c r="E112" s="786"/>
      <c r="F112" s="790"/>
      <c r="G112" s="793"/>
      <c r="H112" s="793"/>
      <c r="I112" s="793"/>
      <c r="J112" s="793"/>
      <c r="K112" s="794"/>
      <c r="L112" s="291" t="s">
        <v>411</v>
      </c>
      <c r="M112" s="292"/>
      <c r="N112" s="293"/>
      <c r="O112" s="1343"/>
      <c r="P112" s="1344"/>
      <c r="Q112" s="1344"/>
      <c r="R112" s="1344"/>
      <c r="S112" s="1344"/>
      <c r="T112" s="1345"/>
      <c r="U112" s="400"/>
      <c r="V112" s="1347"/>
      <c r="W112" s="316"/>
      <c r="X112" s="390"/>
      <c r="Y112" s="390"/>
      <c r="Z112" s="391"/>
      <c r="AA112" s="395"/>
      <c r="AB112" s="392"/>
      <c r="AC112" s="392"/>
      <c r="AD112" s="392"/>
      <c r="AE112" s="392"/>
      <c r="AF112" s="393"/>
      <c r="AG112" s="415" t="s">
        <v>210</v>
      </c>
      <c r="AH112" s="416"/>
      <c r="AI112" s="416"/>
      <c r="AJ112" s="416"/>
      <c r="AK112" s="1352"/>
      <c r="AL112" s="1353"/>
      <c r="AM112" s="1353"/>
      <c r="AN112" s="1353"/>
      <c r="AO112" s="1353"/>
      <c r="AP112" s="1353"/>
      <c r="AQ112" s="1353"/>
      <c r="AR112" s="1354"/>
    </row>
    <row r="113" spans="1:44" s="189" customFormat="1" ht="15" customHeight="1">
      <c r="A113" s="931"/>
      <c r="B113" s="866"/>
      <c r="C113" s="1356"/>
      <c r="D113" s="785"/>
      <c r="E113" s="786"/>
      <c r="F113" s="811" t="s">
        <v>160</v>
      </c>
      <c r="G113" s="812" t="s">
        <v>181</v>
      </c>
      <c r="H113" s="812"/>
      <c r="I113" s="812"/>
      <c r="J113" s="812"/>
      <c r="K113" s="813"/>
      <c r="L113" s="291" t="s">
        <v>410</v>
      </c>
      <c r="M113" s="292"/>
      <c r="N113" s="293"/>
      <c r="O113" s="288">
        <f>H79</f>
        <v>0</v>
      </c>
      <c r="P113" s="289"/>
      <c r="Q113" s="289"/>
      <c r="R113" s="289"/>
      <c r="S113" s="289"/>
      <c r="T113" s="290"/>
      <c r="U113" s="400"/>
      <c r="V113" s="1347"/>
      <c r="W113" s="316"/>
      <c r="X113" s="390"/>
      <c r="Y113" s="390"/>
      <c r="Z113" s="391"/>
      <c r="AA113" s="390" t="s">
        <v>290</v>
      </c>
      <c r="AB113" s="390"/>
      <c r="AC113" s="390"/>
      <c r="AD113" s="390"/>
      <c r="AE113" s="390"/>
      <c r="AF113" s="391"/>
      <c r="AG113" s="426" t="s">
        <v>199</v>
      </c>
      <c r="AH113" s="426"/>
      <c r="AI113" s="426"/>
      <c r="AJ113" s="426"/>
      <c r="AK113" s="673">
        <f>'근로소득원천징수영수증(특별공제)-입력'!AK113</f>
        <v>0</v>
      </c>
      <c r="AL113" s="674"/>
      <c r="AM113" s="674"/>
      <c r="AN113" s="674"/>
      <c r="AO113" s="674"/>
      <c r="AP113" s="674"/>
      <c r="AQ113" s="674"/>
      <c r="AR113" s="675"/>
    </row>
    <row r="114" spans="1:44" s="189" customFormat="1" ht="14.25" customHeight="1">
      <c r="A114" s="931"/>
      <c r="B114" s="866"/>
      <c r="C114" s="1356"/>
      <c r="D114" s="787"/>
      <c r="E114" s="788"/>
      <c r="F114" s="790"/>
      <c r="G114" s="814"/>
      <c r="H114" s="814"/>
      <c r="I114" s="814"/>
      <c r="J114" s="814"/>
      <c r="K114" s="815"/>
      <c r="L114" s="291" t="s">
        <v>411</v>
      </c>
      <c r="M114" s="292"/>
      <c r="N114" s="293"/>
      <c r="O114" s="1343"/>
      <c r="P114" s="1344"/>
      <c r="Q114" s="1344"/>
      <c r="R114" s="1344"/>
      <c r="S114" s="1344"/>
      <c r="T114" s="1345"/>
      <c r="U114" s="400"/>
      <c r="V114" s="1347"/>
      <c r="W114" s="317"/>
      <c r="X114" s="392"/>
      <c r="Y114" s="392"/>
      <c r="Z114" s="393"/>
      <c r="AA114" s="392"/>
      <c r="AB114" s="392"/>
      <c r="AC114" s="392"/>
      <c r="AD114" s="392"/>
      <c r="AE114" s="392"/>
      <c r="AF114" s="393"/>
      <c r="AG114" s="415" t="s">
        <v>210</v>
      </c>
      <c r="AH114" s="416"/>
      <c r="AI114" s="416"/>
      <c r="AJ114" s="416"/>
      <c r="AK114" s="1334"/>
      <c r="AL114" s="1335"/>
      <c r="AM114" s="1335"/>
      <c r="AN114" s="1335"/>
      <c r="AO114" s="1335"/>
      <c r="AP114" s="1335"/>
      <c r="AQ114" s="1335"/>
      <c r="AR114" s="1336"/>
    </row>
    <row r="115" spans="1:44" s="189" customFormat="1" ht="14.25" customHeight="1">
      <c r="A115" s="931"/>
      <c r="B115" s="866"/>
      <c r="C115" s="1356"/>
      <c r="D115" s="801" t="s">
        <v>250</v>
      </c>
      <c r="E115" s="723" t="s">
        <v>308</v>
      </c>
      <c r="F115" s="748"/>
      <c r="G115" s="748"/>
      <c r="H115" s="743"/>
      <c r="I115" s="803" t="s">
        <v>190</v>
      </c>
      <c r="J115" s="804"/>
      <c r="K115" s="805"/>
      <c r="L115" s="763"/>
      <c r="M115" s="764"/>
      <c r="N115" s="764"/>
      <c r="O115" s="764"/>
      <c r="P115" s="1340"/>
      <c r="Q115" s="1341"/>
      <c r="R115" s="1341"/>
      <c r="S115" s="1341"/>
      <c r="T115" s="1342"/>
      <c r="U115" s="400"/>
      <c r="V115" s="1347"/>
      <c r="W115" s="732" t="s">
        <v>292</v>
      </c>
      <c r="X115" s="719" t="s">
        <v>184</v>
      </c>
      <c r="Y115" s="719"/>
      <c r="Z115" s="719"/>
      <c r="AA115" s="719"/>
      <c r="AB115" s="719"/>
      <c r="AC115" s="719"/>
      <c r="AD115" s="719"/>
      <c r="AE115" s="719"/>
      <c r="AF115" s="720"/>
      <c r="AG115" s="426" t="s">
        <v>199</v>
      </c>
      <c r="AH115" s="426"/>
      <c r="AI115" s="426"/>
      <c r="AJ115" s="426"/>
      <c r="AK115" s="1322">
        <f>'근로소득원천징수영수증(특별공제)-입력'!AK115</f>
        <v>0</v>
      </c>
      <c r="AL115" s="1323"/>
      <c r="AM115" s="1323"/>
      <c r="AN115" s="1323"/>
      <c r="AO115" s="1323"/>
      <c r="AP115" s="1323"/>
      <c r="AQ115" s="1323"/>
      <c r="AR115" s="1324"/>
    </row>
    <row r="116" spans="1:44" s="189" customFormat="1" ht="11.25" customHeight="1">
      <c r="A116" s="931"/>
      <c r="B116" s="866"/>
      <c r="C116" s="1356"/>
      <c r="D116" s="525"/>
      <c r="E116" s="744"/>
      <c r="F116" s="749"/>
      <c r="G116" s="749"/>
      <c r="H116" s="745"/>
      <c r="I116" s="760"/>
      <c r="J116" s="761"/>
      <c r="K116" s="762"/>
      <c r="L116" s="766"/>
      <c r="M116" s="767"/>
      <c r="N116" s="767"/>
      <c r="O116" s="767"/>
      <c r="P116" s="1337"/>
      <c r="Q116" s="1338"/>
      <c r="R116" s="1338"/>
      <c r="S116" s="1338"/>
      <c r="T116" s="1339"/>
      <c r="U116" s="400"/>
      <c r="V116" s="1347"/>
      <c r="W116" s="317"/>
      <c r="X116" s="721"/>
      <c r="Y116" s="721"/>
      <c r="Z116" s="721"/>
      <c r="AA116" s="721"/>
      <c r="AB116" s="721"/>
      <c r="AC116" s="721"/>
      <c r="AD116" s="721"/>
      <c r="AE116" s="721"/>
      <c r="AF116" s="722"/>
      <c r="AG116" s="415" t="s">
        <v>210</v>
      </c>
      <c r="AH116" s="416"/>
      <c r="AI116" s="416"/>
      <c r="AJ116" s="416"/>
      <c r="AK116" s="1334"/>
      <c r="AL116" s="1335"/>
      <c r="AM116" s="1335"/>
      <c r="AN116" s="1335"/>
      <c r="AO116" s="1335"/>
      <c r="AP116" s="1335"/>
      <c r="AQ116" s="1335"/>
      <c r="AR116" s="1336"/>
    </row>
    <row r="117" spans="1:44" s="189" customFormat="1" ht="11.25" customHeight="1">
      <c r="A117" s="931"/>
      <c r="B117" s="866"/>
      <c r="C117" s="1356"/>
      <c r="D117" s="525"/>
      <c r="E117" s="744"/>
      <c r="F117" s="749"/>
      <c r="G117" s="749"/>
      <c r="H117" s="745"/>
      <c r="I117" s="757" t="s">
        <v>191</v>
      </c>
      <c r="J117" s="758"/>
      <c r="K117" s="759"/>
      <c r="L117" s="763"/>
      <c r="M117" s="764"/>
      <c r="N117" s="764"/>
      <c r="O117" s="764"/>
      <c r="P117" s="1340"/>
      <c r="Q117" s="1341"/>
      <c r="R117" s="1341"/>
      <c r="S117" s="1341"/>
      <c r="T117" s="1342"/>
      <c r="U117" s="400"/>
      <c r="V117" s="1347"/>
      <c r="W117" s="732" t="s">
        <v>293</v>
      </c>
      <c r="X117" s="719" t="s">
        <v>185</v>
      </c>
      <c r="Y117" s="719"/>
      <c r="Z117" s="719"/>
      <c r="AA117" s="719"/>
      <c r="AB117" s="719"/>
      <c r="AC117" s="719"/>
      <c r="AD117" s="719"/>
      <c r="AE117" s="719"/>
      <c r="AF117" s="720"/>
      <c r="AG117" s="426" t="s">
        <v>199</v>
      </c>
      <c r="AH117" s="426"/>
      <c r="AI117" s="426"/>
      <c r="AJ117" s="426"/>
      <c r="AK117" s="673">
        <f>'근로소득원천징수영수증(특별공제)-입력'!AK117</f>
        <v>0</v>
      </c>
      <c r="AL117" s="674"/>
      <c r="AM117" s="674"/>
      <c r="AN117" s="674"/>
      <c r="AO117" s="674"/>
      <c r="AP117" s="674"/>
      <c r="AQ117" s="674"/>
      <c r="AR117" s="675"/>
    </row>
    <row r="118" spans="1:44" s="189" customFormat="1" ht="11.25" customHeight="1">
      <c r="A118" s="931"/>
      <c r="B118" s="866"/>
      <c r="C118" s="1356"/>
      <c r="D118" s="525"/>
      <c r="E118" s="746"/>
      <c r="F118" s="750"/>
      <c r="G118" s="750"/>
      <c r="H118" s="747"/>
      <c r="I118" s="760"/>
      <c r="J118" s="761"/>
      <c r="K118" s="762"/>
      <c r="L118" s="766"/>
      <c r="M118" s="767"/>
      <c r="N118" s="767"/>
      <c r="O118" s="767"/>
      <c r="P118" s="1337"/>
      <c r="Q118" s="1338"/>
      <c r="R118" s="1338"/>
      <c r="S118" s="1338"/>
      <c r="T118" s="1339"/>
      <c r="U118" s="400"/>
      <c r="V118" s="1347"/>
      <c r="W118" s="317"/>
      <c r="X118" s="721"/>
      <c r="Y118" s="721"/>
      <c r="Z118" s="721"/>
      <c r="AA118" s="721"/>
      <c r="AB118" s="721"/>
      <c r="AC118" s="721"/>
      <c r="AD118" s="721"/>
      <c r="AE118" s="721"/>
      <c r="AF118" s="722"/>
      <c r="AG118" s="415" t="s">
        <v>210</v>
      </c>
      <c r="AH118" s="416"/>
      <c r="AI118" s="416"/>
      <c r="AJ118" s="416"/>
      <c r="AK118" s="1334"/>
      <c r="AL118" s="1335"/>
      <c r="AM118" s="1335"/>
      <c r="AN118" s="1335"/>
      <c r="AO118" s="1335"/>
      <c r="AP118" s="1335"/>
      <c r="AQ118" s="1335"/>
      <c r="AR118" s="1336"/>
    </row>
    <row r="119" spans="1:44" s="189" customFormat="1" ht="11.25" customHeight="1">
      <c r="A119" s="931"/>
      <c r="B119" s="866"/>
      <c r="C119" s="1356"/>
      <c r="D119" s="525"/>
      <c r="E119" s="723" t="s">
        <v>309</v>
      </c>
      <c r="F119" s="743"/>
      <c r="G119" s="748" t="s">
        <v>182</v>
      </c>
      <c r="H119" s="743"/>
      <c r="I119" s="751" t="s">
        <v>189</v>
      </c>
      <c r="J119" s="752"/>
      <c r="K119" s="753"/>
      <c r="L119" s="713"/>
      <c r="M119" s="714"/>
      <c r="N119" s="714"/>
      <c r="O119" s="714"/>
      <c r="P119" s="1328"/>
      <c r="Q119" s="1329"/>
      <c r="R119" s="1329"/>
      <c r="S119" s="1329"/>
      <c r="T119" s="1330"/>
      <c r="U119" s="400"/>
      <c r="V119" s="1347"/>
      <c r="W119" s="682" t="s">
        <v>298</v>
      </c>
      <c r="X119" s="420" t="s">
        <v>314</v>
      </c>
      <c r="Y119" s="703"/>
      <c r="Z119" s="703"/>
      <c r="AA119" s="703"/>
      <c r="AB119" s="703"/>
      <c r="AC119" s="704"/>
      <c r="AD119" s="771" t="s">
        <v>203</v>
      </c>
      <c r="AE119" s="772"/>
      <c r="AF119" s="773"/>
      <c r="AG119" s="426" t="s">
        <v>199</v>
      </c>
      <c r="AH119" s="426"/>
      <c r="AI119" s="426"/>
      <c r="AJ119" s="426"/>
      <c r="AK119" s="1322">
        <f>'근로소득원천징수영수증(특별공제)-입력'!AK119</f>
        <v>0</v>
      </c>
      <c r="AL119" s="1323"/>
      <c r="AM119" s="1323"/>
      <c r="AN119" s="1323"/>
      <c r="AO119" s="1323"/>
      <c r="AP119" s="1323"/>
      <c r="AQ119" s="1323"/>
      <c r="AR119" s="1324"/>
    </row>
    <row r="120" spans="1:44" s="189" customFormat="1" ht="14.25" customHeight="1">
      <c r="A120" s="931"/>
      <c r="B120" s="866"/>
      <c r="C120" s="1356"/>
      <c r="D120" s="525"/>
      <c r="E120" s="744"/>
      <c r="F120" s="745"/>
      <c r="G120" s="749"/>
      <c r="H120" s="745"/>
      <c r="I120" s="754" t="s">
        <v>251</v>
      </c>
      <c r="J120" s="755"/>
      <c r="K120" s="756"/>
      <c r="L120" s="713"/>
      <c r="M120" s="714"/>
      <c r="N120" s="714"/>
      <c r="O120" s="714"/>
      <c r="P120" s="1328"/>
      <c r="Q120" s="1329"/>
      <c r="R120" s="1329"/>
      <c r="S120" s="1329"/>
      <c r="T120" s="1330"/>
      <c r="U120" s="400"/>
      <c r="V120" s="1347"/>
      <c r="W120" s="400"/>
      <c r="X120" s="705"/>
      <c r="Y120" s="706"/>
      <c r="Z120" s="706"/>
      <c r="AA120" s="706"/>
      <c r="AB120" s="706"/>
      <c r="AC120" s="707"/>
      <c r="AD120" s="774"/>
      <c r="AE120" s="775"/>
      <c r="AF120" s="776"/>
      <c r="AG120" s="415" t="s">
        <v>210</v>
      </c>
      <c r="AH120" s="416"/>
      <c r="AI120" s="416"/>
      <c r="AJ120" s="416"/>
      <c r="AK120" s="1334"/>
      <c r="AL120" s="1335"/>
      <c r="AM120" s="1335"/>
      <c r="AN120" s="1335"/>
      <c r="AO120" s="1335"/>
      <c r="AP120" s="1335"/>
      <c r="AQ120" s="1335"/>
      <c r="AR120" s="1336"/>
    </row>
    <row r="121" spans="1:44" s="189" customFormat="1" ht="14.25" customHeight="1">
      <c r="A121" s="931"/>
      <c r="B121" s="866"/>
      <c r="C121" s="1356"/>
      <c r="D121" s="525"/>
      <c r="E121" s="744"/>
      <c r="F121" s="745"/>
      <c r="G121" s="750"/>
      <c r="H121" s="747"/>
      <c r="I121" s="733" t="s">
        <v>188</v>
      </c>
      <c r="J121" s="734"/>
      <c r="K121" s="735"/>
      <c r="L121" s="713"/>
      <c r="M121" s="714"/>
      <c r="N121" s="714"/>
      <c r="O121" s="714"/>
      <c r="P121" s="1328"/>
      <c r="Q121" s="1329"/>
      <c r="R121" s="1329"/>
      <c r="S121" s="1329"/>
      <c r="T121" s="1330"/>
      <c r="U121" s="400"/>
      <c r="V121" s="1347"/>
      <c r="W121" s="400"/>
      <c r="X121" s="705"/>
      <c r="Y121" s="706"/>
      <c r="Z121" s="706"/>
      <c r="AA121" s="706"/>
      <c r="AB121" s="706"/>
      <c r="AC121" s="707"/>
      <c r="AD121" s="771" t="s">
        <v>294</v>
      </c>
      <c r="AE121" s="772"/>
      <c r="AF121" s="773"/>
      <c r="AG121" s="426" t="s">
        <v>199</v>
      </c>
      <c r="AH121" s="426"/>
      <c r="AI121" s="426"/>
      <c r="AJ121" s="426"/>
      <c r="AK121" s="673">
        <f>'근로소득원천징수영수증(특별공제)-입력'!AK121</f>
        <v>0</v>
      </c>
      <c r="AL121" s="674"/>
      <c r="AM121" s="674"/>
      <c r="AN121" s="674"/>
      <c r="AO121" s="674"/>
      <c r="AP121" s="674"/>
      <c r="AQ121" s="674"/>
      <c r="AR121" s="675"/>
    </row>
    <row r="122" spans="1:44" s="189" customFormat="1" ht="18" customHeight="1">
      <c r="A122" s="931"/>
      <c r="B122" s="866"/>
      <c r="C122" s="1356"/>
      <c r="D122" s="525"/>
      <c r="E122" s="744"/>
      <c r="F122" s="745"/>
      <c r="G122" s="736" t="s">
        <v>310</v>
      </c>
      <c r="H122" s="737"/>
      <c r="I122" s="740" t="s">
        <v>412</v>
      </c>
      <c r="J122" s="741"/>
      <c r="K122" s="742"/>
      <c r="L122" s="713"/>
      <c r="M122" s="714"/>
      <c r="N122" s="714"/>
      <c r="O122" s="714"/>
      <c r="P122" s="1328"/>
      <c r="Q122" s="1329"/>
      <c r="R122" s="1329"/>
      <c r="S122" s="1329"/>
      <c r="T122" s="1330"/>
      <c r="U122" s="400"/>
      <c r="V122" s="1347"/>
      <c r="W122" s="400"/>
      <c r="X122" s="708"/>
      <c r="Y122" s="709"/>
      <c r="Z122" s="709"/>
      <c r="AA122" s="709"/>
      <c r="AB122" s="709"/>
      <c r="AC122" s="710"/>
      <c r="AD122" s="774"/>
      <c r="AE122" s="775"/>
      <c r="AF122" s="776"/>
      <c r="AG122" s="415" t="s">
        <v>210</v>
      </c>
      <c r="AH122" s="416"/>
      <c r="AI122" s="416"/>
      <c r="AJ122" s="416"/>
      <c r="AK122" s="1334"/>
      <c r="AL122" s="1335"/>
      <c r="AM122" s="1335"/>
      <c r="AN122" s="1335"/>
      <c r="AO122" s="1335"/>
      <c r="AP122" s="1335"/>
      <c r="AQ122" s="1335"/>
      <c r="AR122" s="1336"/>
    </row>
    <row r="123" spans="1:44" s="189" customFormat="1" ht="18" customHeight="1">
      <c r="A123" s="931"/>
      <c r="B123" s="866"/>
      <c r="C123" s="1356"/>
      <c r="D123" s="525"/>
      <c r="E123" s="744"/>
      <c r="F123" s="745"/>
      <c r="G123" s="738"/>
      <c r="H123" s="739"/>
      <c r="I123" s="816" t="s">
        <v>230</v>
      </c>
      <c r="J123" s="817"/>
      <c r="K123" s="818"/>
      <c r="L123" s="713"/>
      <c r="M123" s="714"/>
      <c r="N123" s="714"/>
      <c r="O123" s="714"/>
      <c r="P123" s="1328"/>
      <c r="Q123" s="1329"/>
      <c r="R123" s="1329"/>
      <c r="S123" s="1329"/>
      <c r="T123" s="1330"/>
      <c r="U123" s="400"/>
      <c r="V123" s="1347"/>
      <c r="W123" s="400"/>
      <c r="X123" s="672" t="s">
        <v>313</v>
      </c>
      <c r="Y123" s="421"/>
      <c r="Z123" s="421"/>
      <c r="AA123" s="421"/>
      <c r="AB123" s="421"/>
      <c r="AC123" s="421"/>
      <c r="AD123" s="421"/>
      <c r="AE123" s="421"/>
      <c r="AF123" s="422"/>
      <c r="AG123" s="426" t="s">
        <v>199</v>
      </c>
      <c r="AH123" s="426"/>
      <c r="AI123" s="426"/>
      <c r="AJ123" s="426"/>
      <c r="AK123" s="673">
        <f>'근로소득원천징수영수증(특별공제)-입력'!AK123</f>
        <v>0</v>
      </c>
      <c r="AL123" s="674"/>
      <c r="AM123" s="674"/>
      <c r="AN123" s="674"/>
      <c r="AO123" s="674"/>
      <c r="AP123" s="674"/>
      <c r="AQ123" s="674"/>
      <c r="AR123" s="675"/>
    </row>
    <row r="124" spans="1:44" s="189" customFormat="1" ht="16.5" customHeight="1">
      <c r="A124" s="931"/>
      <c r="B124" s="866"/>
      <c r="C124" s="1356"/>
      <c r="D124" s="525"/>
      <c r="E124" s="744"/>
      <c r="F124" s="745"/>
      <c r="G124" s="723" t="s">
        <v>269</v>
      </c>
      <c r="H124" s="724"/>
      <c r="I124" s="729" t="s">
        <v>270</v>
      </c>
      <c r="J124" s="711" t="s">
        <v>271</v>
      </c>
      <c r="K124" s="712"/>
      <c r="L124" s="713"/>
      <c r="M124" s="714"/>
      <c r="N124" s="714"/>
      <c r="O124" s="715"/>
      <c r="P124" s="1328"/>
      <c r="Q124" s="1329"/>
      <c r="R124" s="1329"/>
      <c r="S124" s="1329"/>
      <c r="T124" s="1330"/>
      <c r="U124" s="400"/>
      <c r="V124" s="1347"/>
      <c r="W124" s="400"/>
      <c r="X124" s="669"/>
      <c r="Y124" s="670"/>
      <c r="Z124" s="670"/>
      <c r="AA124" s="670"/>
      <c r="AB124" s="670"/>
      <c r="AC124" s="670"/>
      <c r="AD124" s="670"/>
      <c r="AE124" s="670"/>
      <c r="AF124" s="671"/>
      <c r="AG124" s="415" t="s">
        <v>210</v>
      </c>
      <c r="AH124" s="416"/>
      <c r="AI124" s="416"/>
      <c r="AJ124" s="416"/>
      <c r="AK124" s="1334"/>
      <c r="AL124" s="1335"/>
      <c r="AM124" s="1335"/>
      <c r="AN124" s="1335"/>
      <c r="AO124" s="1335"/>
      <c r="AP124" s="1335"/>
      <c r="AQ124" s="1335"/>
      <c r="AR124" s="1336"/>
    </row>
    <row r="125" spans="1:44" s="189" customFormat="1" ht="16.5" customHeight="1">
      <c r="A125" s="931"/>
      <c r="B125" s="866"/>
      <c r="C125" s="1356"/>
      <c r="D125" s="525"/>
      <c r="E125" s="744"/>
      <c r="F125" s="745"/>
      <c r="G125" s="725"/>
      <c r="H125" s="726"/>
      <c r="I125" s="730"/>
      <c r="J125" s="711" t="s">
        <v>272</v>
      </c>
      <c r="K125" s="712"/>
      <c r="L125" s="713"/>
      <c r="M125" s="714"/>
      <c r="N125" s="714"/>
      <c r="O125" s="715"/>
      <c r="P125" s="1328"/>
      <c r="Q125" s="1329"/>
      <c r="R125" s="1329"/>
      <c r="S125" s="1329"/>
      <c r="T125" s="1330"/>
      <c r="U125" s="400"/>
      <c r="V125" s="1347"/>
      <c r="W125" s="400"/>
      <c r="X125" s="420" t="s">
        <v>297</v>
      </c>
      <c r="Y125" s="703"/>
      <c r="Z125" s="703"/>
      <c r="AA125" s="703"/>
      <c r="AB125" s="703"/>
      <c r="AC125" s="703"/>
      <c r="AD125" s="703"/>
      <c r="AE125" s="703"/>
      <c r="AF125" s="704"/>
      <c r="AG125" s="426" t="s">
        <v>199</v>
      </c>
      <c r="AH125" s="426"/>
      <c r="AI125" s="426"/>
      <c r="AJ125" s="426"/>
      <c r="AK125" s="673">
        <f>'근로소득원천징수영수증(특별공제)-입력'!AK125</f>
        <v>0</v>
      </c>
      <c r="AL125" s="674"/>
      <c r="AM125" s="674"/>
      <c r="AN125" s="674"/>
      <c r="AO125" s="674"/>
      <c r="AP125" s="674"/>
      <c r="AQ125" s="674"/>
      <c r="AR125" s="675"/>
    </row>
    <row r="126" spans="1:44" s="189" customFormat="1" ht="16.5" customHeight="1">
      <c r="A126" s="931"/>
      <c r="B126" s="866"/>
      <c r="C126" s="1356"/>
      <c r="D126" s="525"/>
      <c r="E126" s="744"/>
      <c r="F126" s="745"/>
      <c r="G126" s="725"/>
      <c r="H126" s="726"/>
      <c r="I126" s="731"/>
      <c r="J126" s="711" t="s">
        <v>230</v>
      </c>
      <c r="K126" s="712"/>
      <c r="L126" s="713"/>
      <c r="M126" s="714"/>
      <c r="N126" s="714"/>
      <c r="O126" s="715"/>
      <c r="P126" s="1328"/>
      <c r="Q126" s="1329"/>
      <c r="R126" s="1329"/>
      <c r="S126" s="1329"/>
      <c r="T126" s="1330"/>
      <c r="U126" s="400"/>
      <c r="V126" s="1347"/>
      <c r="W126" s="400"/>
      <c r="X126" s="708"/>
      <c r="Y126" s="709"/>
      <c r="Z126" s="709"/>
      <c r="AA126" s="709"/>
      <c r="AB126" s="709"/>
      <c r="AC126" s="709"/>
      <c r="AD126" s="709"/>
      <c r="AE126" s="709"/>
      <c r="AF126" s="710"/>
      <c r="AG126" s="415" t="s">
        <v>210</v>
      </c>
      <c r="AH126" s="416"/>
      <c r="AI126" s="416"/>
      <c r="AJ126" s="416"/>
      <c r="AK126" s="1334"/>
      <c r="AL126" s="1335"/>
      <c r="AM126" s="1335"/>
      <c r="AN126" s="1335"/>
      <c r="AO126" s="1335"/>
      <c r="AP126" s="1335"/>
      <c r="AQ126" s="1335"/>
      <c r="AR126" s="1336"/>
    </row>
    <row r="127" spans="1:44" s="189" customFormat="1" ht="16.5" customHeight="1">
      <c r="A127" s="931"/>
      <c r="B127" s="866"/>
      <c r="C127" s="1356"/>
      <c r="D127" s="802"/>
      <c r="E127" s="746"/>
      <c r="F127" s="747"/>
      <c r="G127" s="727"/>
      <c r="H127" s="728"/>
      <c r="I127" s="37" t="s">
        <v>315</v>
      </c>
      <c r="J127" s="711" t="s">
        <v>272</v>
      </c>
      <c r="K127" s="712"/>
      <c r="L127" s="713"/>
      <c r="M127" s="714"/>
      <c r="N127" s="714"/>
      <c r="O127" s="715"/>
      <c r="P127" s="1328"/>
      <c r="Q127" s="1329"/>
      <c r="R127" s="1329"/>
      <c r="S127" s="1329"/>
      <c r="T127" s="1330"/>
      <c r="U127" s="400"/>
      <c r="V127" s="1347"/>
      <c r="W127" s="400"/>
      <c r="X127" s="420" t="s">
        <v>295</v>
      </c>
      <c r="Y127" s="421"/>
      <c r="Z127" s="421"/>
      <c r="AA127" s="421"/>
      <c r="AB127" s="421"/>
      <c r="AC127" s="421"/>
      <c r="AD127" s="421"/>
      <c r="AE127" s="421"/>
      <c r="AF127" s="422"/>
      <c r="AG127" s="426" t="s">
        <v>199</v>
      </c>
      <c r="AH127" s="426"/>
      <c r="AI127" s="426"/>
      <c r="AJ127" s="426"/>
      <c r="AK127" s="1322">
        <f>'근로소득원천징수영수증(특별공제)-입력'!AK127</f>
        <v>0</v>
      </c>
      <c r="AL127" s="1323"/>
      <c r="AM127" s="1323"/>
      <c r="AN127" s="1323"/>
      <c r="AO127" s="1323"/>
      <c r="AP127" s="1323"/>
      <c r="AQ127" s="1323"/>
      <c r="AR127" s="1324"/>
    </row>
    <row r="128" spans="1:44" s="189" customFormat="1" ht="14.25" customHeight="1">
      <c r="A128" s="931"/>
      <c r="B128" s="866"/>
      <c r="C128" s="1356"/>
      <c r="D128" s="716" t="s">
        <v>252</v>
      </c>
      <c r="E128" s="717"/>
      <c r="F128" s="717"/>
      <c r="G128" s="717"/>
      <c r="H128" s="717"/>
      <c r="I128" s="717"/>
      <c r="J128" s="717"/>
      <c r="K128" s="718"/>
      <c r="L128" s="676"/>
      <c r="M128" s="677"/>
      <c r="N128" s="677"/>
      <c r="O128" s="677"/>
      <c r="P128" s="1331"/>
      <c r="Q128" s="1332"/>
      <c r="R128" s="1332"/>
      <c r="S128" s="1332"/>
      <c r="T128" s="1333"/>
      <c r="U128" s="400"/>
      <c r="V128" s="1347"/>
      <c r="W128" s="400"/>
      <c r="X128" s="669"/>
      <c r="Y128" s="670"/>
      <c r="Z128" s="670"/>
      <c r="AA128" s="670"/>
      <c r="AB128" s="670"/>
      <c r="AC128" s="670"/>
      <c r="AD128" s="670"/>
      <c r="AE128" s="670"/>
      <c r="AF128" s="671"/>
      <c r="AG128" s="415" t="s">
        <v>210</v>
      </c>
      <c r="AH128" s="416"/>
      <c r="AI128" s="416"/>
      <c r="AJ128" s="416"/>
      <c r="AK128" s="1334"/>
      <c r="AL128" s="1335"/>
      <c r="AM128" s="1335"/>
      <c r="AN128" s="1335"/>
      <c r="AO128" s="1335"/>
      <c r="AP128" s="1335"/>
      <c r="AQ128" s="1335"/>
      <c r="AR128" s="1336"/>
    </row>
    <row r="129" spans="1:48" s="189" customFormat="1" ht="14.25" customHeight="1">
      <c r="A129" s="931"/>
      <c r="B129" s="866"/>
      <c r="C129" s="1356"/>
      <c r="D129" s="697" t="s">
        <v>218</v>
      </c>
      <c r="E129" s="698"/>
      <c r="F129" s="698"/>
      <c r="G129" s="698"/>
      <c r="H129" s="698"/>
      <c r="I129" s="698"/>
      <c r="J129" s="698"/>
      <c r="K129" s="699"/>
      <c r="L129" s="297">
        <f>SUM(L111,L113,L115:O128)</f>
        <v>0</v>
      </c>
      <c r="M129" s="298"/>
      <c r="N129" s="298"/>
      <c r="O129" s="299"/>
      <c r="P129" s="303">
        <f>SUM(O112,O114,P115:T128)</f>
        <v>0</v>
      </c>
      <c r="Q129" s="304"/>
      <c r="R129" s="304"/>
      <c r="S129" s="304"/>
      <c r="T129" s="305"/>
      <c r="U129" s="400"/>
      <c r="V129" s="1347"/>
      <c r="W129" s="400"/>
      <c r="X129" s="420" t="s">
        <v>296</v>
      </c>
      <c r="Y129" s="421"/>
      <c r="Z129" s="421"/>
      <c r="AA129" s="421"/>
      <c r="AB129" s="421"/>
      <c r="AC129" s="421"/>
      <c r="AD129" s="421"/>
      <c r="AE129" s="421"/>
      <c r="AF129" s="422"/>
      <c r="AG129" s="426" t="s">
        <v>199</v>
      </c>
      <c r="AH129" s="426"/>
      <c r="AI129" s="426"/>
      <c r="AJ129" s="426"/>
      <c r="AK129" s="1322">
        <f>'근로소득원천징수영수증(특별공제)-입력'!AK129</f>
        <v>0</v>
      </c>
      <c r="AL129" s="1323"/>
      <c r="AM129" s="1323"/>
      <c r="AN129" s="1323"/>
      <c r="AO129" s="1323"/>
      <c r="AP129" s="1323"/>
      <c r="AQ129" s="1323"/>
      <c r="AR129" s="1324"/>
    </row>
    <row r="130" spans="1:48" s="189" customFormat="1" ht="14.25" customHeight="1" thickBot="1">
      <c r="A130" s="931"/>
      <c r="B130" s="867"/>
      <c r="C130" s="1357"/>
      <c r="D130" s="700"/>
      <c r="E130" s="701"/>
      <c r="F130" s="701"/>
      <c r="G130" s="701"/>
      <c r="H130" s="701"/>
      <c r="I130" s="701"/>
      <c r="J130" s="701"/>
      <c r="K130" s="702"/>
      <c r="L130" s="300"/>
      <c r="M130" s="301"/>
      <c r="N130" s="301"/>
      <c r="O130" s="302"/>
      <c r="P130" s="306"/>
      <c r="Q130" s="307"/>
      <c r="R130" s="307"/>
      <c r="S130" s="307"/>
      <c r="T130" s="308"/>
      <c r="U130" s="400"/>
      <c r="V130" s="1347"/>
      <c r="W130" s="400"/>
      <c r="X130" s="423"/>
      <c r="Y130" s="424"/>
      <c r="Z130" s="424"/>
      <c r="AA130" s="424"/>
      <c r="AB130" s="424"/>
      <c r="AC130" s="424"/>
      <c r="AD130" s="424"/>
      <c r="AE130" s="424"/>
      <c r="AF130" s="425"/>
      <c r="AG130" s="692" t="s">
        <v>210</v>
      </c>
      <c r="AH130" s="693"/>
      <c r="AI130" s="693"/>
      <c r="AJ130" s="693"/>
      <c r="AK130" s="1325"/>
      <c r="AL130" s="1326"/>
      <c r="AM130" s="1326"/>
      <c r="AN130" s="1326"/>
      <c r="AO130" s="1326"/>
      <c r="AP130" s="1326"/>
      <c r="AQ130" s="1326"/>
      <c r="AR130" s="1327"/>
    </row>
    <row r="131" spans="1:48" s="189" customFormat="1" ht="14.25" customHeight="1">
      <c r="A131" s="931"/>
      <c r="B131" s="1198" t="s">
        <v>219</v>
      </c>
      <c r="C131" s="1198"/>
      <c r="D131" s="1198"/>
      <c r="E131" s="1198"/>
      <c r="F131" s="1198"/>
      <c r="G131" s="1198"/>
      <c r="H131" s="1198"/>
      <c r="I131" s="1198"/>
      <c r="J131" s="1198"/>
      <c r="K131" s="1199"/>
      <c r="L131" s="1200">
        <f>L93-SUM(L94:T100,O102,O104,O106,O108,O110,P129)</f>
        <v>22230000</v>
      </c>
      <c r="M131" s="1201"/>
      <c r="N131" s="1201"/>
      <c r="O131" s="1201"/>
      <c r="P131" s="1201"/>
      <c r="Q131" s="1201"/>
      <c r="R131" s="1201"/>
      <c r="S131" s="1201"/>
      <c r="T131" s="1202"/>
      <c r="U131" s="400"/>
      <c r="V131" s="1347"/>
      <c r="W131" s="143" t="s">
        <v>299</v>
      </c>
      <c r="X131" s="404" t="s">
        <v>60</v>
      </c>
      <c r="Y131" s="404"/>
      <c r="Z131" s="404"/>
      <c r="AA131" s="404"/>
      <c r="AB131" s="404"/>
      <c r="AC131" s="404"/>
      <c r="AD131" s="404"/>
      <c r="AE131" s="404"/>
      <c r="AF131" s="404"/>
      <c r="AG131" s="404"/>
      <c r="AH131" s="404"/>
      <c r="AI131" s="404"/>
      <c r="AJ131" s="405"/>
      <c r="AK131" s="683">
        <f>SUM(AK112,AK114,AK116,AK118,AK120,AK122,AK124,AK126,AK128,AK130)</f>
        <v>0</v>
      </c>
      <c r="AL131" s="684"/>
      <c r="AM131" s="684"/>
      <c r="AN131" s="684"/>
      <c r="AO131" s="684"/>
      <c r="AP131" s="684"/>
      <c r="AQ131" s="684"/>
      <c r="AR131" s="685"/>
      <c r="AT131" s="49"/>
    </row>
    <row r="132" spans="1:48" s="189" customFormat="1" ht="14.25" customHeight="1" thickBot="1">
      <c r="A132" s="931"/>
      <c r="B132" s="801" t="s">
        <v>192</v>
      </c>
      <c r="C132" s="44" t="s">
        <v>223</v>
      </c>
      <c r="D132" s="181"/>
      <c r="E132" s="181"/>
      <c r="F132" s="181"/>
      <c r="G132" s="181"/>
      <c r="H132" s="181"/>
      <c r="I132" s="181"/>
      <c r="J132" s="181"/>
      <c r="K132" s="182"/>
      <c r="L132" s="612">
        <f>'근로소득원천징수영수증(특별공제)-입력'!L132</f>
        <v>0</v>
      </c>
      <c r="M132" s="613"/>
      <c r="N132" s="613"/>
      <c r="O132" s="613"/>
      <c r="P132" s="613"/>
      <c r="Q132" s="613"/>
      <c r="R132" s="613"/>
      <c r="S132" s="613"/>
      <c r="T132" s="614"/>
      <c r="U132" s="400"/>
      <c r="V132" s="1348"/>
      <c r="W132" s="28" t="s">
        <v>300</v>
      </c>
      <c r="X132" s="686" t="s">
        <v>478</v>
      </c>
      <c r="Y132" s="687"/>
      <c r="Z132" s="687"/>
      <c r="AA132" s="687"/>
      <c r="AB132" s="687"/>
      <c r="AC132" s="687"/>
      <c r="AD132" s="687"/>
      <c r="AE132" s="687"/>
      <c r="AF132" s="687"/>
      <c r="AG132" s="687"/>
      <c r="AH132" s="687"/>
      <c r="AI132" s="687"/>
      <c r="AJ132" s="688"/>
      <c r="AK132" s="689">
        <v>130000</v>
      </c>
      <c r="AL132" s="690"/>
      <c r="AM132" s="690"/>
      <c r="AN132" s="690"/>
      <c r="AO132" s="690"/>
      <c r="AP132" s="690"/>
      <c r="AQ132" s="690"/>
      <c r="AR132" s="691"/>
      <c r="AT132" s="167">
        <v>130000</v>
      </c>
      <c r="AU132" s="174" t="s">
        <v>479</v>
      </c>
    </row>
    <row r="133" spans="1:48" s="189" customFormat="1" ht="14.25" customHeight="1">
      <c r="A133" s="931"/>
      <c r="B133" s="525"/>
      <c r="C133" s="41" t="s">
        <v>222</v>
      </c>
      <c r="D133" s="42"/>
      <c r="E133" s="42"/>
      <c r="F133" s="42"/>
      <c r="G133" s="42"/>
      <c r="H133" s="42"/>
      <c r="I133" s="42"/>
      <c r="J133" s="42"/>
      <c r="K133" s="43"/>
      <c r="L133" s="612">
        <f>'근로소득원천징수영수증(특별공제)-입력'!L133</f>
        <v>0</v>
      </c>
      <c r="M133" s="613"/>
      <c r="N133" s="613"/>
      <c r="O133" s="613"/>
      <c r="P133" s="613"/>
      <c r="Q133" s="613"/>
      <c r="R133" s="613"/>
      <c r="S133" s="613"/>
      <c r="T133" s="614"/>
      <c r="U133" s="400"/>
      <c r="V133" s="38" t="s">
        <v>301</v>
      </c>
      <c r="W133" s="427" t="s">
        <v>206</v>
      </c>
      <c r="X133" s="427"/>
      <c r="Y133" s="427"/>
      <c r="Z133" s="427"/>
      <c r="AA133" s="427"/>
      <c r="AB133" s="427"/>
      <c r="AC133" s="427"/>
      <c r="AD133" s="427"/>
      <c r="AE133" s="427"/>
      <c r="AF133" s="428"/>
      <c r="AG133" s="429">
        <v>0</v>
      </c>
      <c r="AH133" s="430"/>
      <c r="AI133" s="430"/>
      <c r="AJ133" s="431"/>
      <c r="AK133" s="432">
        <f>'근로소득원천징수영수증(특별공제)-입력'!AK133</f>
        <v>0</v>
      </c>
      <c r="AL133" s="433"/>
      <c r="AM133" s="433"/>
      <c r="AN133" s="433"/>
      <c r="AO133" s="433"/>
      <c r="AP133" s="433"/>
      <c r="AQ133" s="433"/>
      <c r="AR133" s="434"/>
      <c r="AT133" s="243">
        <f>IF(AT140&lt;0,SUM(AT132,AT140),0)</f>
        <v>0</v>
      </c>
    </row>
    <row r="134" spans="1:48" s="189" customFormat="1" ht="14.25" customHeight="1">
      <c r="A134" s="931"/>
      <c r="B134" s="525"/>
      <c r="C134" s="654" t="s">
        <v>221</v>
      </c>
      <c r="D134" s="655"/>
      <c r="E134" s="656"/>
      <c r="F134" s="615" t="s">
        <v>231</v>
      </c>
      <c r="G134" s="616"/>
      <c r="H134" s="616"/>
      <c r="I134" s="616"/>
      <c r="J134" s="616"/>
      <c r="K134" s="617"/>
      <c r="L134" s="612">
        <f>'근로소득원천징수영수증(특별공제)-입력'!L134</f>
        <v>0</v>
      </c>
      <c r="M134" s="613"/>
      <c r="N134" s="613"/>
      <c r="O134" s="613"/>
      <c r="P134" s="613"/>
      <c r="Q134" s="613"/>
      <c r="R134" s="613"/>
      <c r="S134" s="613"/>
      <c r="T134" s="614"/>
      <c r="U134" s="400"/>
      <c r="V134" s="39" t="s">
        <v>302</v>
      </c>
      <c r="W134" s="627" t="s">
        <v>207</v>
      </c>
      <c r="X134" s="627"/>
      <c r="Y134" s="627"/>
      <c r="Z134" s="627"/>
      <c r="AA134" s="627"/>
      <c r="AB134" s="627"/>
      <c r="AC134" s="627"/>
      <c r="AD134" s="627"/>
      <c r="AE134" s="627"/>
      <c r="AF134" s="627"/>
      <c r="AG134" s="627"/>
      <c r="AH134" s="627"/>
      <c r="AI134" s="627"/>
      <c r="AJ134" s="628"/>
      <c r="AK134" s="646">
        <f>'근로소득원천징수영수증(특별공제)-입력'!AK134</f>
        <v>0</v>
      </c>
      <c r="AL134" s="647"/>
      <c r="AM134" s="647"/>
      <c r="AN134" s="647"/>
      <c r="AO134" s="647"/>
      <c r="AP134" s="647"/>
      <c r="AQ134" s="647"/>
      <c r="AR134" s="648"/>
      <c r="AV134" s="113" t="s">
        <v>482</v>
      </c>
    </row>
    <row r="135" spans="1:48" s="189" customFormat="1" ht="14.25" customHeight="1">
      <c r="A135" s="931"/>
      <c r="B135" s="525"/>
      <c r="C135" s="657"/>
      <c r="D135" s="658"/>
      <c r="E135" s="659"/>
      <c r="F135" s="615" t="s">
        <v>232</v>
      </c>
      <c r="G135" s="616"/>
      <c r="H135" s="616"/>
      <c r="I135" s="616"/>
      <c r="J135" s="616"/>
      <c r="K135" s="617"/>
      <c r="L135" s="612">
        <f>'근로소득원천징수영수증(특별공제)-입력'!L135</f>
        <v>0</v>
      </c>
      <c r="M135" s="613"/>
      <c r="N135" s="613"/>
      <c r="O135" s="613"/>
      <c r="P135" s="613"/>
      <c r="Q135" s="613"/>
      <c r="R135" s="613"/>
      <c r="S135" s="613"/>
      <c r="T135" s="614"/>
      <c r="U135" s="400"/>
      <c r="V135" s="39" t="s">
        <v>303</v>
      </c>
      <c r="W135" s="627" t="s">
        <v>208</v>
      </c>
      <c r="X135" s="627"/>
      <c r="Y135" s="627"/>
      <c r="Z135" s="627"/>
      <c r="AA135" s="627"/>
      <c r="AB135" s="627"/>
      <c r="AC135" s="627"/>
      <c r="AD135" s="627"/>
      <c r="AE135" s="627"/>
      <c r="AF135" s="627"/>
      <c r="AG135" s="627"/>
      <c r="AH135" s="627"/>
      <c r="AI135" s="627"/>
      <c r="AJ135" s="628"/>
      <c r="AK135" s="629">
        <f>'근로소득원천징수영수증(특별공제)-입력'!AK135</f>
        <v>0</v>
      </c>
      <c r="AL135" s="630"/>
      <c r="AM135" s="630"/>
      <c r="AN135" s="630"/>
      <c r="AO135" s="630"/>
      <c r="AP135" s="630"/>
      <c r="AQ135" s="630"/>
      <c r="AR135" s="631"/>
      <c r="AV135" s="113" t="s">
        <v>483</v>
      </c>
    </row>
    <row r="136" spans="1:48" s="189" customFormat="1" ht="14.25" customHeight="1">
      <c r="A136" s="931"/>
      <c r="B136" s="525"/>
      <c r="C136" s="660"/>
      <c r="D136" s="661"/>
      <c r="E136" s="662"/>
      <c r="F136" s="615" t="s">
        <v>233</v>
      </c>
      <c r="G136" s="616"/>
      <c r="H136" s="616"/>
      <c r="I136" s="616"/>
      <c r="J136" s="616"/>
      <c r="K136" s="617"/>
      <c r="L136" s="612">
        <f>'근로소득원천징수영수증(특별공제)-입력'!L136</f>
        <v>0</v>
      </c>
      <c r="M136" s="613"/>
      <c r="N136" s="613"/>
      <c r="O136" s="613"/>
      <c r="P136" s="613"/>
      <c r="Q136" s="613"/>
      <c r="R136" s="613"/>
      <c r="S136" s="613"/>
      <c r="T136" s="614"/>
      <c r="U136" s="400"/>
      <c r="V136" s="24" t="s">
        <v>304</v>
      </c>
      <c r="W136" s="1315" t="s">
        <v>305</v>
      </c>
      <c r="X136" s="1315"/>
      <c r="Y136" s="1315"/>
      <c r="Z136" s="1315"/>
      <c r="AA136" s="1315"/>
      <c r="AB136" s="1315"/>
      <c r="AC136" s="1315"/>
      <c r="AD136" s="1315"/>
      <c r="AE136" s="1315"/>
      <c r="AF136" s="1316"/>
      <c r="AG136" s="639" t="s">
        <v>199</v>
      </c>
      <c r="AH136" s="639"/>
      <c r="AI136" s="639"/>
      <c r="AJ136" s="639"/>
      <c r="AK136" s="640">
        <f>'근로소득원천징수영수증(특별공제)-입력'!AK136</f>
        <v>0</v>
      </c>
      <c r="AL136" s="641"/>
      <c r="AM136" s="641"/>
      <c r="AN136" s="641"/>
      <c r="AO136" s="641"/>
      <c r="AP136" s="641"/>
      <c r="AQ136" s="641"/>
      <c r="AR136" s="642"/>
      <c r="AV136" s="113" t="s">
        <v>484</v>
      </c>
    </row>
    <row r="137" spans="1:48" s="189" customFormat="1" ht="14.25" customHeight="1" thickBot="1">
      <c r="A137" s="931"/>
      <c r="B137" s="525"/>
      <c r="C137" s="46" t="s">
        <v>430</v>
      </c>
      <c r="D137" s="138" t="s">
        <v>337</v>
      </c>
      <c r="E137" s="138"/>
      <c r="F137" s="138"/>
      <c r="G137" s="138"/>
      <c r="H137" s="138"/>
      <c r="I137" s="138"/>
      <c r="J137" s="138"/>
      <c r="K137" s="139"/>
      <c r="L137" s="612">
        <f>'근로소득원천징수영수증(특별공제)-입력'!L137</f>
        <v>0</v>
      </c>
      <c r="M137" s="613"/>
      <c r="N137" s="613"/>
      <c r="O137" s="613"/>
      <c r="P137" s="613"/>
      <c r="Q137" s="613"/>
      <c r="R137" s="613"/>
      <c r="S137" s="613"/>
      <c r="T137" s="614"/>
      <c r="U137" s="400"/>
      <c r="V137" s="55"/>
      <c r="W137" s="1317"/>
      <c r="X137" s="1317"/>
      <c r="Y137" s="1317"/>
      <c r="Z137" s="1317"/>
      <c r="AA137" s="1317"/>
      <c r="AB137" s="1317"/>
      <c r="AC137" s="1317"/>
      <c r="AD137" s="1317"/>
      <c r="AE137" s="1317"/>
      <c r="AF137" s="1318"/>
      <c r="AG137" s="435" t="s">
        <v>210</v>
      </c>
      <c r="AH137" s="436"/>
      <c r="AI137" s="436"/>
      <c r="AJ137" s="436"/>
      <c r="AK137" s="1319">
        <f>IF(AK136&gt;30000000,TRUNC(30000000*15%+((AK136-30000000)*25%),0),TRUNC(AK136*15%,0))</f>
        <v>0</v>
      </c>
      <c r="AL137" s="1320"/>
      <c r="AM137" s="1320"/>
      <c r="AN137" s="1320">
        <f>AK137</f>
        <v>0</v>
      </c>
      <c r="AO137" s="1320"/>
      <c r="AP137" s="1320"/>
      <c r="AQ137" s="1320"/>
      <c r="AR137" s="1321"/>
      <c r="AV137" s="113" t="s">
        <v>486</v>
      </c>
    </row>
    <row r="138" spans="1:48" s="189" customFormat="1" ht="14.25" customHeight="1">
      <c r="A138" s="931"/>
      <c r="B138" s="525"/>
      <c r="C138" s="46" t="s">
        <v>431</v>
      </c>
      <c r="D138" s="652" t="s">
        <v>335</v>
      </c>
      <c r="E138" s="652"/>
      <c r="F138" s="652"/>
      <c r="G138" s="652"/>
      <c r="H138" s="653"/>
      <c r="I138" s="649">
        <v>0</v>
      </c>
      <c r="J138" s="650"/>
      <c r="K138" s="651"/>
      <c r="L138" s="612">
        <f>'근로소득원천징수영수증(특별공제)-입력'!L138</f>
        <v>0</v>
      </c>
      <c r="M138" s="613"/>
      <c r="N138" s="613"/>
      <c r="O138" s="613"/>
      <c r="P138" s="613"/>
      <c r="Q138" s="613"/>
      <c r="R138" s="613"/>
      <c r="S138" s="613"/>
      <c r="T138" s="614"/>
      <c r="U138" s="400"/>
      <c r="V138" s="621" t="s">
        <v>306</v>
      </c>
      <c r="W138" s="623" t="s">
        <v>205</v>
      </c>
      <c r="X138" s="623"/>
      <c r="Y138" s="623"/>
      <c r="Z138" s="623"/>
      <c r="AA138" s="623"/>
      <c r="AB138" s="623"/>
      <c r="AC138" s="623"/>
      <c r="AD138" s="623"/>
      <c r="AE138" s="623"/>
      <c r="AF138" s="623"/>
      <c r="AG138" s="623"/>
      <c r="AH138" s="623"/>
      <c r="AI138" s="623"/>
      <c r="AJ138" s="624"/>
      <c r="AK138" s="663">
        <f>SUM(AK99:AR104,AK106,AK108,AK110,AK131:AR135,AK137)</f>
        <v>846000</v>
      </c>
      <c r="AL138" s="664"/>
      <c r="AM138" s="664"/>
      <c r="AN138" s="664"/>
      <c r="AO138" s="664"/>
      <c r="AP138" s="664"/>
      <c r="AQ138" s="664"/>
      <c r="AR138" s="665"/>
      <c r="AV138" s="113" t="s">
        <v>485</v>
      </c>
    </row>
    <row r="139" spans="1:48" s="189" customFormat="1" ht="14.25" customHeight="1" thickBot="1">
      <c r="A139" s="931"/>
      <c r="B139" s="525"/>
      <c r="C139" s="46" t="s">
        <v>220</v>
      </c>
      <c r="D139" s="47"/>
      <c r="E139" s="47"/>
      <c r="F139" s="47"/>
      <c r="G139" s="47"/>
      <c r="H139" s="47"/>
      <c r="I139" s="47"/>
      <c r="J139" s="47"/>
      <c r="K139" s="48"/>
      <c r="L139" s="612">
        <f>'근로소득원천징수영수증(특별공제)-입력'!L139</f>
        <v>0</v>
      </c>
      <c r="M139" s="613"/>
      <c r="N139" s="613"/>
      <c r="O139" s="613"/>
      <c r="P139" s="613"/>
      <c r="Q139" s="613"/>
      <c r="R139" s="613"/>
      <c r="S139" s="613"/>
      <c r="T139" s="614"/>
      <c r="U139" s="401"/>
      <c r="V139" s="622"/>
      <c r="W139" s="625"/>
      <c r="X139" s="625"/>
      <c r="Y139" s="625"/>
      <c r="Z139" s="625"/>
      <c r="AA139" s="625"/>
      <c r="AB139" s="625"/>
      <c r="AC139" s="625"/>
      <c r="AD139" s="625"/>
      <c r="AE139" s="625"/>
      <c r="AF139" s="625"/>
      <c r="AG139" s="625"/>
      <c r="AH139" s="625"/>
      <c r="AI139" s="625"/>
      <c r="AJ139" s="626"/>
      <c r="AK139" s="666"/>
      <c r="AL139" s="667"/>
      <c r="AM139" s="667"/>
      <c r="AN139" s="667"/>
      <c r="AO139" s="667"/>
      <c r="AP139" s="667"/>
      <c r="AQ139" s="667"/>
      <c r="AR139" s="668"/>
      <c r="AT139" s="243">
        <f>IF(AT140&lt;0,AK138+AT140,0)</f>
        <v>0</v>
      </c>
      <c r="AV139" s="113" t="s">
        <v>487</v>
      </c>
    </row>
    <row r="140" spans="1:48" s="189" customFormat="1" ht="14.25" customHeight="1">
      <c r="A140" s="931"/>
      <c r="B140" s="525"/>
      <c r="C140" s="45" t="s">
        <v>273</v>
      </c>
      <c r="D140" s="185"/>
      <c r="E140" s="185"/>
      <c r="F140" s="185"/>
      <c r="G140" s="185"/>
      <c r="H140" s="185"/>
      <c r="I140" s="185"/>
      <c r="J140" s="185"/>
      <c r="K140" s="118"/>
      <c r="L140" s="612">
        <f>'근로소득원천징수영수증(특별공제)-입력'!L140</f>
        <v>0</v>
      </c>
      <c r="M140" s="613"/>
      <c r="N140" s="613"/>
      <c r="O140" s="613"/>
      <c r="P140" s="613"/>
      <c r="Q140" s="613"/>
      <c r="R140" s="613"/>
      <c r="S140" s="613"/>
      <c r="T140" s="614"/>
      <c r="U140" s="360" t="s">
        <v>413</v>
      </c>
      <c r="V140" s="361"/>
      <c r="W140" s="361"/>
      <c r="X140" s="361"/>
      <c r="Y140" s="361"/>
      <c r="Z140" s="361"/>
      <c r="AA140" s="361"/>
      <c r="AB140" s="361"/>
      <c r="AC140" s="361"/>
      <c r="AD140" s="361"/>
      <c r="AE140" s="361"/>
      <c r="AF140" s="361"/>
      <c r="AG140" s="361"/>
      <c r="AH140" s="361"/>
      <c r="AI140" s="361"/>
      <c r="AJ140" s="362"/>
      <c r="AK140" s="472">
        <f>MAX(AK92-AK138,0)</f>
        <v>1408500</v>
      </c>
      <c r="AL140" s="473"/>
      <c r="AM140" s="473"/>
      <c r="AN140" s="473"/>
      <c r="AO140" s="473"/>
      <c r="AP140" s="473"/>
      <c r="AQ140" s="473"/>
      <c r="AR140" s="474"/>
      <c r="AT140" s="171">
        <f>AK92-AK138</f>
        <v>1408500</v>
      </c>
      <c r="AV140" s="113" t="s">
        <v>488</v>
      </c>
    </row>
    <row r="141" spans="1:48" s="189" customFormat="1" ht="14.25" customHeight="1">
      <c r="A141" s="931"/>
      <c r="B141" s="525"/>
      <c r="C141" s="41" t="s">
        <v>274</v>
      </c>
      <c r="D141" s="42"/>
      <c r="E141" s="42"/>
      <c r="F141" s="42"/>
      <c r="G141" s="42"/>
      <c r="H141" s="42"/>
      <c r="I141" s="42"/>
      <c r="J141" s="42"/>
      <c r="K141" s="43"/>
      <c r="L141" s="612">
        <f>'근로소득원천징수영수증(특별공제)-입력'!L141</f>
        <v>0</v>
      </c>
      <c r="M141" s="613"/>
      <c r="N141" s="613"/>
      <c r="O141" s="613"/>
      <c r="P141" s="613"/>
      <c r="Q141" s="613"/>
      <c r="R141" s="613"/>
      <c r="S141" s="613"/>
      <c r="T141" s="614"/>
      <c r="U141" s="363"/>
      <c r="V141" s="364"/>
      <c r="W141" s="364"/>
      <c r="X141" s="364"/>
      <c r="Y141" s="364"/>
      <c r="Z141" s="364"/>
      <c r="AA141" s="364"/>
      <c r="AB141" s="364"/>
      <c r="AC141" s="364"/>
      <c r="AD141" s="364"/>
      <c r="AE141" s="364"/>
      <c r="AF141" s="364"/>
      <c r="AG141" s="364"/>
      <c r="AH141" s="364"/>
      <c r="AI141" s="364"/>
      <c r="AJ141" s="365"/>
      <c r="AK141" s="475"/>
      <c r="AL141" s="476"/>
      <c r="AM141" s="476"/>
      <c r="AN141" s="476"/>
      <c r="AO141" s="476"/>
      <c r="AP141" s="476"/>
      <c r="AQ141" s="476"/>
      <c r="AR141" s="477"/>
      <c r="AV141" s="113" t="s">
        <v>489</v>
      </c>
    </row>
    <row r="142" spans="1:48" s="189" customFormat="1" ht="14.25" customHeight="1" thickBot="1">
      <c r="A142" s="931"/>
      <c r="B142" s="933"/>
      <c r="C142" s="172" t="s">
        <v>476</v>
      </c>
      <c r="D142" s="103" t="s">
        <v>336</v>
      </c>
      <c r="E142" s="103"/>
      <c r="F142" s="103"/>
      <c r="G142" s="103"/>
      <c r="H142" s="103"/>
      <c r="I142" s="103"/>
      <c r="J142" s="103"/>
      <c r="K142" s="104"/>
      <c r="L142" s="406">
        <f>SUM(L132:T141)</f>
        <v>0</v>
      </c>
      <c r="M142" s="407"/>
      <c r="N142" s="407"/>
      <c r="O142" s="407"/>
      <c r="P142" s="407"/>
      <c r="Q142" s="407"/>
      <c r="R142" s="407"/>
      <c r="S142" s="407"/>
      <c r="T142" s="408"/>
      <c r="U142" s="360" t="s">
        <v>414</v>
      </c>
      <c r="V142" s="361"/>
      <c r="W142" s="361"/>
      <c r="X142" s="361"/>
      <c r="Y142" s="361"/>
      <c r="Z142" s="361"/>
      <c r="AA142" s="361"/>
      <c r="AB142" s="361"/>
      <c r="AC142" s="361"/>
      <c r="AD142" s="361"/>
      <c r="AE142" s="361"/>
      <c r="AF142" s="361"/>
      <c r="AG142" s="361"/>
      <c r="AH142" s="361"/>
      <c r="AI142" s="361"/>
      <c r="AJ142" s="362"/>
      <c r="AK142" s="378">
        <f>AK140/L91</f>
        <v>3.9125E-2</v>
      </c>
      <c r="AL142" s="379"/>
      <c r="AM142" s="379"/>
      <c r="AN142" s="379"/>
      <c r="AO142" s="379"/>
      <c r="AP142" s="379"/>
      <c r="AQ142" s="379"/>
      <c r="AR142" s="380"/>
      <c r="AV142" s="113" t="s">
        <v>490</v>
      </c>
    </row>
    <row r="143" spans="1:48" s="189" customFormat="1" ht="14.25" customHeight="1" thickBot="1">
      <c r="A143" s="932"/>
      <c r="B143" s="173" t="s">
        <v>477</v>
      </c>
      <c r="C143" s="332" t="s">
        <v>481</v>
      </c>
      <c r="D143" s="332"/>
      <c r="E143" s="332"/>
      <c r="F143" s="332"/>
      <c r="G143" s="332"/>
      <c r="H143" s="332"/>
      <c r="I143" s="332"/>
      <c r="J143" s="332"/>
      <c r="K143" s="333"/>
      <c r="L143" s="409">
        <f>'근로소득원천징수영수증(특별공제)-입력'!L143</f>
        <v>0</v>
      </c>
      <c r="M143" s="410"/>
      <c r="N143" s="410"/>
      <c r="O143" s="410"/>
      <c r="P143" s="410"/>
      <c r="Q143" s="410"/>
      <c r="R143" s="410"/>
      <c r="S143" s="410"/>
      <c r="T143" s="411"/>
      <c r="U143" s="375"/>
      <c r="V143" s="376"/>
      <c r="W143" s="376"/>
      <c r="X143" s="376"/>
      <c r="Y143" s="376"/>
      <c r="Z143" s="376"/>
      <c r="AA143" s="376"/>
      <c r="AB143" s="376"/>
      <c r="AC143" s="376"/>
      <c r="AD143" s="376"/>
      <c r="AE143" s="376"/>
      <c r="AF143" s="376"/>
      <c r="AG143" s="376"/>
      <c r="AH143" s="376"/>
      <c r="AI143" s="376"/>
      <c r="AJ143" s="377"/>
      <c r="AK143" s="381"/>
      <c r="AL143" s="382"/>
      <c r="AM143" s="382"/>
      <c r="AN143" s="382"/>
      <c r="AO143" s="382"/>
      <c r="AP143" s="382"/>
      <c r="AQ143" s="382"/>
      <c r="AR143" s="383"/>
      <c r="AU143" s="113"/>
      <c r="AV143" s="113"/>
    </row>
    <row r="144" spans="1:48" s="189" customFormat="1" ht="14.25" customHeight="1">
      <c r="A144" s="190"/>
      <c r="B144" s="190"/>
      <c r="C144" s="192"/>
      <c r="D144" s="190"/>
      <c r="E144" s="190"/>
      <c r="F144" s="190"/>
      <c r="G144" s="190"/>
      <c r="H144" s="190"/>
      <c r="I144" s="190"/>
      <c r="J144" s="190"/>
      <c r="K144" s="190"/>
      <c r="L144" s="190"/>
      <c r="M144" s="190"/>
      <c r="N144" s="190"/>
      <c r="O144" s="190"/>
      <c r="P144" s="190"/>
      <c r="Q144" s="190"/>
      <c r="R144" s="190"/>
      <c r="S144" s="190"/>
      <c r="T144" s="190"/>
      <c r="V144" s="100"/>
      <c r="W144" s="186"/>
      <c r="X144" s="186"/>
      <c r="Y144" s="186"/>
      <c r="Z144" s="186"/>
      <c r="AA144" s="186"/>
      <c r="AB144" s="186"/>
      <c r="AC144" s="186"/>
      <c r="AD144" s="186"/>
      <c r="AE144" s="186"/>
      <c r="AF144" s="186"/>
      <c r="AG144" s="186"/>
      <c r="AH144" s="186"/>
      <c r="AI144" s="186"/>
      <c r="AJ144" s="186"/>
      <c r="AK144" s="102"/>
      <c r="AL144" s="102"/>
      <c r="AM144" s="102"/>
      <c r="AN144" s="102"/>
      <c r="AO144" s="102"/>
      <c r="AP144" s="102"/>
      <c r="AQ144" s="102"/>
      <c r="AR144" s="9" t="s">
        <v>409</v>
      </c>
      <c r="AU144" s="113"/>
      <c r="AV144" s="113" t="s">
        <v>491</v>
      </c>
    </row>
    <row r="145" spans="1:65" s="189" customFormat="1" ht="11.25" customHeight="1">
      <c r="A145" s="190"/>
      <c r="B145" s="190"/>
      <c r="C145" s="190"/>
      <c r="D145" s="190"/>
      <c r="E145" s="190"/>
      <c r="F145" s="190"/>
      <c r="G145" s="190"/>
      <c r="H145" s="190"/>
      <c r="I145" s="190"/>
      <c r="J145" s="190"/>
      <c r="K145" s="190"/>
      <c r="L145" s="190"/>
      <c r="M145" s="190"/>
      <c r="N145" s="190"/>
      <c r="O145" s="190"/>
      <c r="P145" s="190"/>
      <c r="Q145" s="190"/>
      <c r="R145" s="190"/>
      <c r="S145" s="190"/>
      <c r="T145" s="190"/>
      <c r="V145" s="100"/>
      <c r="W145" s="186"/>
      <c r="X145" s="186"/>
      <c r="Y145" s="186"/>
      <c r="Z145" s="186"/>
      <c r="AA145" s="186"/>
      <c r="AB145" s="186"/>
      <c r="AC145" s="186"/>
      <c r="AD145" s="186"/>
      <c r="AE145" s="186"/>
      <c r="AF145" s="186"/>
      <c r="AG145" s="186"/>
      <c r="AH145" s="186"/>
      <c r="AI145" s="186"/>
      <c r="AJ145" s="186"/>
      <c r="AK145" s="102"/>
      <c r="AL145" s="102"/>
      <c r="AM145" s="102"/>
      <c r="AN145" s="102"/>
      <c r="AO145" s="102"/>
      <c r="AP145" s="102"/>
      <c r="AQ145" s="102"/>
      <c r="AR145" s="9"/>
      <c r="AU145" s="113"/>
      <c r="AV145" s="113" t="s">
        <v>492</v>
      </c>
    </row>
    <row r="146" spans="1:65" s="189" customFormat="1" ht="14.25" customHeight="1">
      <c r="A146" s="140"/>
      <c r="B146" s="190"/>
      <c r="C146" s="190"/>
      <c r="D146" s="190"/>
      <c r="E146" s="190"/>
      <c r="F146" s="190"/>
      <c r="G146" s="190"/>
      <c r="H146" s="190"/>
      <c r="I146" s="190"/>
      <c r="J146" s="190"/>
      <c r="K146" s="190"/>
      <c r="L146" s="141"/>
      <c r="M146" s="141"/>
      <c r="N146" s="141"/>
      <c r="O146" s="141"/>
      <c r="P146" s="141"/>
      <c r="Q146" s="141"/>
      <c r="R146" s="141"/>
      <c r="S146" s="141"/>
      <c r="T146" s="141"/>
      <c r="V146" s="100"/>
      <c r="W146" s="186"/>
      <c r="X146" s="186"/>
      <c r="Y146" s="186"/>
      <c r="Z146" s="186"/>
      <c r="AA146" s="186"/>
      <c r="AB146" s="186"/>
      <c r="AC146" s="186"/>
      <c r="AD146" s="186"/>
      <c r="AE146" s="186"/>
      <c r="AF146" s="186"/>
      <c r="AG146" s="186"/>
      <c r="AH146" s="186"/>
      <c r="AI146" s="186"/>
      <c r="AJ146" s="186"/>
      <c r="AK146" s="102"/>
      <c r="AL146" s="102"/>
      <c r="AM146" s="102"/>
      <c r="AN146" s="102"/>
      <c r="AO146" s="102"/>
      <c r="AP146" s="102"/>
      <c r="AQ146" s="102"/>
      <c r="AU146" s="113"/>
      <c r="AV146" s="113"/>
    </row>
    <row r="147" spans="1:65" s="189" customFormat="1" ht="12" customHeight="1" thickBot="1">
      <c r="A147" s="344" t="str">
        <f>$J$15</f>
        <v>㈜선우회계법인</v>
      </c>
      <c r="B147" s="344"/>
      <c r="C147" s="344"/>
      <c r="D147" s="344"/>
      <c r="E147" s="344"/>
      <c r="F147" s="344"/>
      <c r="G147" s="344"/>
      <c r="H147" s="344"/>
      <c r="I147" s="344"/>
      <c r="J147" s="344"/>
      <c r="K147" s="344"/>
      <c r="L147" s="345">
        <f>$J$16</f>
        <v>3128512347</v>
      </c>
      <c r="M147" s="346"/>
      <c r="N147" s="346"/>
      <c r="O147" s="346"/>
      <c r="P147" s="346"/>
      <c r="Q147" s="346"/>
      <c r="R147" s="346"/>
      <c r="S147" s="346"/>
      <c r="T147" s="346"/>
      <c r="U147" s="105" t="str">
        <f>$J$19</f>
        <v>김수현</v>
      </c>
      <c r="V147" s="187"/>
      <c r="W147" s="187"/>
      <c r="X147" s="187"/>
      <c r="Y147" s="187"/>
      <c r="Z147" s="97"/>
      <c r="AA147" s="97"/>
      <c r="AB147" s="97"/>
      <c r="AC147" s="97"/>
      <c r="AD147" s="97"/>
      <c r="AE147" s="97"/>
      <c r="AF147" s="97"/>
      <c r="AG147" s="97"/>
      <c r="AH147" s="97"/>
      <c r="AI147" s="97"/>
      <c r="AJ147" s="97"/>
      <c r="AK147" s="13"/>
      <c r="AL147" s="13"/>
      <c r="AM147" s="13"/>
      <c r="AN147" s="13"/>
      <c r="AO147" s="13"/>
      <c r="AP147" s="13"/>
      <c r="AQ147" s="29" t="s">
        <v>183</v>
      </c>
      <c r="AR147" s="13"/>
      <c r="AU147" s="113"/>
      <c r="AV147" s="113"/>
    </row>
    <row r="148" spans="1:65" s="189" customFormat="1" ht="12" customHeight="1">
      <c r="A148" s="149" t="s">
        <v>317</v>
      </c>
      <c r="B148" s="14"/>
      <c r="C148" s="14"/>
      <c r="D148" s="14"/>
      <c r="E148" s="14"/>
      <c r="F148" s="14"/>
      <c r="G148" s="14"/>
      <c r="H148" s="14"/>
      <c r="I148" s="14"/>
      <c r="J148" s="14"/>
      <c r="K148" s="14"/>
      <c r="L148" s="14"/>
      <c r="M148" s="14"/>
      <c r="N148" s="14"/>
      <c r="O148" s="14"/>
      <c r="P148" s="14"/>
      <c r="Q148" s="14"/>
      <c r="R148" s="14"/>
      <c r="S148" s="14"/>
      <c r="T148" s="14"/>
      <c r="U148" s="14"/>
      <c r="V148" s="14"/>
      <c r="W148" s="14"/>
      <c r="X148" s="14"/>
      <c r="Y148" s="14"/>
      <c r="Z148" s="14"/>
      <c r="AA148" s="14"/>
      <c r="AB148" s="14"/>
      <c r="AC148" s="14"/>
      <c r="AD148" s="14"/>
      <c r="AE148" s="14"/>
      <c r="AF148" s="14"/>
      <c r="AG148" s="14"/>
      <c r="AH148" s="14"/>
      <c r="AI148" s="14"/>
      <c r="AJ148" s="14"/>
      <c r="AK148" s="347"/>
      <c r="AL148" s="347"/>
      <c r="AM148" s="347"/>
      <c r="AN148" s="347"/>
      <c r="AO148" s="347"/>
      <c r="AP148" s="347"/>
      <c r="AQ148" s="347"/>
      <c r="AR148" s="348"/>
      <c r="AU148" s="113"/>
      <c r="AV148" s="113"/>
    </row>
    <row r="149" spans="1:65" s="63" customFormat="1" ht="9.75">
      <c r="A149" s="353" t="s">
        <v>343</v>
      </c>
      <c r="B149" s="372" t="s">
        <v>344</v>
      </c>
      <c r="C149" s="373"/>
      <c r="D149" s="373"/>
      <c r="E149" s="373"/>
      <c r="F149" s="373"/>
      <c r="G149" s="373"/>
      <c r="H149" s="373"/>
      <c r="I149" s="373"/>
      <c r="J149" s="373"/>
      <c r="K149" s="373"/>
      <c r="L149" s="373"/>
      <c r="M149" s="373"/>
      <c r="N149" s="373"/>
      <c r="O149" s="373"/>
      <c r="P149" s="373"/>
      <c r="Q149" s="373"/>
      <c r="R149" s="373"/>
      <c r="S149" s="373"/>
      <c r="T149" s="373"/>
      <c r="U149" s="373"/>
      <c r="V149" s="373"/>
      <c r="W149" s="373"/>
      <c r="X149" s="373"/>
      <c r="Y149" s="373"/>
      <c r="Z149" s="373"/>
      <c r="AA149" s="373"/>
      <c r="AB149" s="373"/>
      <c r="AC149" s="373"/>
      <c r="AD149" s="373"/>
      <c r="AE149" s="373"/>
      <c r="AF149" s="373"/>
      <c r="AG149" s="373"/>
      <c r="AH149" s="373"/>
      <c r="AI149" s="373"/>
      <c r="AJ149" s="373"/>
      <c r="AK149" s="373"/>
      <c r="AL149" s="373"/>
      <c r="AM149" s="373"/>
      <c r="AN149" s="373"/>
      <c r="AO149" s="373"/>
      <c r="AP149" s="373"/>
      <c r="AQ149" s="373"/>
      <c r="AR149" s="374"/>
      <c r="AU149" s="193"/>
      <c r="AV149" s="193"/>
    </row>
    <row r="150" spans="1:65" s="63" customFormat="1" ht="9.75">
      <c r="A150" s="354"/>
      <c r="B150" s="342" t="s">
        <v>345</v>
      </c>
      <c r="C150" s="313"/>
      <c r="D150" s="313"/>
      <c r="E150" s="313"/>
      <c r="F150" s="313"/>
      <c r="G150" s="313"/>
      <c r="H150" s="313"/>
      <c r="I150" s="313"/>
      <c r="J150" s="313"/>
      <c r="K150" s="343"/>
      <c r="L150" s="342" t="s">
        <v>346</v>
      </c>
      <c r="M150" s="313"/>
      <c r="N150" s="313"/>
      <c r="O150" s="313"/>
      <c r="P150" s="313"/>
      <c r="Q150" s="313"/>
      <c r="R150" s="313"/>
      <c r="S150" s="313"/>
      <c r="T150" s="313"/>
      <c r="U150" s="313"/>
      <c r="V150" s="313"/>
      <c r="W150" s="313"/>
      <c r="X150" s="313"/>
      <c r="Y150" s="313"/>
      <c r="Z150" s="313"/>
      <c r="AA150" s="313"/>
      <c r="AB150" s="313"/>
      <c r="AC150" s="313"/>
      <c r="AD150" s="313"/>
      <c r="AE150" s="313"/>
      <c r="AF150" s="313"/>
      <c r="AG150" s="313"/>
      <c r="AH150" s="313"/>
      <c r="AI150" s="313"/>
      <c r="AJ150" s="313"/>
      <c r="AK150" s="313"/>
      <c r="AL150" s="313"/>
      <c r="AM150" s="313"/>
      <c r="AN150" s="313"/>
      <c r="AO150" s="313"/>
      <c r="AP150" s="313"/>
      <c r="AQ150" s="313"/>
      <c r="AR150" s="314"/>
      <c r="AU150" s="193"/>
      <c r="AV150" s="193"/>
    </row>
    <row r="151" spans="1:65" s="63" customFormat="1" ht="20.25" customHeight="1">
      <c r="A151" s="354"/>
      <c r="B151" s="64" t="s">
        <v>347</v>
      </c>
      <c r="C151" s="334" t="s">
        <v>348</v>
      </c>
      <c r="D151" s="334"/>
      <c r="E151" s="334"/>
      <c r="F151" s="334"/>
      <c r="G151" s="334"/>
      <c r="H151" s="356" t="s">
        <v>349</v>
      </c>
      <c r="I151" s="334"/>
      <c r="J151" s="65" t="s">
        <v>350</v>
      </c>
      <c r="K151" s="65" t="s">
        <v>351</v>
      </c>
      <c r="L151" s="260" t="s">
        <v>352</v>
      </c>
      <c r="M151" s="261"/>
      <c r="N151" s="366" t="s">
        <v>328</v>
      </c>
      <c r="O151" s="313"/>
      <c r="P151" s="313"/>
      <c r="Q151" s="313"/>
      <c r="R151" s="313"/>
      <c r="S151" s="313"/>
      <c r="T151" s="313"/>
      <c r="U151" s="313"/>
      <c r="V151" s="313"/>
      <c r="W151" s="313"/>
      <c r="X151" s="313"/>
      <c r="Y151" s="314"/>
      <c r="Z151" s="257" t="s">
        <v>353</v>
      </c>
      <c r="AA151" s="258"/>
      <c r="AB151" s="258"/>
      <c r="AC151" s="258"/>
      <c r="AD151" s="258"/>
      <c r="AE151" s="258"/>
      <c r="AF151" s="258"/>
      <c r="AG151" s="258"/>
      <c r="AH151" s="258"/>
      <c r="AI151" s="258"/>
      <c r="AJ151" s="258"/>
      <c r="AK151" s="258"/>
      <c r="AL151" s="259"/>
      <c r="AM151" s="257" t="s">
        <v>354</v>
      </c>
      <c r="AN151" s="258"/>
      <c r="AO151" s="258"/>
      <c r="AP151" s="258"/>
      <c r="AQ151" s="258"/>
      <c r="AR151" s="259"/>
      <c r="AU151" s="193"/>
      <c r="AV151" s="193"/>
    </row>
    <row r="152" spans="1:65" s="63" customFormat="1" ht="27.75" customHeight="1">
      <c r="A152" s="354"/>
      <c r="B152" s="64" t="s">
        <v>355</v>
      </c>
      <c r="C152" s="342" t="s">
        <v>332</v>
      </c>
      <c r="D152" s="313"/>
      <c r="E152" s="313"/>
      <c r="F152" s="313"/>
      <c r="G152" s="343"/>
      <c r="H152" s="65" t="s">
        <v>356</v>
      </c>
      <c r="I152" s="65" t="s">
        <v>357</v>
      </c>
      <c r="J152" s="65" t="s">
        <v>358</v>
      </c>
      <c r="K152" s="66" t="s">
        <v>330</v>
      </c>
      <c r="L152" s="262"/>
      <c r="M152" s="263"/>
      <c r="N152" s="366" t="s">
        <v>359</v>
      </c>
      <c r="O152" s="313"/>
      <c r="P152" s="343"/>
      <c r="Q152" s="342" t="s">
        <v>360</v>
      </c>
      <c r="R152" s="313"/>
      <c r="S152" s="343"/>
      <c r="T152" s="312" t="s">
        <v>361</v>
      </c>
      <c r="U152" s="258"/>
      <c r="V152" s="367"/>
      <c r="W152" s="312" t="s">
        <v>362</v>
      </c>
      <c r="X152" s="258"/>
      <c r="Y152" s="259"/>
      <c r="Z152" s="366" t="s">
        <v>327</v>
      </c>
      <c r="AA152" s="313"/>
      <c r="AB152" s="343"/>
      <c r="AC152" s="334" t="s">
        <v>363</v>
      </c>
      <c r="AD152" s="334"/>
      <c r="AE152" s="334"/>
      <c r="AF152" s="309" t="s">
        <v>415</v>
      </c>
      <c r="AG152" s="310"/>
      <c r="AH152" s="310"/>
      <c r="AI152" s="311"/>
      <c r="AJ152" s="312" t="s">
        <v>434</v>
      </c>
      <c r="AK152" s="313"/>
      <c r="AL152" s="314"/>
      <c r="AM152" s="366" t="s">
        <v>327</v>
      </c>
      <c r="AN152" s="313"/>
      <c r="AO152" s="343"/>
      <c r="AP152" s="312" t="s">
        <v>364</v>
      </c>
      <c r="AQ152" s="313"/>
      <c r="AR152" s="314"/>
    </row>
    <row r="153" spans="1:65" s="63" customFormat="1" ht="17.25" customHeight="1">
      <c r="A153" s="354"/>
      <c r="B153" s="260" t="s">
        <v>365</v>
      </c>
      <c r="C153" s="261"/>
      <c r="D153" s="261"/>
      <c r="E153" s="261"/>
      <c r="F153" s="261"/>
      <c r="G153" s="460"/>
      <c r="H153" s="352">
        <f>COUNTIF(H155:H167,"○")</f>
        <v>1</v>
      </c>
      <c r="I153" s="352"/>
      <c r="J153" s="179"/>
      <c r="K153" s="179"/>
      <c r="L153" s="264" t="s">
        <v>366</v>
      </c>
      <c r="M153" s="265"/>
      <c r="N153" s="357"/>
      <c r="O153" s="358"/>
      <c r="P153" s="358"/>
      <c r="Q153" s="358"/>
      <c r="R153" s="358"/>
      <c r="S153" s="358"/>
      <c r="T153" s="358"/>
      <c r="U153" s="358"/>
      <c r="V153" s="358"/>
      <c r="W153" s="370"/>
      <c r="X153" s="370"/>
      <c r="Y153" s="371"/>
      <c r="Z153" s="335"/>
      <c r="AA153" s="278"/>
      <c r="AB153" s="336"/>
      <c r="AC153" s="278"/>
      <c r="AD153" s="278"/>
      <c r="AE153" s="336"/>
      <c r="AF153" s="277"/>
      <c r="AG153" s="278"/>
      <c r="AH153" s="278"/>
      <c r="AI153" s="336"/>
      <c r="AJ153" s="277"/>
      <c r="AK153" s="278"/>
      <c r="AL153" s="279"/>
      <c r="AM153" s="88"/>
      <c r="AN153" s="89"/>
      <c r="AO153" s="89"/>
      <c r="AP153" s="277"/>
      <c r="AQ153" s="278"/>
      <c r="AR153" s="279"/>
    </row>
    <row r="154" spans="1:65" s="63" customFormat="1" ht="17.25" customHeight="1" thickBot="1">
      <c r="A154" s="355"/>
      <c r="B154" s="91" t="s">
        <v>367</v>
      </c>
      <c r="C154" s="90"/>
      <c r="D154" s="90"/>
      <c r="E154" s="108"/>
      <c r="F154" s="90"/>
      <c r="G154" s="67" t="s">
        <v>368</v>
      </c>
      <c r="H154" s="68"/>
      <c r="I154" s="68"/>
      <c r="J154" s="68"/>
      <c r="K154" s="68"/>
      <c r="L154" s="266" t="s">
        <v>369</v>
      </c>
      <c r="M154" s="267"/>
      <c r="N154" s="384"/>
      <c r="O154" s="385"/>
      <c r="P154" s="385"/>
      <c r="Q154" s="385"/>
      <c r="R154" s="385"/>
      <c r="S154" s="385"/>
      <c r="T154" s="385"/>
      <c r="U154" s="385"/>
      <c r="V154" s="385"/>
      <c r="W154" s="386"/>
      <c r="X154" s="386"/>
      <c r="Y154" s="387"/>
      <c r="Z154" s="337"/>
      <c r="AA154" s="281"/>
      <c r="AB154" s="324"/>
      <c r="AC154" s="281"/>
      <c r="AD154" s="281"/>
      <c r="AE154" s="324"/>
      <c r="AF154" s="280"/>
      <c r="AG154" s="281"/>
      <c r="AH154" s="281"/>
      <c r="AI154" s="324"/>
      <c r="AJ154" s="280"/>
      <c r="AK154" s="281"/>
      <c r="AL154" s="282"/>
      <c r="AM154" s="86"/>
      <c r="AN154" s="87"/>
      <c r="AO154" s="87"/>
      <c r="AP154" s="280"/>
      <c r="AQ154" s="281"/>
      <c r="AR154" s="282"/>
    </row>
    <row r="155" spans="1:65" s="63" customFormat="1" ht="15" customHeight="1" thickTop="1">
      <c r="A155" s="544">
        <v>1</v>
      </c>
      <c r="B155" s="69"/>
      <c r="C155" s="607" t="str">
        <f>J19</f>
        <v>김수현</v>
      </c>
      <c r="D155" s="608"/>
      <c r="E155" s="608"/>
      <c r="F155" s="608"/>
      <c r="G155" s="609"/>
      <c r="H155" s="610" t="s">
        <v>401</v>
      </c>
      <c r="I155" s="611"/>
      <c r="J155" s="69"/>
      <c r="K155" s="69"/>
      <c r="L155" s="268" t="s">
        <v>366</v>
      </c>
      <c r="M155" s="269"/>
      <c r="N155" s="286"/>
      <c r="O155" s="287"/>
      <c r="P155" s="287"/>
      <c r="Q155" s="287"/>
      <c r="R155" s="287"/>
      <c r="S155" s="287"/>
      <c r="T155" s="287"/>
      <c r="U155" s="287"/>
      <c r="V155" s="287"/>
      <c r="W155" s="368"/>
      <c r="X155" s="368"/>
      <c r="Y155" s="369"/>
      <c r="Z155" s="325"/>
      <c r="AA155" s="326"/>
      <c r="AB155" s="327"/>
      <c r="AC155" s="326"/>
      <c r="AD155" s="326"/>
      <c r="AE155" s="327"/>
      <c r="AF155" s="359"/>
      <c r="AG155" s="326"/>
      <c r="AH155" s="326"/>
      <c r="AI155" s="327"/>
      <c r="AJ155" s="359"/>
      <c r="AK155" s="326"/>
      <c r="AL155" s="573"/>
      <c r="AM155" s="107"/>
      <c r="AN155" s="106"/>
      <c r="AO155" s="106"/>
      <c r="AP155" s="359"/>
      <c r="AQ155" s="326"/>
      <c r="AR155" s="573"/>
      <c r="AS155" s="80"/>
      <c r="AT155" s="80"/>
      <c r="AU155" s="80"/>
      <c r="AV155" s="80"/>
      <c r="AW155" s="80"/>
      <c r="AY155" s="176" t="s">
        <v>370</v>
      </c>
      <c r="AZ155" s="70"/>
      <c r="BB155" s="256" t="s">
        <v>371</v>
      </c>
      <c r="BC155" s="256"/>
      <c r="BD155" s="256"/>
      <c r="BE155" s="256"/>
      <c r="BF155" s="256" t="s">
        <v>372</v>
      </c>
      <c r="BG155" s="256"/>
      <c r="BH155" s="256"/>
      <c r="BI155" s="256"/>
      <c r="BJ155" s="256" t="s">
        <v>373</v>
      </c>
      <c r="BK155" s="256"/>
      <c r="BL155" s="256"/>
      <c r="BM155" s="256"/>
    </row>
    <row r="156" spans="1:65" s="63" customFormat="1" ht="15" customHeight="1">
      <c r="A156" s="532"/>
      <c r="B156" s="71"/>
      <c r="C156" s="604" t="s">
        <v>400</v>
      </c>
      <c r="D156" s="605"/>
      <c r="E156" s="605"/>
      <c r="F156" s="605"/>
      <c r="G156" s="606"/>
      <c r="H156" s="72"/>
      <c r="I156" s="72"/>
      <c r="J156" s="71"/>
      <c r="K156" s="71"/>
      <c r="L156" s="270" t="s">
        <v>369</v>
      </c>
      <c r="M156" s="271"/>
      <c r="N156" s="328"/>
      <c r="O156" s="329"/>
      <c r="P156" s="329"/>
      <c r="Q156" s="329"/>
      <c r="R156" s="329"/>
      <c r="S156" s="329"/>
      <c r="T156" s="329"/>
      <c r="U156" s="329"/>
      <c r="V156" s="329"/>
      <c r="W156" s="330"/>
      <c r="X156" s="330"/>
      <c r="Y156" s="331"/>
      <c r="Z156" s="318"/>
      <c r="AA156" s="284"/>
      <c r="AB156" s="319"/>
      <c r="AC156" s="284"/>
      <c r="AD156" s="284"/>
      <c r="AE156" s="319"/>
      <c r="AF156" s="283"/>
      <c r="AG156" s="284"/>
      <c r="AH156" s="284"/>
      <c r="AI156" s="319"/>
      <c r="AJ156" s="283"/>
      <c r="AK156" s="284"/>
      <c r="AL156" s="285"/>
      <c r="AM156" s="82"/>
      <c r="AN156" s="83"/>
      <c r="AO156" s="83"/>
      <c r="AP156" s="274"/>
      <c r="AQ156" s="275"/>
      <c r="AR156" s="276"/>
      <c r="AS156" s="81"/>
      <c r="AT156" s="81"/>
      <c r="AU156" s="81"/>
      <c r="AV156" s="81"/>
      <c r="AW156" s="81"/>
      <c r="AY156" s="73">
        <f>LEN(C156)</f>
        <v>7</v>
      </c>
      <c r="AZ156" s="74" t="b">
        <f>13=AY156</f>
        <v>0</v>
      </c>
      <c r="BB156" s="554" t="e">
        <f>IF(LEN(CLEAN(C156))=10,IF(AND(VALUE(MID(C156,4,1))&gt;=1,VALUE(MID(C156,4,1))&lt;=4),MOD(11-MOD(0*2+0*3+0*4+MID(C156,1,1)*5+MID(C156,2,1)*6+MID(C156,3,1)*7+MID(C156,4,1)*8+MID(C156,5,1)*9+MID(C156,6,1)*2+MID(C156,7,1)*3+MID(C156,8,1)*4+MID(C156,9,1)*5,11),10),IF(AND(VALUE(MID(C156,4,1))&gt;=5,VALUE(MID(C156,4,1))&lt;=8),MOD(11-MOD(0*2+0*3+0*4+MID(C156,1,1)*5+MID(C156,2,1)*6+MID(C156,3,1)*7+MID(C156,4,1)*8+MID(C156,5,1)*9+MID(C156,6,1)*2+MID(C156,7,1)*3+MID(C156,8,1)*4+MID(C156,9,1)*5,11),10),"오류")),IF(LEN(CLEAN(C156))=11,IF(AND(VALUE(MID(C156,5,1))&gt;=1,VALUE(MID(C156,5,1))&lt;=4),MOD(11-MOD(0*2+0*3+MID(C156,1,1)*4+MID(C156,2,1)*5+MID(C156,3,1)*6+MID(C156,4,1)*7+MID(C156,5,1)*8+MID(C156,6,1)*9+MID(C156,7,1)*2+MID(C156,8,1)*3+MID(C156,9,1)*4+MID(C156,10,1)*5,11),10),IF(AND(VALUE(MID(C156,5,1))&gt;=5,VALUE(MID(C156,5,1))&lt;=8),MOD(11-MOD(0*2+0*3+MID(C156,1,1)*4+MID(C156,2,1)*5+MID(C156,3,1)*6+MID(C156,4,1)*7+MID(C156,5,1)*8+MID(C156,6,1)*9+MID(C156,7,1)*2+MID(C156,8,1)*3+MID(C156,9,1)*4+MID(C156,10,1)*5,11),10),"오류")),IF(LEN(CLEAN(C156))=12,IF(AND(VALUE(MID(C156,6,1))&gt;=1,VALUE(MID(C156,6,1))&lt;=4),MOD(11-MOD(0*2+MID(C156,1,1)*3+MID(C156,2,1)*4+MID(C156,3,1)*5+MID(C156,4,1)*6+MID(C156,5,1)*7+MID(C156,6,1)*8+MID(C156,7,1)*9+MID(C156,8,1)*2+MID(C156,9,1)*3+MID(C156,10,1)*4+MID(C156,11,1)*5,11),10),IF(AND(VALUE(MID(C156,7,1))&gt;=5,VALUE(MID(C156,7,1))&lt;=8),MOD(11-MOD(0*2+MID(C156,1,1)*3+MID(C156,2,1)*4+MID(C156,3,1)*5+MID(C156,4,1)*6+MID(C156,5,1)*7+MID(C156,6,1)*8+MID(C156,7,1)*9+MID(C156,8,1)*2+MID(C156,9,1)*3+MID(C156,10,1)*4+MID(C156,11,1)*5,11),10),"오류")),IF(AND(VALUE(MID(C156,7,1))&gt;=1,VALUE(MID(C156,7,1))&lt;=4),MOD(11-MOD(MID(C156,1,1)*2+MID(C156,2,1)*3+MID(C156,3,1)*4+MID(C156,4,1)*5+MID(C156,5,1)*6+MID(C156,6,1)*7+MID(C156,7,1)*8+MID(C156,8,1)*9+MID(C156,9,1)*2+MID(C156,10,1)*3+MID(C156,11,1)*4+MID(C156,12,1)*5,11),10),IF(AND(VALUE(MID(C156,7,1))&gt;=5,VALUE(MID(C156,7,1))&lt;=8),IF(LEN(CLEAN(C156))=12,MOD(MOD(11-MOD(0*2+MID(C156,1,1)*3+MID(C156,2,1)*4+MID(C156,3,1)*5+MID(C156,4,1)*6+MID(C156,5,1)*7+MID(C156,6,1)*8+MID(C156,7,1)*9+MID(C156,8,1)*2+MID(C156,9,1)*3+MID(C156,10,1)*4+MID(C156,11,1)*5,11),10)+2,10),MOD(MOD(11-MOD(MID(C156,1,1)*2+MID(C156,2,1)*3+MID(C156,3,1)*4+MID(C156,4,1)*5+MID(C156,5,1)*6+MID(C156,6,1)*7+MID(C156,7,1)*8+MID(C156,8,1)*9+MID(C156,9,1)*2+MID(C156,10,1)*3+MID(C156,11,1)*4+MID(C156,12,1)*5,11),10)+2,10)))))))</f>
        <v>#VALUE!</v>
      </c>
      <c r="BC156" s="554"/>
      <c r="BD156" s="554"/>
      <c r="BE156" s="554"/>
      <c r="BF156" s="554" t="e">
        <f>IF(INT(RIGHT(C156,1))=BB156,"OK","주민오류")</f>
        <v>#VALUE!</v>
      </c>
      <c r="BG156" s="554"/>
      <c r="BH156" s="554"/>
      <c r="BI156" s="554"/>
      <c r="BJ156" s="554" t="e">
        <f>DATEDIF(IF(OR(MID(C156,LEN(CLEAN(C156))-6,1)&lt;="2",MID(C156,LEN(CLEAN(C156))-6,1)="5",MID(C156,LEN(CLEAN(C156))-6,1)="6"),DATE(MID(C156,1,2),MID(C156,3,2),MID(C156,5,2)),CHOOSE(14-LEN(CLEAN(C156)), DATE(MID(C156,1,2)+100,MID(C156,3,2),MID(C156,5,2)), DATE(MID(C156,1,1)+100,MID(C156,2,2),MID(C156,4,2)),DATE(2000,MID(C156,1,2),MID(C156,3,2)),DATE(2000,MID(C156,1,1),MID(C156,2,2)))),$A$1,"y")</f>
        <v>#VALUE!</v>
      </c>
      <c r="BK156" s="554"/>
      <c r="BL156" s="554"/>
      <c r="BM156" s="554"/>
    </row>
    <row r="157" spans="1:65" s="63" customFormat="1" ht="15" customHeight="1">
      <c r="A157" s="532">
        <f>A155+1</f>
        <v>2</v>
      </c>
      <c r="B157" s="75"/>
      <c r="C157" s="582"/>
      <c r="D157" s="583"/>
      <c r="E157" s="583"/>
      <c r="F157" s="583"/>
      <c r="G157" s="584"/>
      <c r="H157" s="535"/>
      <c r="I157" s="585"/>
      <c r="J157" s="75"/>
      <c r="K157" s="75"/>
      <c r="L157" s="272" t="s">
        <v>366</v>
      </c>
      <c r="M157" s="273"/>
      <c r="N157" s="338"/>
      <c r="O157" s="339"/>
      <c r="P157" s="339"/>
      <c r="Q157" s="339"/>
      <c r="R157" s="339"/>
      <c r="S157" s="339"/>
      <c r="T157" s="339"/>
      <c r="U157" s="339"/>
      <c r="V157" s="339"/>
      <c r="W157" s="340"/>
      <c r="X157" s="340"/>
      <c r="Y157" s="341"/>
      <c r="Z157" s="320"/>
      <c r="AA157" s="321"/>
      <c r="AB157" s="322"/>
      <c r="AC157" s="321"/>
      <c r="AD157" s="321"/>
      <c r="AE157" s="322"/>
      <c r="AF157" s="323"/>
      <c r="AG157" s="321"/>
      <c r="AH157" s="321"/>
      <c r="AI157" s="322"/>
      <c r="AJ157" s="323"/>
      <c r="AK157" s="321"/>
      <c r="AL157" s="581"/>
      <c r="AM157" s="84"/>
      <c r="AN157" s="85"/>
      <c r="AO157" s="85"/>
      <c r="AP157" s="349"/>
      <c r="AQ157" s="350"/>
      <c r="AR157" s="351"/>
      <c r="AS157" s="80"/>
      <c r="AT157" s="80"/>
      <c r="AU157" s="80"/>
      <c r="AV157" s="80"/>
      <c r="AW157" s="80"/>
      <c r="AY157" s="176" t="s">
        <v>370</v>
      </c>
      <c r="AZ157" s="70"/>
      <c r="BB157" s="256" t="s">
        <v>371</v>
      </c>
      <c r="BC157" s="256"/>
      <c r="BD157" s="256"/>
      <c r="BE157" s="256"/>
      <c r="BF157" s="256" t="s">
        <v>372</v>
      </c>
      <c r="BG157" s="256"/>
      <c r="BH157" s="256"/>
      <c r="BI157" s="256"/>
      <c r="BJ157" s="256" t="s">
        <v>373</v>
      </c>
      <c r="BK157" s="256"/>
      <c r="BL157" s="256"/>
      <c r="BM157" s="256"/>
    </row>
    <row r="158" spans="1:65" s="63" customFormat="1" ht="15" customHeight="1">
      <c r="A158" s="532"/>
      <c r="B158" s="71"/>
      <c r="C158" s="578"/>
      <c r="D158" s="579"/>
      <c r="E158" s="579"/>
      <c r="F158" s="579"/>
      <c r="G158" s="580"/>
      <c r="H158" s="72"/>
      <c r="I158" s="72"/>
      <c r="J158" s="71"/>
      <c r="K158" s="71"/>
      <c r="L158" s="270" t="s">
        <v>369</v>
      </c>
      <c r="M158" s="271"/>
      <c r="N158" s="328"/>
      <c r="O158" s="329"/>
      <c r="P158" s="329"/>
      <c r="Q158" s="329"/>
      <c r="R158" s="329"/>
      <c r="S158" s="329"/>
      <c r="T158" s="329"/>
      <c r="U158" s="329"/>
      <c r="V158" s="329"/>
      <c r="W158" s="330"/>
      <c r="X158" s="330"/>
      <c r="Y158" s="331"/>
      <c r="Z158" s="318"/>
      <c r="AA158" s="284"/>
      <c r="AB158" s="319"/>
      <c r="AC158" s="284"/>
      <c r="AD158" s="284"/>
      <c r="AE158" s="319"/>
      <c r="AF158" s="283"/>
      <c r="AG158" s="284"/>
      <c r="AH158" s="284"/>
      <c r="AI158" s="319"/>
      <c r="AJ158" s="283"/>
      <c r="AK158" s="284"/>
      <c r="AL158" s="285"/>
      <c r="AM158" s="82"/>
      <c r="AN158" s="83"/>
      <c r="AO158" s="83"/>
      <c r="AP158" s="274"/>
      <c r="AQ158" s="275"/>
      <c r="AR158" s="276"/>
      <c r="AS158" s="81"/>
      <c r="AT158" s="81"/>
      <c r="AU158" s="81"/>
      <c r="AV158" s="81"/>
      <c r="AW158" s="81"/>
      <c r="AY158" s="73">
        <f>LEN(C158)</f>
        <v>0</v>
      </c>
      <c r="AZ158" s="74" t="b">
        <f>13=AY158</f>
        <v>0</v>
      </c>
      <c r="BB158" s="554" t="e">
        <f>IF(LEN(CLEAN(C158))=10,IF(AND(VALUE(MID(C158,4,1))&gt;=1,VALUE(MID(C158,4,1))&lt;=4),MOD(11-MOD(0*2+0*3+0*4+MID(C158,1,1)*5+MID(C158,2,1)*6+MID(C158,3,1)*7+MID(C158,4,1)*8+MID(C158,5,1)*9+MID(C158,6,1)*2+MID(C158,7,1)*3+MID(C158,8,1)*4+MID(C158,9,1)*5,11),10),IF(AND(VALUE(MID(C158,4,1))&gt;=5,VALUE(MID(C158,4,1))&lt;=8),MOD(11-MOD(0*2+0*3+0*4+MID(C158,1,1)*5+MID(C158,2,1)*6+MID(C158,3,1)*7+MID(C158,4,1)*8+MID(C158,5,1)*9+MID(C158,6,1)*2+MID(C158,7,1)*3+MID(C158,8,1)*4+MID(C158,9,1)*5,11),10),"오류")),IF(LEN(CLEAN(C158))=11,IF(AND(VALUE(MID(C158,5,1))&gt;=1,VALUE(MID(C158,5,1))&lt;=4),MOD(11-MOD(0*2+0*3+MID(C158,1,1)*4+MID(C158,2,1)*5+MID(C158,3,1)*6+MID(C158,4,1)*7+MID(C158,5,1)*8+MID(C158,6,1)*9+MID(C158,7,1)*2+MID(C158,8,1)*3+MID(C158,9,1)*4+MID(C158,10,1)*5,11),10),IF(AND(VALUE(MID(C158,5,1))&gt;=5,VALUE(MID(C158,5,1))&lt;=8),MOD(11-MOD(0*2+0*3+MID(C158,1,1)*4+MID(C158,2,1)*5+MID(C158,3,1)*6+MID(C158,4,1)*7+MID(C158,5,1)*8+MID(C158,6,1)*9+MID(C158,7,1)*2+MID(C158,8,1)*3+MID(C158,9,1)*4+MID(C158,10,1)*5,11),10),"오류")),IF(LEN(CLEAN(C158))=12,IF(AND(VALUE(MID(C158,6,1))&gt;=1,VALUE(MID(C158,6,1))&lt;=4),MOD(11-MOD(0*2+MID(C158,1,1)*3+MID(C158,2,1)*4+MID(C158,3,1)*5+MID(C158,4,1)*6+MID(C158,5,1)*7+MID(C158,6,1)*8+MID(C158,7,1)*9+MID(C158,8,1)*2+MID(C158,9,1)*3+MID(C158,10,1)*4+MID(C158,11,1)*5,11),10),IF(AND(VALUE(MID(C158,7,1))&gt;=5,VALUE(MID(C158,7,1))&lt;=8),MOD(11-MOD(0*2+MID(C158,1,1)*3+MID(C158,2,1)*4+MID(C158,3,1)*5+MID(C158,4,1)*6+MID(C158,5,1)*7+MID(C158,6,1)*8+MID(C158,7,1)*9+MID(C158,8,1)*2+MID(C158,9,1)*3+MID(C158,10,1)*4+MID(C158,11,1)*5,11),10),"오류")),IF(AND(VALUE(MID(C158,7,1))&gt;=1,VALUE(MID(C158,7,1))&lt;=4),MOD(11-MOD(MID(C158,1,1)*2+MID(C158,2,1)*3+MID(C158,3,1)*4+MID(C158,4,1)*5+MID(C158,5,1)*6+MID(C158,6,1)*7+MID(C158,7,1)*8+MID(C158,8,1)*9+MID(C158,9,1)*2+MID(C158,10,1)*3+MID(C158,11,1)*4+MID(C158,12,1)*5,11),10),IF(AND(VALUE(MID(C158,7,1))&gt;=5,VALUE(MID(C158,7,1))&lt;=8),IF(LEN(CLEAN(C158))=12,MOD(MOD(11-MOD(0*2+MID(C158,1,1)*3+MID(C158,2,1)*4+MID(C158,3,1)*5+MID(C158,4,1)*6+MID(C158,5,1)*7+MID(C158,6,1)*8+MID(C158,7,1)*9+MID(C158,8,1)*2+MID(C158,9,1)*3+MID(C158,10,1)*4+MID(C158,11,1)*5,11),10)+2,10),MOD(MOD(11-MOD(MID(C158,1,1)*2+MID(C158,2,1)*3+MID(C158,3,1)*4+MID(C158,4,1)*5+MID(C158,5,1)*6+MID(C158,6,1)*7+MID(C158,7,1)*8+MID(C158,8,1)*9+MID(C158,9,1)*2+MID(C158,10,1)*3+MID(C158,11,1)*4+MID(C158,12,1)*5,11),10)+2,10)))))))</f>
        <v>#VALUE!</v>
      </c>
      <c r="BC158" s="554"/>
      <c r="BD158" s="554"/>
      <c r="BE158" s="554"/>
      <c r="BF158" s="554" t="e">
        <f>IF(INT(RIGHT(C158,1))=BB158,"OK","주민오류")</f>
        <v>#VALUE!</v>
      </c>
      <c r="BG158" s="554"/>
      <c r="BH158" s="554"/>
      <c r="BI158" s="554"/>
      <c r="BJ158" s="554" t="e">
        <f>DATEDIF(IF(OR(MID(C158,LEN(CLEAN(C158))-6,1)&lt;="2",MID(C158,LEN(CLEAN(C158))-6,1)="5",MID(C158,LEN(CLEAN(C158))-6,1)="6"),DATE(MID(C158,1,2),MID(C158,3,2),MID(C158,5,2)),CHOOSE(14-LEN(CLEAN(C158)), DATE(MID(C158,1,2)+100,MID(C158,3,2),MID(C158,5,2)), DATE(MID(C158,1,1)+100,MID(C158,2,2),MID(C158,4,2)),DATE(2000,MID(C158,1,2),MID(C158,3,2)),DATE(2000,MID(C158,1,1),MID(C158,2,2)))),$A$1,"y")</f>
        <v>#VALUE!</v>
      </c>
      <c r="BK158" s="554"/>
      <c r="BL158" s="554"/>
      <c r="BM158" s="554"/>
    </row>
    <row r="159" spans="1:65" s="63" customFormat="1" ht="15" customHeight="1">
      <c r="A159" s="532">
        <f>A157+1</f>
        <v>3</v>
      </c>
      <c r="B159" s="75"/>
      <c r="C159" s="582"/>
      <c r="D159" s="583"/>
      <c r="E159" s="583"/>
      <c r="F159" s="583"/>
      <c r="G159" s="584"/>
      <c r="H159" s="535"/>
      <c r="I159" s="585"/>
      <c r="J159" s="75"/>
      <c r="K159" s="75"/>
      <c r="L159" s="272" t="s">
        <v>366</v>
      </c>
      <c r="M159" s="273"/>
      <c r="N159" s="338"/>
      <c r="O159" s="339"/>
      <c r="P159" s="339"/>
      <c r="Q159" s="339"/>
      <c r="R159" s="339"/>
      <c r="S159" s="339"/>
      <c r="T159" s="339"/>
      <c r="U159" s="339"/>
      <c r="V159" s="339"/>
      <c r="W159" s="340"/>
      <c r="X159" s="340"/>
      <c r="Y159" s="341"/>
      <c r="Z159" s="320"/>
      <c r="AA159" s="321"/>
      <c r="AB159" s="322"/>
      <c r="AC159" s="321"/>
      <c r="AD159" s="321"/>
      <c r="AE159" s="322"/>
      <c r="AF159" s="323"/>
      <c r="AG159" s="321"/>
      <c r="AH159" s="321"/>
      <c r="AI159" s="322"/>
      <c r="AJ159" s="323"/>
      <c r="AK159" s="321"/>
      <c r="AL159" s="581"/>
      <c r="AM159" s="84"/>
      <c r="AN159" s="85"/>
      <c r="AO159" s="85"/>
      <c r="AP159" s="349"/>
      <c r="AQ159" s="350"/>
      <c r="AR159" s="351"/>
      <c r="AS159" s="80"/>
      <c r="AT159" s="80"/>
      <c r="AU159" s="80"/>
      <c r="AV159" s="80"/>
      <c r="AW159" s="80"/>
      <c r="AY159" s="176" t="s">
        <v>370</v>
      </c>
      <c r="AZ159" s="70"/>
      <c r="BB159" s="256" t="s">
        <v>371</v>
      </c>
      <c r="BC159" s="256"/>
      <c r="BD159" s="256"/>
      <c r="BE159" s="256"/>
      <c r="BF159" s="256" t="s">
        <v>372</v>
      </c>
      <c r="BG159" s="256"/>
      <c r="BH159" s="256"/>
      <c r="BI159" s="256"/>
      <c r="BJ159" s="256" t="s">
        <v>373</v>
      </c>
      <c r="BK159" s="256"/>
      <c r="BL159" s="256"/>
      <c r="BM159" s="256"/>
    </row>
    <row r="160" spans="1:65" s="63" customFormat="1" ht="15" customHeight="1">
      <c r="A160" s="532"/>
      <c r="B160" s="71"/>
      <c r="C160" s="578"/>
      <c r="D160" s="579"/>
      <c r="E160" s="579"/>
      <c r="F160" s="579"/>
      <c r="G160" s="580"/>
      <c r="H160" s="72"/>
      <c r="I160" s="72"/>
      <c r="J160" s="71"/>
      <c r="K160" s="71"/>
      <c r="L160" s="270" t="s">
        <v>369</v>
      </c>
      <c r="M160" s="271"/>
      <c r="N160" s="328"/>
      <c r="O160" s="329"/>
      <c r="P160" s="329"/>
      <c r="Q160" s="329"/>
      <c r="R160" s="329"/>
      <c r="S160" s="329"/>
      <c r="T160" s="329"/>
      <c r="U160" s="329"/>
      <c r="V160" s="329"/>
      <c r="W160" s="330"/>
      <c r="X160" s="330"/>
      <c r="Y160" s="331"/>
      <c r="Z160" s="318"/>
      <c r="AA160" s="284"/>
      <c r="AB160" s="319"/>
      <c r="AC160" s="284"/>
      <c r="AD160" s="284"/>
      <c r="AE160" s="319"/>
      <c r="AF160" s="283"/>
      <c r="AG160" s="284"/>
      <c r="AH160" s="284"/>
      <c r="AI160" s="319"/>
      <c r="AJ160" s="283"/>
      <c r="AK160" s="284"/>
      <c r="AL160" s="285"/>
      <c r="AM160" s="82"/>
      <c r="AN160" s="83"/>
      <c r="AO160" s="83"/>
      <c r="AP160" s="274"/>
      <c r="AQ160" s="275"/>
      <c r="AR160" s="276"/>
      <c r="AS160" s="81"/>
      <c r="AT160" s="81"/>
      <c r="AU160" s="81"/>
      <c r="AV160" s="81"/>
      <c r="AW160" s="81"/>
      <c r="AY160" s="73">
        <f>LEN(C160)</f>
        <v>0</v>
      </c>
      <c r="AZ160" s="74" t="b">
        <f>13=AY160</f>
        <v>0</v>
      </c>
      <c r="BB160" s="554" t="e">
        <f>IF(LEN(CLEAN(C160))=10,IF(AND(VALUE(MID(C160,4,1))&gt;=1,VALUE(MID(C160,4,1))&lt;=4),MOD(11-MOD(0*2+0*3+0*4+MID(C160,1,1)*5+MID(C160,2,1)*6+MID(C160,3,1)*7+MID(C160,4,1)*8+MID(C160,5,1)*9+MID(C160,6,1)*2+MID(C160,7,1)*3+MID(C160,8,1)*4+MID(C160,9,1)*5,11),10),IF(AND(VALUE(MID(C160,4,1))&gt;=5,VALUE(MID(C160,4,1))&lt;=8),MOD(11-MOD(0*2+0*3+0*4+MID(C160,1,1)*5+MID(C160,2,1)*6+MID(C160,3,1)*7+MID(C160,4,1)*8+MID(C160,5,1)*9+MID(C160,6,1)*2+MID(C160,7,1)*3+MID(C160,8,1)*4+MID(C160,9,1)*5,11),10),"오류")),IF(LEN(CLEAN(C160))=11,IF(AND(VALUE(MID(C160,5,1))&gt;=1,VALUE(MID(C160,5,1))&lt;=4),MOD(11-MOD(0*2+0*3+MID(C160,1,1)*4+MID(C160,2,1)*5+MID(C160,3,1)*6+MID(C160,4,1)*7+MID(C160,5,1)*8+MID(C160,6,1)*9+MID(C160,7,1)*2+MID(C160,8,1)*3+MID(C160,9,1)*4+MID(C160,10,1)*5,11),10),IF(AND(VALUE(MID(C160,5,1))&gt;=5,VALUE(MID(C160,5,1))&lt;=8),MOD(11-MOD(0*2+0*3+MID(C160,1,1)*4+MID(C160,2,1)*5+MID(C160,3,1)*6+MID(C160,4,1)*7+MID(C160,5,1)*8+MID(C160,6,1)*9+MID(C160,7,1)*2+MID(C160,8,1)*3+MID(C160,9,1)*4+MID(C160,10,1)*5,11),10),"오류")),IF(LEN(CLEAN(C160))=12,IF(AND(VALUE(MID(C160,6,1))&gt;=1,VALUE(MID(C160,6,1))&lt;=4),MOD(11-MOD(0*2+MID(C160,1,1)*3+MID(C160,2,1)*4+MID(C160,3,1)*5+MID(C160,4,1)*6+MID(C160,5,1)*7+MID(C160,6,1)*8+MID(C160,7,1)*9+MID(C160,8,1)*2+MID(C160,9,1)*3+MID(C160,10,1)*4+MID(C160,11,1)*5,11),10),IF(AND(VALUE(MID(C160,7,1))&gt;=5,VALUE(MID(C160,7,1))&lt;=8),MOD(11-MOD(0*2+MID(C160,1,1)*3+MID(C160,2,1)*4+MID(C160,3,1)*5+MID(C160,4,1)*6+MID(C160,5,1)*7+MID(C160,6,1)*8+MID(C160,7,1)*9+MID(C160,8,1)*2+MID(C160,9,1)*3+MID(C160,10,1)*4+MID(C160,11,1)*5,11),10),"오류")),IF(AND(VALUE(MID(C160,7,1))&gt;=1,VALUE(MID(C160,7,1))&lt;=4),MOD(11-MOD(MID(C160,1,1)*2+MID(C160,2,1)*3+MID(C160,3,1)*4+MID(C160,4,1)*5+MID(C160,5,1)*6+MID(C160,6,1)*7+MID(C160,7,1)*8+MID(C160,8,1)*9+MID(C160,9,1)*2+MID(C160,10,1)*3+MID(C160,11,1)*4+MID(C160,12,1)*5,11),10),IF(AND(VALUE(MID(C160,7,1))&gt;=5,VALUE(MID(C160,7,1))&lt;=8),IF(LEN(CLEAN(C160))=12,MOD(MOD(11-MOD(0*2+MID(C160,1,1)*3+MID(C160,2,1)*4+MID(C160,3,1)*5+MID(C160,4,1)*6+MID(C160,5,1)*7+MID(C160,6,1)*8+MID(C160,7,1)*9+MID(C160,8,1)*2+MID(C160,9,1)*3+MID(C160,10,1)*4+MID(C160,11,1)*5,11),10)+2,10),MOD(MOD(11-MOD(MID(C160,1,1)*2+MID(C160,2,1)*3+MID(C160,3,1)*4+MID(C160,4,1)*5+MID(C160,5,1)*6+MID(C160,6,1)*7+MID(C160,7,1)*8+MID(C160,8,1)*9+MID(C160,9,1)*2+MID(C160,10,1)*3+MID(C160,11,1)*4+MID(C160,12,1)*5,11),10)+2,10)))))))</f>
        <v>#VALUE!</v>
      </c>
      <c r="BC160" s="554"/>
      <c r="BD160" s="554"/>
      <c r="BE160" s="554"/>
      <c r="BF160" s="554" t="e">
        <f>IF(INT(RIGHT(C160,1))=BB160,"OK","주민오류")</f>
        <v>#VALUE!</v>
      </c>
      <c r="BG160" s="554"/>
      <c r="BH160" s="554"/>
      <c r="BI160" s="554"/>
      <c r="BJ160" s="554" t="e">
        <f>DATEDIF(IF(OR(MID(C160,LEN(CLEAN(C160))-6,1)&lt;="2",MID(C160,LEN(CLEAN(C160))-6,1)="5",MID(C160,LEN(CLEAN(C160))-6,1)="6"),DATE(MID(C160,1,2),MID(C160,3,2),MID(C160,5,2)),CHOOSE(14-LEN(CLEAN(C160)), DATE(MID(C160,1,2)+100,MID(C160,3,2),MID(C160,5,2)), DATE(MID(C160,1,1)+100,MID(C160,2,2),MID(C160,4,2)),DATE(2000,MID(C160,1,2),MID(C160,3,2)),DATE(2000,MID(C160,1,1),MID(C160,2,2)))),$A$1,"y")</f>
        <v>#VALUE!</v>
      </c>
      <c r="BK160" s="554"/>
      <c r="BL160" s="554"/>
      <c r="BM160" s="554"/>
    </row>
    <row r="161" spans="1:65" s="63" customFormat="1" ht="15" customHeight="1">
      <c r="A161" s="532">
        <f>A159+1</f>
        <v>4</v>
      </c>
      <c r="B161" s="75"/>
      <c r="C161" s="582"/>
      <c r="D161" s="583"/>
      <c r="E161" s="583"/>
      <c r="F161" s="583"/>
      <c r="G161" s="584"/>
      <c r="H161" s="535"/>
      <c r="I161" s="585"/>
      <c r="J161" s="75"/>
      <c r="K161" s="75"/>
      <c r="L161" s="272" t="s">
        <v>366</v>
      </c>
      <c r="M161" s="273"/>
      <c r="N161" s="338"/>
      <c r="O161" s="339"/>
      <c r="P161" s="339"/>
      <c r="Q161" s="339"/>
      <c r="R161" s="339"/>
      <c r="S161" s="339"/>
      <c r="T161" s="339"/>
      <c r="U161" s="339"/>
      <c r="V161" s="339"/>
      <c r="W161" s="340"/>
      <c r="X161" s="340"/>
      <c r="Y161" s="341"/>
      <c r="Z161" s="320"/>
      <c r="AA161" s="321"/>
      <c r="AB161" s="322"/>
      <c r="AC161" s="321"/>
      <c r="AD161" s="321"/>
      <c r="AE161" s="322"/>
      <c r="AF161" s="323"/>
      <c r="AG161" s="321"/>
      <c r="AH161" s="321"/>
      <c r="AI161" s="322"/>
      <c r="AJ161" s="323"/>
      <c r="AK161" s="321"/>
      <c r="AL161" s="581"/>
      <c r="AM161" s="84"/>
      <c r="AN161" s="85"/>
      <c r="AO161" s="85"/>
      <c r="AP161" s="349"/>
      <c r="AQ161" s="350"/>
      <c r="AR161" s="351"/>
      <c r="AS161" s="80"/>
      <c r="AT161" s="80"/>
      <c r="AU161" s="80"/>
      <c r="AV161" s="80"/>
      <c r="AW161" s="80"/>
      <c r="AY161" s="176" t="s">
        <v>370</v>
      </c>
      <c r="AZ161" s="70"/>
      <c r="BB161" s="256" t="s">
        <v>371</v>
      </c>
      <c r="BC161" s="256"/>
      <c r="BD161" s="256"/>
      <c r="BE161" s="256"/>
      <c r="BF161" s="256" t="s">
        <v>372</v>
      </c>
      <c r="BG161" s="256"/>
      <c r="BH161" s="256"/>
      <c r="BI161" s="256"/>
      <c r="BJ161" s="256" t="s">
        <v>373</v>
      </c>
      <c r="BK161" s="256"/>
      <c r="BL161" s="256"/>
      <c r="BM161" s="256"/>
    </row>
    <row r="162" spans="1:65" s="63" customFormat="1" ht="15" customHeight="1">
      <c r="A162" s="532"/>
      <c r="B162" s="71"/>
      <c r="C162" s="578"/>
      <c r="D162" s="579"/>
      <c r="E162" s="579"/>
      <c r="F162" s="579"/>
      <c r="G162" s="580"/>
      <c r="H162" s="72"/>
      <c r="I162" s="72"/>
      <c r="J162" s="71"/>
      <c r="K162" s="71"/>
      <c r="L162" s="270" t="s">
        <v>369</v>
      </c>
      <c r="M162" s="271"/>
      <c r="N162" s="328"/>
      <c r="O162" s="329"/>
      <c r="P162" s="329"/>
      <c r="Q162" s="329"/>
      <c r="R162" s="329"/>
      <c r="S162" s="329"/>
      <c r="T162" s="329"/>
      <c r="U162" s="329"/>
      <c r="V162" s="329"/>
      <c r="W162" s="330"/>
      <c r="X162" s="330"/>
      <c r="Y162" s="331"/>
      <c r="Z162" s="318"/>
      <c r="AA162" s="284"/>
      <c r="AB162" s="319"/>
      <c r="AC162" s="284"/>
      <c r="AD162" s="284"/>
      <c r="AE162" s="319"/>
      <c r="AF162" s="283"/>
      <c r="AG162" s="284"/>
      <c r="AH162" s="284"/>
      <c r="AI162" s="319"/>
      <c r="AJ162" s="283"/>
      <c r="AK162" s="284"/>
      <c r="AL162" s="285"/>
      <c r="AM162" s="82"/>
      <c r="AN162" s="83"/>
      <c r="AO162" s="83"/>
      <c r="AP162" s="274"/>
      <c r="AQ162" s="275"/>
      <c r="AR162" s="276"/>
      <c r="AS162" s="81"/>
      <c r="AT162" s="81"/>
      <c r="AU162" s="81"/>
      <c r="AV162" s="81"/>
      <c r="AW162" s="81"/>
      <c r="AY162" s="73">
        <f>LEN(C162)</f>
        <v>0</v>
      </c>
      <c r="AZ162" s="74" t="b">
        <f>13=AY162</f>
        <v>0</v>
      </c>
      <c r="BB162" s="554" t="e">
        <f>IF(LEN(CLEAN(C162))=10,IF(AND(VALUE(MID(C162,4,1))&gt;=1,VALUE(MID(C162,4,1))&lt;=4),MOD(11-MOD(0*2+0*3+0*4+MID(C162,1,1)*5+MID(C162,2,1)*6+MID(C162,3,1)*7+MID(C162,4,1)*8+MID(C162,5,1)*9+MID(C162,6,1)*2+MID(C162,7,1)*3+MID(C162,8,1)*4+MID(C162,9,1)*5,11),10),IF(AND(VALUE(MID(C162,4,1))&gt;=5,VALUE(MID(C162,4,1))&lt;=8),MOD(11-MOD(0*2+0*3+0*4+MID(C162,1,1)*5+MID(C162,2,1)*6+MID(C162,3,1)*7+MID(C162,4,1)*8+MID(C162,5,1)*9+MID(C162,6,1)*2+MID(C162,7,1)*3+MID(C162,8,1)*4+MID(C162,9,1)*5,11),10),"오류")),IF(LEN(CLEAN(C162))=11,IF(AND(VALUE(MID(C162,5,1))&gt;=1,VALUE(MID(C162,5,1))&lt;=4),MOD(11-MOD(0*2+0*3+MID(C162,1,1)*4+MID(C162,2,1)*5+MID(C162,3,1)*6+MID(C162,4,1)*7+MID(C162,5,1)*8+MID(C162,6,1)*9+MID(C162,7,1)*2+MID(C162,8,1)*3+MID(C162,9,1)*4+MID(C162,10,1)*5,11),10),IF(AND(VALUE(MID(C162,5,1))&gt;=5,VALUE(MID(C162,5,1))&lt;=8),MOD(11-MOD(0*2+0*3+MID(C162,1,1)*4+MID(C162,2,1)*5+MID(C162,3,1)*6+MID(C162,4,1)*7+MID(C162,5,1)*8+MID(C162,6,1)*9+MID(C162,7,1)*2+MID(C162,8,1)*3+MID(C162,9,1)*4+MID(C162,10,1)*5,11),10),"오류")),IF(LEN(CLEAN(C162))=12,IF(AND(VALUE(MID(C162,6,1))&gt;=1,VALUE(MID(C162,6,1))&lt;=4),MOD(11-MOD(0*2+MID(C162,1,1)*3+MID(C162,2,1)*4+MID(C162,3,1)*5+MID(C162,4,1)*6+MID(C162,5,1)*7+MID(C162,6,1)*8+MID(C162,7,1)*9+MID(C162,8,1)*2+MID(C162,9,1)*3+MID(C162,10,1)*4+MID(C162,11,1)*5,11),10),IF(AND(VALUE(MID(C162,7,1))&gt;=5,VALUE(MID(C162,7,1))&lt;=8),MOD(11-MOD(0*2+MID(C162,1,1)*3+MID(C162,2,1)*4+MID(C162,3,1)*5+MID(C162,4,1)*6+MID(C162,5,1)*7+MID(C162,6,1)*8+MID(C162,7,1)*9+MID(C162,8,1)*2+MID(C162,9,1)*3+MID(C162,10,1)*4+MID(C162,11,1)*5,11),10),"오류")),IF(AND(VALUE(MID(C162,7,1))&gt;=1,VALUE(MID(C162,7,1))&lt;=4),MOD(11-MOD(MID(C162,1,1)*2+MID(C162,2,1)*3+MID(C162,3,1)*4+MID(C162,4,1)*5+MID(C162,5,1)*6+MID(C162,6,1)*7+MID(C162,7,1)*8+MID(C162,8,1)*9+MID(C162,9,1)*2+MID(C162,10,1)*3+MID(C162,11,1)*4+MID(C162,12,1)*5,11),10),IF(AND(VALUE(MID(C162,7,1))&gt;=5,VALUE(MID(C162,7,1))&lt;=8),IF(LEN(CLEAN(C162))=12,MOD(MOD(11-MOD(0*2+MID(C162,1,1)*3+MID(C162,2,1)*4+MID(C162,3,1)*5+MID(C162,4,1)*6+MID(C162,5,1)*7+MID(C162,6,1)*8+MID(C162,7,1)*9+MID(C162,8,1)*2+MID(C162,9,1)*3+MID(C162,10,1)*4+MID(C162,11,1)*5,11),10)+2,10),MOD(MOD(11-MOD(MID(C162,1,1)*2+MID(C162,2,1)*3+MID(C162,3,1)*4+MID(C162,4,1)*5+MID(C162,5,1)*6+MID(C162,6,1)*7+MID(C162,7,1)*8+MID(C162,8,1)*9+MID(C162,9,1)*2+MID(C162,10,1)*3+MID(C162,11,1)*4+MID(C162,12,1)*5,11),10)+2,10)))))))</f>
        <v>#VALUE!</v>
      </c>
      <c r="BC162" s="554"/>
      <c r="BD162" s="554"/>
      <c r="BE162" s="554"/>
      <c r="BF162" s="554" t="e">
        <f>IF(INT(RIGHT(C162,1))=BB162,"OK","주민오류")</f>
        <v>#VALUE!</v>
      </c>
      <c r="BG162" s="554"/>
      <c r="BH162" s="554"/>
      <c r="BI162" s="554"/>
      <c r="BJ162" s="554" t="e">
        <f>DATEDIF(IF(OR(MID(C162,LEN(CLEAN(C162))-6,1)&lt;="2",MID(C162,LEN(CLEAN(C162))-6,1)="5",MID(C162,LEN(CLEAN(C162))-6,1)="6"),DATE(MID(C162,1,2),MID(C162,3,2),MID(C162,5,2)),CHOOSE(14-LEN(CLEAN(C162)), DATE(MID(C162,1,2)+100,MID(C162,3,2),MID(C162,5,2)), DATE(MID(C162,1,1)+100,MID(C162,2,2),MID(C162,4,2)),DATE(2000,MID(C162,1,2),MID(C162,3,2)),DATE(2000,MID(C162,1,1),MID(C162,2,2)))),$A$1,"y")</f>
        <v>#VALUE!</v>
      </c>
      <c r="BK162" s="554"/>
      <c r="BL162" s="554"/>
      <c r="BM162" s="554"/>
    </row>
    <row r="163" spans="1:65" s="63" customFormat="1" ht="15" customHeight="1">
      <c r="A163" s="532">
        <f>A161+1</f>
        <v>5</v>
      </c>
      <c r="B163" s="75"/>
      <c r="C163" s="582"/>
      <c r="D163" s="583"/>
      <c r="E163" s="583"/>
      <c r="F163" s="583"/>
      <c r="G163" s="584"/>
      <c r="H163" s="535"/>
      <c r="I163" s="585"/>
      <c r="J163" s="75"/>
      <c r="K163" s="75"/>
      <c r="L163" s="272" t="s">
        <v>366</v>
      </c>
      <c r="M163" s="273"/>
      <c r="N163" s="338"/>
      <c r="O163" s="339"/>
      <c r="P163" s="339"/>
      <c r="Q163" s="339"/>
      <c r="R163" s="339"/>
      <c r="S163" s="339"/>
      <c r="T163" s="339"/>
      <c r="U163" s="339"/>
      <c r="V163" s="339"/>
      <c r="W163" s="340"/>
      <c r="X163" s="340"/>
      <c r="Y163" s="341"/>
      <c r="Z163" s="320"/>
      <c r="AA163" s="321"/>
      <c r="AB163" s="322"/>
      <c r="AC163" s="321"/>
      <c r="AD163" s="321"/>
      <c r="AE163" s="322"/>
      <c r="AF163" s="323"/>
      <c r="AG163" s="321"/>
      <c r="AH163" s="321"/>
      <c r="AI163" s="322"/>
      <c r="AJ163" s="323"/>
      <c r="AK163" s="321"/>
      <c r="AL163" s="581"/>
      <c r="AM163" s="84"/>
      <c r="AN163" s="85"/>
      <c r="AO163" s="85"/>
      <c r="AP163" s="349"/>
      <c r="AQ163" s="350"/>
      <c r="AR163" s="351"/>
      <c r="AS163" s="80"/>
      <c r="AT163" s="80"/>
      <c r="AU163" s="80"/>
      <c r="AV163" s="80"/>
      <c r="AW163" s="80"/>
      <c r="AY163" s="176" t="s">
        <v>370</v>
      </c>
      <c r="AZ163" s="70"/>
      <c r="BB163" s="256" t="s">
        <v>371</v>
      </c>
      <c r="BC163" s="256"/>
      <c r="BD163" s="256"/>
      <c r="BE163" s="256"/>
      <c r="BF163" s="256" t="s">
        <v>372</v>
      </c>
      <c r="BG163" s="256"/>
      <c r="BH163" s="256"/>
      <c r="BI163" s="256"/>
      <c r="BJ163" s="256" t="s">
        <v>373</v>
      </c>
      <c r="BK163" s="256"/>
      <c r="BL163" s="256"/>
      <c r="BM163" s="256"/>
    </row>
    <row r="164" spans="1:65" s="63" customFormat="1" ht="15" customHeight="1">
      <c r="A164" s="532"/>
      <c r="B164" s="71"/>
      <c r="C164" s="578"/>
      <c r="D164" s="579"/>
      <c r="E164" s="579"/>
      <c r="F164" s="579"/>
      <c r="G164" s="580"/>
      <c r="H164" s="72"/>
      <c r="I164" s="72"/>
      <c r="J164" s="71"/>
      <c r="K164" s="71"/>
      <c r="L164" s="270" t="s">
        <v>369</v>
      </c>
      <c r="M164" s="271"/>
      <c r="N164" s="328"/>
      <c r="O164" s="329"/>
      <c r="P164" s="329"/>
      <c r="Q164" s="329"/>
      <c r="R164" s="329"/>
      <c r="S164" s="329"/>
      <c r="T164" s="329"/>
      <c r="U164" s="329"/>
      <c r="V164" s="329"/>
      <c r="W164" s="330"/>
      <c r="X164" s="330"/>
      <c r="Y164" s="331"/>
      <c r="Z164" s="318"/>
      <c r="AA164" s="284"/>
      <c r="AB164" s="319"/>
      <c r="AC164" s="284"/>
      <c r="AD164" s="284"/>
      <c r="AE164" s="319"/>
      <c r="AF164" s="283"/>
      <c r="AG164" s="284"/>
      <c r="AH164" s="284"/>
      <c r="AI164" s="319"/>
      <c r="AJ164" s="283"/>
      <c r="AK164" s="284"/>
      <c r="AL164" s="285"/>
      <c r="AM164" s="82"/>
      <c r="AN164" s="83"/>
      <c r="AO164" s="83"/>
      <c r="AP164" s="274"/>
      <c r="AQ164" s="275"/>
      <c r="AR164" s="276"/>
      <c r="AS164" s="81"/>
      <c r="AT164" s="81"/>
      <c r="AU164" s="81"/>
      <c r="AV164" s="81"/>
      <c r="AW164" s="81"/>
      <c r="AY164" s="73">
        <f>LEN(C164)</f>
        <v>0</v>
      </c>
      <c r="AZ164" s="74" t="b">
        <f>13=AY164</f>
        <v>0</v>
      </c>
      <c r="BB164" s="554" t="e">
        <f>IF(LEN(CLEAN(C164))=10,IF(AND(VALUE(MID(C164,4,1))&gt;=1,VALUE(MID(C164,4,1))&lt;=4),MOD(11-MOD(0*2+0*3+0*4+MID(C164,1,1)*5+MID(C164,2,1)*6+MID(C164,3,1)*7+MID(C164,4,1)*8+MID(C164,5,1)*9+MID(C164,6,1)*2+MID(C164,7,1)*3+MID(C164,8,1)*4+MID(C164,9,1)*5,11),10),IF(AND(VALUE(MID(C164,4,1))&gt;=5,VALUE(MID(C164,4,1))&lt;=8),MOD(11-MOD(0*2+0*3+0*4+MID(C164,1,1)*5+MID(C164,2,1)*6+MID(C164,3,1)*7+MID(C164,4,1)*8+MID(C164,5,1)*9+MID(C164,6,1)*2+MID(C164,7,1)*3+MID(C164,8,1)*4+MID(C164,9,1)*5,11),10),"오류")),IF(LEN(CLEAN(C164))=11,IF(AND(VALUE(MID(C164,5,1))&gt;=1,VALUE(MID(C164,5,1))&lt;=4),MOD(11-MOD(0*2+0*3+MID(C164,1,1)*4+MID(C164,2,1)*5+MID(C164,3,1)*6+MID(C164,4,1)*7+MID(C164,5,1)*8+MID(C164,6,1)*9+MID(C164,7,1)*2+MID(C164,8,1)*3+MID(C164,9,1)*4+MID(C164,10,1)*5,11),10),IF(AND(VALUE(MID(C164,5,1))&gt;=5,VALUE(MID(C164,5,1))&lt;=8),MOD(11-MOD(0*2+0*3+MID(C164,1,1)*4+MID(C164,2,1)*5+MID(C164,3,1)*6+MID(C164,4,1)*7+MID(C164,5,1)*8+MID(C164,6,1)*9+MID(C164,7,1)*2+MID(C164,8,1)*3+MID(C164,9,1)*4+MID(C164,10,1)*5,11),10),"오류")),IF(LEN(CLEAN(C164))=12,IF(AND(VALUE(MID(C164,6,1))&gt;=1,VALUE(MID(C164,6,1))&lt;=4),MOD(11-MOD(0*2+MID(C164,1,1)*3+MID(C164,2,1)*4+MID(C164,3,1)*5+MID(C164,4,1)*6+MID(C164,5,1)*7+MID(C164,6,1)*8+MID(C164,7,1)*9+MID(C164,8,1)*2+MID(C164,9,1)*3+MID(C164,10,1)*4+MID(C164,11,1)*5,11),10),IF(AND(VALUE(MID(C164,7,1))&gt;=5,VALUE(MID(C164,7,1))&lt;=8),MOD(11-MOD(0*2+MID(C164,1,1)*3+MID(C164,2,1)*4+MID(C164,3,1)*5+MID(C164,4,1)*6+MID(C164,5,1)*7+MID(C164,6,1)*8+MID(C164,7,1)*9+MID(C164,8,1)*2+MID(C164,9,1)*3+MID(C164,10,1)*4+MID(C164,11,1)*5,11),10),"오류")),IF(AND(VALUE(MID(C164,7,1))&gt;=1,VALUE(MID(C164,7,1))&lt;=4),MOD(11-MOD(MID(C164,1,1)*2+MID(C164,2,1)*3+MID(C164,3,1)*4+MID(C164,4,1)*5+MID(C164,5,1)*6+MID(C164,6,1)*7+MID(C164,7,1)*8+MID(C164,8,1)*9+MID(C164,9,1)*2+MID(C164,10,1)*3+MID(C164,11,1)*4+MID(C164,12,1)*5,11),10),IF(AND(VALUE(MID(C164,7,1))&gt;=5,VALUE(MID(C164,7,1))&lt;=8),IF(LEN(CLEAN(C164))=12,MOD(MOD(11-MOD(0*2+MID(C164,1,1)*3+MID(C164,2,1)*4+MID(C164,3,1)*5+MID(C164,4,1)*6+MID(C164,5,1)*7+MID(C164,6,1)*8+MID(C164,7,1)*9+MID(C164,8,1)*2+MID(C164,9,1)*3+MID(C164,10,1)*4+MID(C164,11,1)*5,11),10)+2,10),MOD(MOD(11-MOD(MID(C164,1,1)*2+MID(C164,2,1)*3+MID(C164,3,1)*4+MID(C164,4,1)*5+MID(C164,5,1)*6+MID(C164,6,1)*7+MID(C164,7,1)*8+MID(C164,8,1)*9+MID(C164,9,1)*2+MID(C164,10,1)*3+MID(C164,11,1)*4+MID(C164,12,1)*5,11),10)+2,10)))))))</f>
        <v>#VALUE!</v>
      </c>
      <c r="BC164" s="554"/>
      <c r="BD164" s="554"/>
      <c r="BE164" s="554"/>
      <c r="BF164" s="554" t="e">
        <f>IF(INT(RIGHT(C164,1))=BB164,"OK","주민오류")</f>
        <v>#VALUE!</v>
      </c>
      <c r="BG164" s="554"/>
      <c r="BH164" s="554"/>
      <c r="BI164" s="554"/>
      <c r="BJ164" s="554" t="e">
        <f>DATEDIF(IF(OR(MID(C164,LEN(CLEAN(C164))-6,1)&lt;="2",MID(C164,LEN(CLEAN(C164))-6,1)="5",MID(C164,LEN(CLEAN(C164))-6,1)="6"),DATE(MID(C164,1,2),MID(C164,3,2),MID(C164,5,2)),CHOOSE(14-LEN(CLEAN(C164)), DATE(MID(C164,1,2)+100,MID(C164,3,2),MID(C164,5,2)), DATE(MID(C164,1,1)+100,MID(C164,2,2),MID(C164,4,2)),DATE(2000,MID(C164,1,2),MID(C164,3,2)),DATE(2000,MID(C164,1,1),MID(C164,2,2)))),$A$1,"y")</f>
        <v>#VALUE!</v>
      </c>
      <c r="BK164" s="554"/>
      <c r="BL164" s="554"/>
      <c r="BM164" s="554"/>
    </row>
    <row r="165" spans="1:65" s="63" customFormat="1" ht="15" customHeight="1">
      <c r="A165" s="532">
        <f>A163+1</f>
        <v>6</v>
      </c>
      <c r="B165" s="75"/>
      <c r="C165" s="582"/>
      <c r="D165" s="583"/>
      <c r="E165" s="583"/>
      <c r="F165" s="583"/>
      <c r="G165" s="584"/>
      <c r="H165" s="535"/>
      <c r="I165" s="585"/>
      <c r="J165" s="75"/>
      <c r="K165" s="75"/>
      <c r="L165" s="272" t="s">
        <v>366</v>
      </c>
      <c r="M165" s="273"/>
      <c r="N165" s="338"/>
      <c r="O165" s="339"/>
      <c r="P165" s="339"/>
      <c r="Q165" s="339"/>
      <c r="R165" s="339"/>
      <c r="S165" s="339"/>
      <c r="T165" s="339"/>
      <c r="U165" s="339"/>
      <c r="V165" s="339"/>
      <c r="W165" s="340"/>
      <c r="X165" s="340"/>
      <c r="Y165" s="341"/>
      <c r="Z165" s="320"/>
      <c r="AA165" s="321"/>
      <c r="AB165" s="322"/>
      <c r="AC165" s="321"/>
      <c r="AD165" s="321"/>
      <c r="AE165" s="322"/>
      <c r="AF165" s="323"/>
      <c r="AG165" s="321"/>
      <c r="AH165" s="321"/>
      <c r="AI165" s="322"/>
      <c r="AJ165" s="323"/>
      <c r="AK165" s="321"/>
      <c r="AL165" s="581"/>
      <c r="AM165" s="84"/>
      <c r="AN165" s="85"/>
      <c r="AO165" s="85"/>
      <c r="AP165" s="349"/>
      <c r="AQ165" s="350"/>
      <c r="AR165" s="351"/>
      <c r="AS165" s="80"/>
      <c r="AT165" s="80"/>
      <c r="AU165" s="80"/>
      <c r="AV165" s="80"/>
      <c r="AW165" s="80"/>
      <c r="AY165" s="176" t="s">
        <v>370</v>
      </c>
      <c r="AZ165" s="70"/>
      <c r="BB165" s="256" t="s">
        <v>371</v>
      </c>
      <c r="BC165" s="256"/>
      <c r="BD165" s="256"/>
      <c r="BE165" s="256"/>
      <c r="BF165" s="256" t="s">
        <v>372</v>
      </c>
      <c r="BG165" s="256"/>
      <c r="BH165" s="256"/>
      <c r="BI165" s="256"/>
      <c r="BJ165" s="256" t="s">
        <v>373</v>
      </c>
      <c r="BK165" s="256"/>
      <c r="BL165" s="256"/>
      <c r="BM165" s="256"/>
    </row>
    <row r="166" spans="1:65" s="63" customFormat="1" ht="15" customHeight="1">
      <c r="A166" s="532"/>
      <c r="B166" s="71"/>
      <c r="C166" s="578"/>
      <c r="D166" s="579"/>
      <c r="E166" s="579"/>
      <c r="F166" s="579"/>
      <c r="G166" s="580"/>
      <c r="H166" s="72"/>
      <c r="I166" s="72"/>
      <c r="J166" s="71"/>
      <c r="K166" s="71"/>
      <c r="L166" s="270" t="s">
        <v>369</v>
      </c>
      <c r="M166" s="271"/>
      <c r="N166" s="328"/>
      <c r="O166" s="329"/>
      <c r="P166" s="329"/>
      <c r="Q166" s="329"/>
      <c r="R166" s="329"/>
      <c r="S166" s="329"/>
      <c r="T166" s="329"/>
      <c r="U166" s="329"/>
      <c r="V166" s="329"/>
      <c r="W166" s="330"/>
      <c r="X166" s="330"/>
      <c r="Y166" s="331"/>
      <c r="Z166" s="318"/>
      <c r="AA166" s="284"/>
      <c r="AB166" s="319"/>
      <c r="AC166" s="284"/>
      <c r="AD166" s="284"/>
      <c r="AE166" s="319"/>
      <c r="AF166" s="283"/>
      <c r="AG166" s="284"/>
      <c r="AH166" s="284"/>
      <c r="AI166" s="319"/>
      <c r="AJ166" s="283"/>
      <c r="AK166" s="284"/>
      <c r="AL166" s="285"/>
      <c r="AM166" s="82"/>
      <c r="AN166" s="83"/>
      <c r="AO166" s="83"/>
      <c r="AP166" s="274"/>
      <c r="AQ166" s="275"/>
      <c r="AR166" s="276"/>
      <c r="AS166" s="81"/>
      <c r="AT166" s="81"/>
      <c r="AU166" s="81"/>
      <c r="AV166" s="81"/>
      <c r="AW166" s="81"/>
      <c r="AY166" s="73">
        <f>LEN(C166)</f>
        <v>0</v>
      </c>
      <c r="AZ166" s="74" t="b">
        <f>13=AY166</f>
        <v>0</v>
      </c>
      <c r="BB166" s="554" t="e">
        <f>IF(LEN(CLEAN(C166))=10,IF(AND(VALUE(MID(C166,4,1))&gt;=1,VALUE(MID(C166,4,1))&lt;=4),MOD(11-MOD(0*2+0*3+0*4+MID(C166,1,1)*5+MID(C166,2,1)*6+MID(C166,3,1)*7+MID(C166,4,1)*8+MID(C166,5,1)*9+MID(C166,6,1)*2+MID(C166,7,1)*3+MID(C166,8,1)*4+MID(C166,9,1)*5,11),10),IF(AND(VALUE(MID(C166,4,1))&gt;=5,VALUE(MID(C166,4,1))&lt;=8),MOD(11-MOD(0*2+0*3+0*4+MID(C166,1,1)*5+MID(C166,2,1)*6+MID(C166,3,1)*7+MID(C166,4,1)*8+MID(C166,5,1)*9+MID(C166,6,1)*2+MID(C166,7,1)*3+MID(C166,8,1)*4+MID(C166,9,1)*5,11),10),"오류")),IF(LEN(CLEAN(C166))=11,IF(AND(VALUE(MID(C166,5,1))&gt;=1,VALUE(MID(C166,5,1))&lt;=4),MOD(11-MOD(0*2+0*3+MID(C166,1,1)*4+MID(C166,2,1)*5+MID(C166,3,1)*6+MID(C166,4,1)*7+MID(C166,5,1)*8+MID(C166,6,1)*9+MID(C166,7,1)*2+MID(C166,8,1)*3+MID(C166,9,1)*4+MID(C166,10,1)*5,11),10),IF(AND(VALUE(MID(C166,5,1))&gt;=5,VALUE(MID(C166,5,1))&lt;=8),MOD(11-MOD(0*2+0*3+MID(C166,1,1)*4+MID(C166,2,1)*5+MID(C166,3,1)*6+MID(C166,4,1)*7+MID(C166,5,1)*8+MID(C166,6,1)*9+MID(C166,7,1)*2+MID(C166,8,1)*3+MID(C166,9,1)*4+MID(C166,10,1)*5,11),10),"오류")),IF(LEN(CLEAN(C166))=12,IF(AND(VALUE(MID(C166,6,1))&gt;=1,VALUE(MID(C166,6,1))&lt;=4),MOD(11-MOD(0*2+MID(C166,1,1)*3+MID(C166,2,1)*4+MID(C166,3,1)*5+MID(C166,4,1)*6+MID(C166,5,1)*7+MID(C166,6,1)*8+MID(C166,7,1)*9+MID(C166,8,1)*2+MID(C166,9,1)*3+MID(C166,10,1)*4+MID(C166,11,1)*5,11),10),IF(AND(VALUE(MID(C166,7,1))&gt;=5,VALUE(MID(C166,7,1))&lt;=8),MOD(11-MOD(0*2+MID(C166,1,1)*3+MID(C166,2,1)*4+MID(C166,3,1)*5+MID(C166,4,1)*6+MID(C166,5,1)*7+MID(C166,6,1)*8+MID(C166,7,1)*9+MID(C166,8,1)*2+MID(C166,9,1)*3+MID(C166,10,1)*4+MID(C166,11,1)*5,11),10),"오류")),IF(AND(VALUE(MID(C166,7,1))&gt;=1,VALUE(MID(C166,7,1))&lt;=4),MOD(11-MOD(MID(C166,1,1)*2+MID(C166,2,1)*3+MID(C166,3,1)*4+MID(C166,4,1)*5+MID(C166,5,1)*6+MID(C166,6,1)*7+MID(C166,7,1)*8+MID(C166,8,1)*9+MID(C166,9,1)*2+MID(C166,10,1)*3+MID(C166,11,1)*4+MID(C166,12,1)*5,11),10),IF(AND(VALUE(MID(C166,7,1))&gt;=5,VALUE(MID(C166,7,1))&lt;=8),IF(LEN(CLEAN(C166))=12,MOD(MOD(11-MOD(0*2+MID(C166,1,1)*3+MID(C166,2,1)*4+MID(C166,3,1)*5+MID(C166,4,1)*6+MID(C166,5,1)*7+MID(C166,6,1)*8+MID(C166,7,1)*9+MID(C166,8,1)*2+MID(C166,9,1)*3+MID(C166,10,1)*4+MID(C166,11,1)*5,11),10)+2,10),MOD(MOD(11-MOD(MID(C166,1,1)*2+MID(C166,2,1)*3+MID(C166,3,1)*4+MID(C166,4,1)*5+MID(C166,5,1)*6+MID(C166,6,1)*7+MID(C166,7,1)*8+MID(C166,8,1)*9+MID(C166,9,1)*2+MID(C166,10,1)*3+MID(C166,11,1)*4+MID(C166,12,1)*5,11),10)+2,10)))))))</f>
        <v>#VALUE!</v>
      </c>
      <c r="BC166" s="554"/>
      <c r="BD166" s="554"/>
      <c r="BE166" s="554"/>
      <c r="BF166" s="554" t="e">
        <f>IF(INT(RIGHT(C166,1))=BB166,"OK","주민오류")</f>
        <v>#VALUE!</v>
      </c>
      <c r="BG166" s="554"/>
      <c r="BH166" s="554"/>
      <c r="BI166" s="554"/>
      <c r="BJ166" s="554" t="e">
        <f>DATEDIF(IF(OR(MID(C166,LEN(CLEAN(C166))-6,1)&lt;="2",MID(C166,LEN(CLEAN(C166))-6,1)="5",MID(C166,LEN(CLEAN(C166))-6,1)="6"),DATE(MID(C166,1,2),MID(C166,3,2),MID(C166,5,2)),CHOOSE(14-LEN(CLEAN(C166)), DATE(MID(C166,1,2)+100,MID(C166,3,2),MID(C166,5,2)), DATE(MID(C166,1,1)+100,MID(C166,2,2),MID(C166,4,2)),DATE(2000,MID(C166,1,2),MID(C166,3,2)),DATE(2000,MID(C166,1,1),MID(C166,2,2)))),$A$1,"y")</f>
        <v>#VALUE!</v>
      </c>
      <c r="BK166" s="554"/>
      <c r="BL166" s="554"/>
      <c r="BM166" s="554"/>
    </row>
    <row r="167" spans="1:65" s="63" customFormat="1" ht="15" customHeight="1">
      <c r="A167" s="532">
        <f>A165+1</f>
        <v>7</v>
      </c>
      <c r="B167" s="75"/>
      <c r="C167" s="582"/>
      <c r="D167" s="583"/>
      <c r="E167" s="583"/>
      <c r="F167" s="583"/>
      <c r="G167" s="584"/>
      <c r="H167" s="535"/>
      <c r="I167" s="585"/>
      <c r="J167" s="75"/>
      <c r="K167" s="75"/>
      <c r="L167" s="272" t="s">
        <v>366</v>
      </c>
      <c r="M167" s="273"/>
      <c r="N167" s="338"/>
      <c r="O167" s="339"/>
      <c r="P167" s="339"/>
      <c r="Q167" s="339"/>
      <c r="R167" s="339"/>
      <c r="S167" s="339"/>
      <c r="T167" s="339"/>
      <c r="U167" s="339"/>
      <c r="V167" s="339"/>
      <c r="W167" s="340"/>
      <c r="X167" s="340"/>
      <c r="Y167" s="341"/>
      <c r="Z167" s="320"/>
      <c r="AA167" s="321"/>
      <c r="AB167" s="322"/>
      <c r="AC167" s="321"/>
      <c r="AD167" s="321"/>
      <c r="AE167" s="322"/>
      <c r="AF167" s="323"/>
      <c r="AG167" s="321"/>
      <c r="AH167" s="321"/>
      <c r="AI167" s="322"/>
      <c r="AJ167" s="323"/>
      <c r="AK167" s="321"/>
      <c r="AL167" s="581"/>
      <c r="AM167" s="84"/>
      <c r="AN167" s="85"/>
      <c r="AO167" s="85"/>
      <c r="AP167" s="349"/>
      <c r="AQ167" s="350"/>
      <c r="AR167" s="351"/>
      <c r="AS167" s="80"/>
      <c r="AT167" s="80"/>
      <c r="AU167" s="80"/>
      <c r="AV167" s="80"/>
      <c r="AW167" s="80"/>
      <c r="AY167" s="176" t="s">
        <v>370</v>
      </c>
      <c r="AZ167" s="70"/>
      <c r="BB167" s="256" t="s">
        <v>371</v>
      </c>
      <c r="BC167" s="256"/>
      <c r="BD167" s="256"/>
      <c r="BE167" s="256"/>
      <c r="BF167" s="256" t="s">
        <v>372</v>
      </c>
      <c r="BG167" s="256"/>
      <c r="BH167" s="256"/>
      <c r="BI167" s="256"/>
      <c r="BJ167" s="256" t="s">
        <v>373</v>
      </c>
      <c r="BK167" s="256"/>
      <c r="BL167" s="256"/>
      <c r="BM167" s="256"/>
    </row>
    <row r="168" spans="1:65" s="63" customFormat="1" ht="15" customHeight="1" thickBot="1">
      <c r="A168" s="532"/>
      <c r="B168" s="71"/>
      <c r="C168" s="578"/>
      <c r="D168" s="579"/>
      <c r="E168" s="579"/>
      <c r="F168" s="579"/>
      <c r="G168" s="580"/>
      <c r="H168" s="72"/>
      <c r="I168" s="72"/>
      <c r="J168" s="71"/>
      <c r="K168" s="71"/>
      <c r="L168" s="592" t="s">
        <v>369</v>
      </c>
      <c r="M168" s="593"/>
      <c r="N168" s="328"/>
      <c r="O168" s="329"/>
      <c r="P168" s="329"/>
      <c r="Q168" s="329"/>
      <c r="R168" s="329"/>
      <c r="S168" s="329"/>
      <c r="T168" s="329"/>
      <c r="U168" s="329"/>
      <c r="V168" s="329"/>
      <c r="W168" s="330"/>
      <c r="X168" s="330"/>
      <c r="Y168" s="331"/>
      <c r="Z168" s="318"/>
      <c r="AA168" s="284"/>
      <c r="AB168" s="319"/>
      <c r="AC168" s="284"/>
      <c r="AD168" s="284"/>
      <c r="AE168" s="319"/>
      <c r="AF168" s="283"/>
      <c r="AG168" s="284"/>
      <c r="AH168" s="284"/>
      <c r="AI168" s="319"/>
      <c r="AJ168" s="283"/>
      <c r="AK168" s="284"/>
      <c r="AL168" s="285"/>
      <c r="AM168" s="82"/>
      <c r="AN168" s="83"/>
      <c r="AO168" s="83"/>
      <c r="AP168" s="274"/>
      <c r="AQ168" s="275"/>
      <c r="AR168" s="276"/>
      <c r="AS168" s="81"/>
      <c r="AT168" s="81"/>
      <c r="AU168" s="81"/>
      <c r="AV168" s="81"/>
      <c r="AW168" s="81"/>
      <c r="AY168" s="73">
        <f>LEN(C168)</f>
        <v>0</v>
      </c>
      <c r="AZ168" s="74" t="b">
        <f>13=AY168</f>
        <v>0</v>
      </c>
      <c r="BB168" s="554" t="e">
        <f>IF(LEN(CLEAN(C168))=10,IF(AND(VALUE(MID(C168,4,1))&gt;=1,VALUE(MID(C168,4,1))&lt;=4),MOD(11-MOD(0*2+0*3+0*4+MID(C168,1,1)*5+MID(C168,2,1)*6+MID(C168,3,1)*7+MID(C168,4,1)*8+MID(C168,5,1)*9+MID(C168,6,1)*2+MID(C168,7,1)*3+MID(C168,8,1)*4+MID(C168,9,1)*5,11),10),IF(AND(VALUE(MID(C168,4,1))&gt;=5,VALUE(MID(C168,4,1))&lt;=8),MOD(11-MOD(0*2+0*3+0*4+MID(C168,1,1)*5+MID(C168,2,1)*6+MID(C168,3,1)*7+MID(C168,4,1)*8+MID(C168,5,1)*9+MID(C168,6,1)*2+MID(C168,7,1)*3+MID(C168,8,1)*4+MID(C168,9,1)*5,11),10),"오류")),IF(LEN(CLEAN(C168))=11,IF(AND(VALUE(MID(C168,5,1))&gt;=1,VALUE(MID(C168,5,1))&lt;=4),MOD(11-MOD(0*2+0*3+MID(C168,1,1)*4+MID(C168,2,1)*5+MID(C168,3,1)*6+MID(C168,4,1)*7+MID(C168,5,1)*8+MID(C168,6,1)*9+MID(C168,7,1)*2+MID(C168,8,1)*3+MID(C168,9,1)*4+MID(C168,10,1)*5,11),10),IF(AND(VALUE(MID(C168,5,1))&gt;=5,VALUE(MID(C168,5,1))&lt;=8),MOD(11-MOD(0*2+0*3+MID(C168,1,1)*4+MID(C168,2,1)*5+MID(C168,3,1)*6+MID(C168,4,1)*7+MID(C168,5,1)*8+MID(C168,6,1)*9+MID(C168,7,1)*2+MID(C168,8,1)*3+MID(C168,9,1)*4+MID(C168,10,1)*5,11),10),"오류")),IF(LEN(CLEAN(C168))=12,IF(AND(VALUE(MID(C168,6,1))&gt;=1,VALUE(MID(C168,6,1))&lt;=4),MOD(11-MOD(0*2+MID(C168,1,1)*3+MID(C168,2,1)*4+MID(C168,3,1)*5+MID(C168,4,1)*6+MID(C168,5,1)*7+MID(C168,6,1)*8+MID(C168,7,1)*9+MID(C168,8,1)*2+MID(C168,9,1)*3+MID(C168,10,1)*4+MID(C168,11,1)*5,11),10),IF(AND(VALUE(MID(C168,7,1))&gt;=5,VALUE(MID(C168,7,1))&lt;=8),MOD(11-MOD(0*2+MID(C168,1,1)*3+MID(C168,2,1)*4+MID(C168,3,1)*5+MID(C168,4,1)*6+MID(C168,5,1)*7+MID(C168,6,1)*8+MID(C168,7,1)*9+MID(C168,8,1)*2+MID(C168,9,1)*3+MID(C168,10,1)*4+MID(C168,11,1)*5,11),10),"오류")),IF(AND(VALUE(MID(C168,7,1))&gt;=1,VALUE(MID(C168,7,1))&lt;=4),MOD(11-MOD(MID(C168,1,1)*2+MID(C168,2,1)*3+MID(C168,3,1)*4+MID(C168,4,1)*5+MID(C168,5,1)*6+MID(C168,6,1)*7+MID(C168,7,1)*8+MID(C168,8,1)*9+MID(C168,9,1)*2+MID(C168,10,1)*3+MID(C168,11,1)*4+MID(C168,12,1)*5,11),10),IF(AND(VALUE(MID(C168,7,1))&gt;=5,VALUE(MID(C168,7,1))&lt;=8),IF(LEN(CLEAN(C168))=12,MOD(MOD(11-MOD(0*2+MID(C168,1,1)*3+MID(C168,2,1)*4+MID(C168,3,1)*5+MID(C168,4,1)*6+MID(C168,5,1)*7+MID(C168,6,1)*8+MID(C168,7,1)*9+MID(C168,8,1)*2+MID(C168,9,1)*3+MID(C168,10,1)*4+MID(C168,11,1)*5,11),10)+2,10),MOD(MOD(11-MOD(MID(C168,1,1)*2+MID(C168,2,1)*3+MID(C168,3,1)*4+MID(C168,4,1)*5+MID(C168,5,1)*6+MID(C168,6,1)*7+MID(C168,7,1)*8+MID(C168,8,1)*9+MID(C168,9,1)*2+MID(C168,10,1)*3+MID(C168,11,1)*4+MID(C168,12,1)*5,11),10)+2,10)))))))</f>
        <v>#VALUE!</v>
      </c>
      <c r="BC168" s="554"/>
      <c r="BD168" s="554"/>
      <c r="BE168" s="554"/>
      <c r="BF168" s="554" t="e">
        <f>IF(INT(RIGHT(C168,1))=BB168,"OK","주민오류")</f>
        <v>#VALUE!</v>
      </c>
      <c r="BG168" s="554"/>
      <c r="BH168" s="554"/>
      <c r="BI168" s="554"/>
      <c r="BJ168" s="554" t="e">
        <f>DATEDIF(IF(OR(MID(C168,LEN(CLEAN(C168))-6,1)&lt;="2",MID(C168,LEN(CLEAN(C168))-6,1)="5",MID(C168,LEN(CLEAN(C168))-6,1)="6"),DATE(MID(C168,1,2),MID(C168,3,2),MID(C168,5,2)),CHOOSE(14-LEN(CLEAN(C168)), DATE(MID(C168,1,2)+100,MID(C168,3,2),MID(C168,5,2)), DATE(MID(C168,1,1)+100,MID(C168,2,2),MID(C168,4,2)),DATE(2000,MID(C168,1,2),MID(C168,3,2)),DATE(2000,MID(C168,1,1),MID(C168,2,2)))),$A$1,"y")</f>
        <v>#VALUE!</v>
      </c>
      <c r="BK168" s="554"/>
      <c r="BL168" s="554"/>
      <c r="BM168" s="554"/>
    </row>
    <row r="169" spans="1:65" s="63" customFormat="1" ht="16.5" customHeight="1" thickBot="1">
      <c r="A169" s="594" t="s">
        <v>346</v>
      </c>
      <c r="B169" s="595"/>
      <c r="C169" s="595"/>
      <c r="D169" s="595"/>
      <c r="E169" s="595"/>
      <c r="F169" s="595"/>
      <c r="G169" s="595"/>
      <c r="H169" s="595"/>
      <c r="I169" s="595"/>
      <c r="J169" s="595"/>
      <c r="K169" s="595"/>
      <c r="L169" s="595"/>
      <c r="M169" s="595"/>
      <c r="N169" s="595"/>
      <c r="O169" s="595"/>
      <c r="P169" s="595"/>
      <c r="Q169" s="595"/>
      <c r="R169" s="595"/>
      <c r="S169" s="595"/>
      <c r="T169" s="595"/>
      <c r="U169" s="595"/>
      <c r="V169" s="595"/>
      <c r="W169" s="595"/>
      <c r="X169" s="595"/>
      <c r="Y169" s="595"/>
      <c r="Z169" s="595"/>
      <c r="AA169" s="595"/>
      <c r="AB169" s="595"/>
      <c r="AC169" s="595"/>
      <c r="AD169" s="595"/>
      <c r="AE169" s="595"/>
      <c r="AF169" s="595"/>
      <c r="AG169" s="595"/>
      <c r="AH169" s="595"/>
      <c r="AI169" s="596"/>
      <c r="AJ169" s="555" t="s">
        <v>376</v>
      </c>
      <c r="AK169" s="556"/>
      <c r="AL169" s="556"/>
      <c r="AM169" s="556"/>
      <c r="AN169" s="557"/>
      <c r="AO169" s="564" t="s">
        <v>377</v>
      </c>
      <c r="AP169" s="565"/>
      <c r="AQ169" s="565"/>
      <c r="AR169" s="566"/>
    </row>
    <row r="170" spans="1:65" s="63" customFormat="1" ht="16.5" customHeight="1">
      <c r="A170" s="574" t="s">
        <v>343</v>
      </c>
      <c r="B170" s="575" t="s">
        <v>374</v>
      </c>
      <c r="C170" s="575"/>
      <c r="D170" s="575"/>
      <c r="E170" s="576" t="s">
        <v>352</v>
      </c>
      <c r="F170" s="557"/>
      <c r="G170" s="589" t="s">
        <v>375</v>
      </c>
      <c r="H170" s="590"/>
      <c r="I170" s="590"/>
      <c r="J170" s="590"/>
      <c r="K170" s="590"/>
      <c r="L170" s="590"/>
      <c r="M170" s="590"/>
      <c r="N170" s="590"/>
      <c r="O170" s="590"/>
      <c r="P170" s="590"/>
      <c r="Q170" s="590"/>
      <c r="R170" s="590"/>
      <c r="S170" s="590"/>
      <c r="T170" s="590"/>
      <c r="U170" s="590"/>
      <c r="V170" s="590"/>
      <c r="W170" s="590"/>
      <c r="X170" s="590"/>
      <c r="Y170" s="590"/>
      <c r="Z170" s="590"/>
      <c r="AA170" s="590"/>
      <c r="AB170" s="590"/>
      <c r="AC170" s="590"/>
      <c r="AD170" s="590"/>
      <c r="AE170" s="590"/>
      <c r="AF170" s="590"/>
      <c r="AG170" s="590"/>
      <c r="AH170" s="590"/>
      <c r="AI170" s="591"/>
      <c r="AJ170" s="558"/>
      <c r="AK170" s="559"/>
      <c r="AL170" s="559"/>
      <c r="AM170" s="559"/>
      <c r="AN170" s="560"/>
      <c r="AO170" s="567"/>
      <c r="AP170" s="568"/>
      <c r="AQ170" s="568"/>
      <c r="AR170" s="569"/>
    </row>
    <row r="171" spans="1:65" s="63" customFormat="1" ht="27" customHeight="1">
      <c r="A171" s="354"/>
      <c r="B171" s="334"/>
      <c r="C171" s="334"/>
      <c r="D171" s="334"/>
      <c r="E171" s="577"/>
      <c r="F171" s="563"/>
      <c r="G171" s="354" t="s">
        <v>333</v>
      </c>
      <c r="H171" s="334"/>
      <c r="I171" s="334"/>
      <c r="J171" s="334"/>
      <c r="K171" s="334"/>
      <c r="L171" s="343" t="s">
        <v>378</v>
      </c>
      <c r="M171" s="334"/>
      <c r="N171" s="334"/>
      <c r="O171" s="334"/>
      <c r="P171" s="334"/>
      <c r="Q171" s="342" t="s">
        <v>331</v>
      </c>
      <c r="R171" s="313"/>
      <c r="S171" s="313"/>
      <c r="T171" s="313"/>
      <c r="U171" s="343"/>
      <c r="V171" s="356" t="s">
        <v>379</v>
      </c>
      <c r="W171" s="356"/>
      <c r="X171" s="356"/>
      <c r="Y171" s="356"/>
      <c r="Z171" s="356"/>
      <c r="AA171" s="334" t="s">
        <v>380</v>
      </c>
      <c r="AB171" s="334"/>
      <c r="AC171" s="334"/>
      <c r="AD171" s="334"/>
      <c r="AE171" s="356" t="s">
        <v>329</v>
      </c>
      <c r="AF171" s="356"/>
      <c r="AG171" s="356"/>
      <c r="AH171" s="356"/>
      <c r="AI171" s="602"/>
      <c r="AJ171" s="561"/>
      <c r="AK171" s="562"/>
      <c r="AL171" s="562"/>
      <c r="AM171" s="562"/>
      <c r="AN171" s="563"/>
      <c r="AO171" s="570"/>
      <c r="AP171" s="571"/>
      <c r="AQ171" s="571"/>
      <c r="AR171" s="572"/>
    </row>
    <row r="172" spans="1:65" s="63" customFormat="1" ht="15" customHeight="1">
      <c r="A172" s="354"/>
      <c r="B172" s="334" t="s">
        <v>381</v>
      </c>
      <c r="C172" s="334"/>
      <c r="D172" s="334"/>
      <c r="E172" s="535" t="s">
        <v>366</v>
      </c>
      <c r="F172" s="536"/>
      <c r="G172" s="459">
        <f>SUM(G174,G176,G178,G180,G182,G184,G186)</f>
        <v>0</v>
      </c>
      <c r="H172" s="457"/>
      <c r="I172" s="457"/>
      <c r="J172" s="457"/>
      <c r="K172" s="457"/>
      <c r="L172" s="550">
        <f>SUM(L174,L176,L178,L180,L182,L184,L186)</f>
        <v>0</v>
      </c>
      <c r="M172" s="457"/>
      <c r="N172" s="457"/>
      <c r="O172" s="457"/>
      <c r="P172" s="457"/>
      <c r="Q172" s="548">
        <f>SUM(Q174,Q176,Q178,Q180,Q182,Q184,Q186)</f>
        <v>0</v>
      </c>
      <c r="R172" s="549"/>
      <c r="S172" s="549"/>
      <c r="T172" s="549"/>
      <c r="U172" s="550"/>
      <c r="V172" s="457">
        <f>SUM(V174,V176,V178,V180,V182,V184,V186)</f>
        <v>0</v>
      </c>
      <c r="W172" s="457"/>
      <c r="X172" s="457"/>
      <c r="Y172" s="457"/>
      <c r="Z172" s="457"/>
      <c r="AA172" s="457">
        <f>SUM(AA174,AA176,AA178,AA180,AA182,AA184,AA186)</f>
        <v>0</v>
      </c>
      <c r="AB172" s="457"/>
      <c r="AC172" s="457"/>
      <c r="AD172" s="457"/>
      <c r="AE172" s="457">
        <f>SUM(AE174,AE176,AE178,AE180,AE182,AE184,AE186)</f>
        <v>0</v>
      </c>
      <c r="AF172" s="457"/>
      <c r="AG172" s="457"/>
      <c r="AH172" s="457"/>
      <c r="AI172" s="458"/>
      <c r="AJ172" s="459">
        <f>SUM(AJ174,AJ176,AJ178,AJ180,AJ182,AJ184,AJ186)</f>
        <v>0</v>
      </c>
      <c r="AK172" s="457"/>
      <c r="AL172" s="457"/>
      <c r="AM172" s="457"/>
      <c r="AN172" s="458"/>
      <c r="AO172" s="1312"/>
      <c r="AP172" s="1313"/>
      <c r="AQ172" s="1313"/>
      <c r="AR172" s="1314"/>
    </row>
    <row r="173" spans="1:65" s="63" customFormat="1" ht="15" customHeight="1" thickBot="1">
      <c r="A173" s="355"/>
      <c r="B173" s="603"/>
      <c r="C173" s="603"/>
      <c r="D173" s="603"/>
      <c r="E173" s="600" t="s">
        <v>369</v>
      </c>
      <c r="F173" s="601"/>
      <c r="G173" s="464">
        <f>SUM(G175,G177,G179,G181,G183,G185,G187)</f>
        <v>0</v>
      </c>
      <c r="H173" s="465"/>
      <c r="I173" s="465"/>
      <c r="J173" s="465"/>
      <c r="K173" s="465"/>
      <c r="L173" s="551"/>
      <c r="M173" s="465"/>
      <c r="N173" s="465"/>
      <c r="O173" s="465"/>
      <c r="P173" s="465"/>
      <c r="Q173" s="466"/>
      <c r="R173" s="467"/>
      <c r="S173" s="467"/>
      <c r="T173" s="467"/>
      <c r="U173" s="468"/>
      <c r="V173" s="465">
        <f>SUM(V175,V177,V179,V181,V183,V185,V187)</f>
        <v>0</v>
      </c>
      <c r="W173" s="465"/>
      <c r="X173" s="465"/>
      <c r="Y173" s="465"/>
      <c r="Z173" s="465"/>
      <c r="AA173" s="552">
        <f>SUM(AA175,AA177,AA179,AA181,AA183,AA185,AA187)</f>
        <v>0</v>
      </c>
      <c r="AB173" s="552"/>
      <c r="AC173" s="552"/>
      <c r="AD173" s="552"/>
      <c r="AE173" s="465">
        <f>SUM(AE175,AE177,AE179,AE181,AE183,AE185,AE187)</f>
        <v>0</v>
      </c>
      <c r="AF173" s="465"/>
      <c r="AG173" s="465"/>
      <c r="AH173" s="465"/>
      <c r="AI173" s="553"/>
      <c r="AJ173" s="464">
        <f>SUM(AJ175,AJ177,AJ179,AJ181,AJ183,AJ185,AJ187)</f>
        <v>0</v>
      </c>
      <c r="AK173" s="465"/>
      <c r="AL173" s="465"/>
      <c r="AM173" s="465"/>
      <c r="AN173" s="553"/>
      <c r="AO173" s="1309"/>
      <c r="AP173" s="1310"/>
      <c r="AQ173" s="1310"/>
      <c r="AR173" s="1311"/>
    </row>
    <row r="174" spans="1:65" s="63" customFormat="1" ht="15" customHeight="1" thickTop="1">
      <c r="A174" s="544">
        <v>1</v>
      </c>
      <c r="B174" s="545" t="str">
        <f>IF(C155="","",C155)</f>
        <v>김수현</v>
      </c>
      <c r="C174" s="545"/>
      <c r="D174" s="545"/>
      <c r="E174" s="546" t="s">
        <v>366</v>
      </c>
      <c r="F174" s="547"/>
      <c r="G174" s="456"/>
      <c r="H174" s="368"/>
      <c r="I174" s="368"/>
      <c r="J174" s="368"/>
      <c r="K174" s="368"/>
      <c r="L174" s="327"/>
      <c r="M174" s="368"/>
      <c r="N174" s="368"/>
      <c r="O174" s="368"/>
      <c r="P174" s="368"/>
      <c r="Q174" s="359"/>
      <c r="R174" s="326"/>
      <c r="S174" s="326"/>
      <c r="T174" s="326"/>
      <c r="U174" s="327"/>
      <c r="V174" s="368"/>
      <c r="W174" s="368"/>
      <c r="X174" s="368"/>
      <c r="Y174" s="368"/>
      <c r="Z174" s="368"/>
      <c r="AA174" s="504"/>
      <c r="AB174" s="504"/>
      <c r="AC174" s="504"/>
      <c r="AD174" s="504"/>
      <c r="AE174" s="368"/>
      <c r="AF174" s="368"/>
      <c r="AG174" s="368"/>
      <c r="AH174" s="368"/>
      <c r="AI174" s="369"/>
      <c r="AJ174" s="325"/>
      <c r="AK174" s="326"/>
      <c r="AL174" s="326"/>
      <c r="AM174" s="326"/>
      <c r="AN174" s="573"/>
      <c r="AO174" s="537"/>
      <c r="AP174" s="504"/>
      <c r="AQ174" s="504"/>
      <c r="AR174" s="505"/>
    </row>
    <row r="175" spans="1:65" s="63" customFormat="1" ht="15" customHeight="1">
      <c r="A175" s="532"/>
      <c r="B175" s="334"/>
      <c r="C175" s="334"/>
      <c r="D175" s="334"/>
      <c r="E175" s="538" t="s">
        <v>402</v>
      </c>
      <c r="F175" s="539"/>
      <c r="G175" s="540"/>
      <c r="H175" s="330"/>
      <c r="I175" s="330"/>
      <c r="J175" s="330"/>
      <c r="K175" s="330"/>
      <c r="L175" s="319"/>
      <c r="M175" s="330"/>
      <c r="N175" s="330"/>
      <c r="O175" s="330"/>
      <c r="P175" s="330"/>
      <c r="Q175" s="461"/>
      <c r="R175" s="462"/>
      <c r="S175" s="462"/>
      <c r="T175" s="462"/>
      <c r="U175" s="463"/>
      <c r="V175" s="330"/>
      <c r="W175" s="330"/>
      <c r="X175" s="330"/>
      <c r="Y175" s="330"/>
      <c r="Z175" s="330"/>
      <c r="AA175" s="452"/>
      <c r="AB175" s="452"/>
      <c r="AC175" s="452"/>
      <c r="AD175" s="452"/>
      <c r="AE175" s="330"/>
      <c r="AF175" s="330"/>
      <c r="AG175" s="330"/>
      <c r="AH175" s="330"/>
      <c r="AI175" s="331"/>
      <c r="AJ175" s="318"/>
      <c r="AK175" s="284"/>
      <c r="AL175" s="284"/>
      <c r="AM175" s="284"/>
      <c r="AN175" s="285"/>
      <c r="AO175" s="530"/>
      <c r="AP175" s="452"/>
      <c r="AQ175" s="452"/>
      <c r="AR175" s="531"/>
    </row>
    <row r="176" spans="1:65" s="63" customFormat="1" ht="15" customHeight="1">
      <c r="A176" s="532">
        <f>A174+1</f>
        <v>2</v>
      </c>
      <c r="B176" s="334" t="str">
        <f>IF(C157="","",C157)</f>
        <v/>
      </c>
      <c r="C176" s="334"/>
      <c r="D176" s="334"/>
      <c r="E176" s="535" t="s">
        <v>366</v>
      </c>
      <c r="F176" s="536"/>
      <c r="G176" s="537"/>
      <c r="H176" s="504"/>
      <c r="I176" s="504"/>
      <c r="J176" s="504"/>
      <c r="K176" s="504"/>
      <c r="L176" s="541"/>
      <c r="M176" s="504"/>
      <c r="N176" s="504"/>
      <c r="O176" s="504"/>
      <c r="P176" s="504"/>
      <c r="Q176" s="323"/>
      <c r="R176" s="321"/>
      <c r="S176" s="321"/>
      <c r="T176" s="321"/>
      <c r="U176" s="322"/>
      <c r="V176" s="504"/>
      <c r="W176" s="504"/>
      <c r="X176" s="504"/>
      <c r="Y176" s="504"/>
      <c r="Z176" s="504"/>
      <c r="AA176" s="340"/>
      <c r="AB176" s="340"/>
      <c r="AC176" s="340"/>
      <c r="AD176" s="340"/>
      <c r="AE176" s="504"/>
      <c r="AF176" s="504"/>
      <c r="AG176" s="504"/>
      <c r="AH176" s="504"/>
      <c r="AI176" s="505"/>
      <c r="AJ176" s="453"/>
      <c r="AK176" s="454"/>
      <c r="AL176" s="454"/>
      <c r="AM176" s="454"/>
      <c r="AN176" s="455"/>
      <c r="AO176" s="506"/>
      <c r="AP176" s="340"/>
      <c r="AQ176" s="340"/>
      <c r="AR176" s="341"/>
    </row>
    <row r="177" spans="1:44" s="63" customFormat="1" ht="15" customHeight="1">
      <c r="A177" s="532"/>
      <c r="B177" s="334"/>
      <c r="C177" s="334"/>
      <c r="D177" s="334"/>
      <c r="E177" s="538" t="s">
        <v>402</v>
      </c>
      <c r="F177" s="539"/>
      <c r="G177" s="540"/>
      <c r="H177" s="330"/>
      <c r="I177" s="330"/>
      <c r="J177" s="330"/>
      <c r="K177" s="330"/>
      <c r="L177" s="319"/>
      <c r="M177" s="330"/>
      <c r="N177" s="330"/>
      <c r="O177" s="330"/>
      <c r="P177" s="330"/>
      <c r="Q177" s="461"/>
      <c r="R177" s="462"/>
      <c r="S177" s="462"/>
      <c r="T177" s="462"/>
      <c r="U177" s="463"/>
      <c r="V177" s="330"/>
      <c r="W177" s="330"/>
      <c r="X177" s="330"/>
      <c r="Y177" s="330"/>
      <c r="Z177" s="330"/>
      <c r="AA177" s="452"/>
      <c r="AB177" s="452"/>
      <c r="AC177" s="452"/>
      <c r="AD177" s="452"/>
      <c r="AE177" s="330"/>
      <c r="AF177" s="330"/>
      <c r="AG177" s="330"/>
      <c r="AH177" s="330"/>
      <c r="AI177" s="331"/>
      <c r="AJ177" s="318"/>
      <c r="AK177" s="284"/>
      <c r="AL177" s="284"/>
      <c r="AM177" s="284"/>
      <c r="AN177" s="285"/>
      <c r="AO177" s="530"/>
      <c r="AP177" s="452"/>
      <c r="AQ177" s="452"/>
      <c r="AR177" s="531"/>
    </row>
    <row r="178" spans="1:44" s="63" customFormat="1" ht="15" customHeight="1">
      <c r="A178" s="532">
        <f>A176+1</f>
        <v>3</v>
      </c>
      <c r="B178" s="334" t="str">
        <f>IF(C159="","",C159)</f>
        <v/>
      </c>
      <c r="C178" s="334"/>
      <c r="D178" s="334"/>
      <c r="E178" s="535" t="s">
        <v>366</v>
      </c>
      <c r="F178" s="536"/>
      <c r="G178" s="537"/>
      <c r="H178" s="504"/>
      <c r="I178" s="504"/>
      <c r="J178" s="504"/>
      <c r="K178" s="504"/>
      <c r="L178" s="541"/>
      <c r="M178" s="504"/>
      <c r="N178" s="504"/>
      <c r="O178" s="504"/>
      <c r="P178" s="504"/>
      <c r="Q178" s="323"/>
      <c r="R178" s="321"/>
      <c r="S178" s="321"/>
      <c r="T178" s="321"/>
      <c r="U178" s="322"/>
      <c r="V178" s="504"/>
      <c r="W178" s="504"/>
      <c r="X178" s="504"/>
      <c r="Y178" s="504"/>
      <c r="Z178" s="504"/>
      <c r="AA178" s="340"/>
      <c r="AB178" s="340"/>
      <c r="AC178" s="340"/>
      <c r="AD178" s="340"/>
      <c r="AE178" s="504"/>
      <c r="AF178" s="504"/>
      <c r="AG178" s="504"/>
      <c r="AH178" s="504"/>
      <c r="AI178" s="505"/>
      <c r="AJ178" s="453"/>
      <c r="AK178" s="454"/>
      <c r="AL178" s="454"/>
      <c r="AM178" s="454"/>
      <c r="AN178" s="455"/>
      <c r="AO178" s="506"/>
      <c r="AP178" s="340"/>
      <c r="AQ178" s="340"/>
      <c r="AR178" s="341"/>
    </row>
    <row r="179" spans="1:44" s="63" customFormat="1" ht="15" customHeight="1">
      <c r="A179" s="532"/>
      <c r="B179" s="334"/>
      <c r="C179" s="334"/>
      <c r="D179" s="334"/>
      <c r="E179" s="538" t="s">
        <v>402</v>
      </c>
      <c r="F179" s="539"/>
      <c r="G179" s="540"/>
      <c r="H179" s="330"/>
      <c r="I179" s="330"/>
      <c r="J179" s="330"/>
      <c r="K179" s="330"/>
      <c r="L179" s="319"/>
      <c r="M179" s="330"/>
      <c r="N179" s="330"/>
      <c r="O179" s="330"/>
      <c r="P179" s="330"/>
      <c r="Q179" s="461"/>
      <c r="R179" s="462"/>
      <c r="S179" s="462"/>
      <c r="T179" s="462"/>
      <c r="U179" s="463"/>
      <c r="V179" s="330"/>
      <c r="W179" s="330"/>
      <c r="X179" s="330"/>
      <c r="Y179" s="330"/>
      <c r="Z179" s="330"/>
      <c r="AA179" s="452"/>
      <c r="AB179" s="452"/>
      <c r="AC179" s="452"/>
      <c r="AD179" s="452"/>
      <c r="AE179" s="330"/>
      <c r="AF179" s="330"/>
      <c r="AG179" s="330"/>
      <c r="AH179" s="330"/>
      <c r="AI179" s="331"/>
      <c r="AJ179" s="318"/>
      <c r="AK179" s="284"/>
      <c r="AL179" s="284"/>
      <c r="AM179" s="284"/>
      <c r="AN179" s="285"/>
      <c r="AO179" s="530"/>
      <c r="AP179" s="452"/>
      <c r="AQ179" s="452"/>
      <c r="AR179" s="531"/>
    </row>
    <row r="180" spans="1:44" s="63" customFormat="1" ht="15" customHeight="1">
      <c r="A180" s="532">
        <f>A178+1</f>
        <v>4</v>
      </c>
      <c r="B180" s="334" t="str">
        <f>IF(C161="","",C161)</f>
        <v/>
      </c>
      <c r="C180" s="334"/>
      <c r="D180" s="334"/>
      <c r="E180" s="535" t="s">
        <v>366</v>
      </c>
      <c r="F180" s="536"/>
      <c r="G180" s="537"/>
      <c r="H180" s="504"/>
      <c r="I180" s="504"/>
      <c r="J180" s="504"/>
      <c r="K180" s="504"/>
      <c r="L180" s="541"/>
      <c r="M180" s="504"/>
      <c r="N180" s="504"/>
      <c r="O180" s="504"/>
      <c r="P180" s="504"/>
      <c r="Q180" s="323"/>
      <c r="R180" s="321"/>
      <c r="S180" s="321"/>
      <c r="T180" s="321"/>
      <c r="U180" s="322"/>
      <c r="V180" s="504"/>
      <c r="W180" s="504"/>
      <c r="X180" s="504"/>
      <c r="Y180" s="504"/>
      <c r="Z180" s="504"/>
      <c r="AA180" s="340"/>
      <c r="AB180" s="340"/>
      <c r="AC180" s="340"/>
      <c r="AD180" s="340"/>
      <c r="AE180" s="504"/>
      <c r="AF180" s="504"/>
      <c r="AG180" s="504"/>
      <c r="AH180" s="504"/>
      <c r="AI180" s="505"/>
      <c r="AJ180" s="453"/>
      <c r="AK180" s="454"/>
      <c r="AL180" s="454"/>
      <c r="AM180" s="454"/>
      <c r="AN180" s="455"/>
      <c r="AO180" s="506"/>
      <c r="AP180" s="340"/>
      <c r="AQ180" s="340"/>
      <c r="AR180" s="341"/>
    </row>
    <row r="181" spans="1:44" s="63" customFormat="1" ht="15" customHeight="1">
      <c r="A181" s="532"/>
      <c r="B181" s="334"/>
      <c r="C181" s="334"/>
      <c r="D181" s="334"/>
      <c r="E181" s="538" t="s">
        <v>402</v>
      </c>
      <c r="F181" s="539"/>
      <c r="G181" s="540"/>
      <c r="H181" s="330"/>
      <c r="I181" s="330"/>
      <c r="J181" s="330"/>
      <c r="K181" s="330"/>
      <c r="L181" s="319"/>
      <c r="M181" s="330"/>
      <c r="N181" s="330"/>
      <c r="O181" s="330"/>
      <c r="P181" s="330"/>
      <c r="Q181" s="461"/>
      <c r="R181" s="462"/>
      <c r="S181" s="462"/>
      <c r="T181" s="462"/>
      <c r="U181" s="463"/>
      <c r="V181" s="330"/>
      <c r="W181" s="330"/>
      <c r="X181" s="330"/>
      <c r="Y181" s="330"/>
      <c r="Z181" s="330"/>
      <c r="AA181" s="452"/>
      <c r="AB181" s="452"/>
      <c r="AC181" s="452"/>
      <c r="AD181" s="452"/>
      <c r="AE181" s="330"/>
      <c r="AF181" s="330"/>
      <c r="AG181" s="330"/>
      <c r="AH181" s="330"/>
      <c r="AI181" s="331"/>
      <c r="AJ181" s="318"/>
      <c r="AK181" s="284"/>
      <c r="AL181" s="284"/>
      <c r="AM181" s="284"/>
      <c r="AN181" s="285"/>
      <c r="AO181" s="530"/>
      <c r="AP181" s="452"/>
      <c r="AQ181" s="452"/>
      <c r="AR181" s="531"/>
    </row>
    <row r="182" spans="1:44" s="63" customFormat="1" ht="15" customHeight="1">
      <c r="A182" s="532">
        <f>A180+1</f>
        <v>5</v>
      </c>
      <c r="B182" s="334" t="str">
        <f>IF(C163="","",C163)</f>
        <v/>
      </c>
      <c r="C182" s="334"/>
      <c r="D182" s="334"/>
      <c r="E182" s="535" t="s">
        <v>366</v>
      </c>
      <c r="F182" s="536"/>
      <c r="G182" s="537"/>
      <c r="H182" s="504"/>
      <c r="I182" s="504"/>
      <c r="J182" s="504"/>
      <c r="K182" s="504"/>
      <c r="L182" s="541"/>
      <c r="M182" s="504"/>
      <c r="N182" s="504"/>
      <c r="O182" s="504"/>
      <c r="P182" s="504"/>
      <c r="Q182" s="323"/>
      <c r="R182" s="321"/>
      <c r="S182" s="321"/>
      <c r="T182" s="321"/>
      <c r="U182" s="322"/>
      <c r="V182" s="504"/>
      <c r="W182" s="504"/>
      <c r="X182" s="504"/>
      <c r="Y182" s="504"/>
      <c r="Z182" s="504"/>
      <c r="AA182" s="340"/>
      <c r="AB182" s="340"/>
      <c r="AC182" s="340"/>
      <c r="AD182" s="340"/>
      <c r="AE182" s="504"/>
      <c r="AF182" s="504"/>
      <c r="AG182" s="504"/>
      <c r="AH182" s="504"/>
      <c r="AI182" s="505"/>
      <c r="AJ182" s="453"/>
      <c r="AK182" s="454"/>
      <c r="AL182" s="454"/>
      <c r="AM182" s="454"/>
      <c r="AN182" s="455"/>
      <c r="AO182" s="506"/>
      <c r="AP182" s="340"/>
      <c r="AQ182" s="340"/>
      <c r="AR182" s="341"/>
    </row>
    <row r="183" spans="1:44" s="63" customFormat="1" ht="15" customHeight="1">
      <c r="A183" s="532"/>
      <c r="B183" s="334"/>
      <c r="C183" s="334"/>
      <c r="D183" s="334"/>
      <c r="E183" s="538" t="s">
        <v>369</v>
      </c>
      <c r="F183" s="539"/>
      <c r="G183" s="540"/>
      <c r="H183" s="330"/>
      <c r="I183" s="330"/>
      <c r="J183" s="330"/>
      <c r="K183" s="330"/>
      <c r="L183" s="319"/>
      <c r="M183" s="330"/>
      <c r="N183" s="330"/>
      <c r="O183" s="330"/>
      <c r="P183" s="330"/>
      <c r="Q183" s="461"/>
      <c r="R183" s="462"/>
      <c r="S183" s="462"/>
      <c r="T183" s="462"/>
      <c r="U183" s="463"/>
      <c r="V183" s="330"/>
      <c r="W183" s="330"/>
      <c r="X183" s="330"/>
      <c r="Y183" s="330"/>
      <c r="Z183" s="330"/>
      <c r="AA183" s="452"/>
      <c r="AB183" s="452"/>
      <c r="AC183" s="452"/>
      <c r="AD183" s="452"/>
      <c r="AE183" s="330"/>
      <c r="AF183" s="330"/>
      <c r="AG183" s="330"/>
      <c r="AH183" s="330"/>
      <c r="AI183" s="331"/>
      <c r="AJ183" s="318"/>
      <c r="AK183" s="284"/>
      <c r="AL183" s="284"/>
      <c r="AM183" s="284"/>
      <c r="AN183" s="285"/>
      <c r="AO183" s="530"/>
      <c r="AP183" s="452"/>
      <c r="AQ183" s="452"/>
      <c r="AR183" s="531"/>
    </row>
    <row r="184" spans="1:44" s="63" customFormat="1" ht="15" customHeight="1">
      <c r="A184" s="532">
        <f>A182+1</f>
        <v>6</v>
      </c>
      <c r="B184" s="334" t="str">
        <f>IF(C165="","",C165)</f>
        <v/>
      </c>
      <c r="C184" s="334"/>
      <c r="D184" s="334"/>
      <c r="E184" s="535" t="s">
        <v>366</v>
      </c>
      <c r="F184" s="536"/>
      <c r="G184" s="537"/>
      <c r="H184" s="504"/>
      <c r="I184" s="504"/>
      <c r="J184" s="504"/>
      <c r="K184" s="504"/>
      <c r="L184" s="541"/>
      <c r="M184" s="504"/>
      <c r="N184" s="504"/>
      <c r="O184" s="504"/>
      <c r="P184" s="504"/>
      <c r="Q184" s="323"/>
      <c r="R184" s="321"/>
      <c r="S184" s="321"/>
      <c r="T184" s="321"/>
      <c r="U184" s="322"/>
      <c r="V184" s="504"/>
      <c r="W184" s="504"/>
      <c r="X184" s="504"/>
      <c r="Y184" s="504"/>
      <c r="Z184" s="504"/>
      <c r="AA184" s="340"/>
      <c r="AB184" s="340"/>
      <c r="AC184" s="340"/>
      <c r="AD184" s="340"/>
      <c r="AE184" s="504"/>
      <c r="AF184" s="504"/>
      <c r="AG184" s="504"/>
      <c r="AH184" s="504"/>
      <c r="AI184" s="505"/>
      <c r="AJ184" s="453"/>
      <c r="AK184" s="454"/>
      <c r="AL184" s="454"/>
      <c r="AM184" s="454"/>
      <c r="AN184" s="455"/>
      <c r="AO184" s="506"/>
      <c r="AP184" s="340"/>
      <c r="AQ184" s="340"/>
      <c r="AR184" s="341"/>
    </row>
    <row r="185" spans="1:44" s="63" customFormat="1" ht="15" customHeight="1">
      <c r="A185" s="532"/>
      <c r="B185" s="334"/>
      <c r="C185" s="334"/>
      <c r="D185" s="334"/>
      <c r="E185" s="538" t="s">
        <v>369</v>
      </c>
      <c r="F185" s="539"/>
      <c r="G185" s="540"/>
      <c r="H185" s="330"/>
      <c r="I185" s="330"/>
      <c r="J185" s="330"/>
      <c r="K185" s="330"/>
      <c r="L185" s="319"/>
      <c r="M185" s="330"/>
      <c r="N185" s="330"/>
      <c r="O185" s="330"/>
      <c r="P185" s="330"/>
      <c r="Q185" s="461"/>
      <c r="R185" s="462"/>
      <c r="S185" s="462"/>
      <c r="T185" s="462"/>
      <c r="U185" s="463"/>
      <c r="V185" s="330"/>
      <c r="W185" s="330"/>
      <c r="X185" s="330"/>
      <c r="Y185" s="330"/>
      <c r="Z185" s="330"/>
      <c r="AA185" s="452"/>
      <c r="AB185" s="452"/>
      <c r="AC185" s="452"/>
      <c r="AD185" s="452"/>
      <c r="AE185" s="330"/>
      <c r="AF185" s="330"/>
      <c r="AG185" s="330"/>
      <c r="AH185" s="330"/>
      <c r="AI185" s="331"/>
      <c r="AJ185" s="318"/>
      <c r="AK185" s="284"/>
      <c r="AL185" s="284"/>
      <c r="AM185" s="284"/>
      <c r="AN185" s="285"/>
      <c r="AO185" s="530"/>
      <c r="AP185" s="452"/>
      <c r="AQ185" s="452"/>
      <c r="AR185" s="531"/>
    </row>
    <row r="186" spans="1:44" s="63" customFormat="1" ht="15" customHeight="1">
      <c r="A186" s="532">
        <f>A184+1</f>
        <v>7</v>
      </c>
      <c r="B186" s="334" t="str">
        <f>IF(C167="","",C167)</f>
        <v/>
      </c>
      <c r="C186" s="334"/>
      <c r="D186" s="334"/>
      <c r="E186" s="535" t="s">
        <v>366</v>
      </c>
      <c r="F186" s="536"/>
      <c r="G186" s="537"/>
      <c r="H186" s="504"/>
      <c r="I186" s="504"/>
      <c r="J186" s="504"/>
      <c r="K186" s="504"/>
      <c r="L186" s="541"/>
      <c r="M186" s="504"/>
      <c r="N186" s="504"/>
      <c r="O186" s="504"/>
      <c r="P186" s="504"/>
      <c r="Q186" s="323"/>
      <c r="R186" s="321"/>
      <c r="S186" s="321"/>
      <c r="T186" s="321"/>
      <c r="U186" s="322"/>
      <c r="V186" s="504"/>
      <c r="W186" s="504"/>
      <c r="X186" s="504"/>
      <c r="Y186" s="504"/>
      <c r="Z186" s="504"/>
      <c r="AA186" s="340"/>
      <c r="AB186" s="340"/>
      <c r="AC186" s="340"/>
      <c r="AD186" s="340"/>
      <c r="AE186" s="504"/>
      <c r="AF186" s="504"/>
      <c r="AG186" s="504"/>
      <c r="AH186" s="504"/>
      <c r="AI186" s="505"/>
      <c r="AJ186" s="453"/>
      <c r="AK186" s="454"/>
      <c r="AL186" s="454"/>
      <c r="AM186" s="454"/>
      <c r="AN186" s="455"/>
      <c r="AO186" s="506"/>
      <c r="AP186" s="340"/>
      <c r="AQ186" s="340"/>
      <c r="AR186" s="341"/>
    </row>
    <row r="187" spans="1:44" s="63" customFormat="1" ht="15" customHeight="1" thickBot="1">
      <c r="A187" s="533"/>
      <c r="B187" s="534"/>
      <c r="C187" s="534"/>
      <c r="D187" s="534"/>
      <c r="E187" s="507" t="s">
        <v>369</v>
      </c>
      <c r="F187" s="508"/>
      <c r="G187" s="509"/>
      <c r="H187" s="497"/>
      <c r="I187" s="497"/>
      <c r="J187" s="497"/>
      <c r="K187" s="497"/>
      <c r="L187" s="542"/>
      <c r="M187" s="543"/>
      <c r="N187" s="543"/>
      <c r="O187" s="543"/>
      <c r="P187" s="543"/>
      <c r="Q187" s="510"/>
      <c r="R187" s="511"/>
      <c r="S187" s="511"/>
      <c r="T187" s="511"/>
      <c r="U187" s="512"/>
      <c r="V187" s="497"/>
      <c r="W187" s="497"/>
      <c r="X187" s="497"/>
      <c r="Y187" s="497"/>
      <c r="Z187" s="497"/>
      <c r="AA187" s="496"/>
      <c r="AB187" s="496"/>
      <c r="AC187" s="496"/>
      <c r="AD187" s="496"/>
      <c r="AE187" s="497"/>
      <c r="AF187" s="497"/>
      <c r="AG187" s="497"/>
      <c r="AH187" s="497"/>
      <c r="AI187" s="498"/>
      <c r="AJ187" s="499"/>
      <c r="AK187" s="500"/>
      <c r="AL187" s="500"/>
      <c r="AM187" s="500"/>
      <c r="AN187" s="501"/>
      <c r="AO187" s="502"/>
      <c r="AP187" s="496"/>
      <c r="AQ187" s="496"/>
      <c r="AR187" s="503"/>
    </row>
    <row r="188" spans="1:44" s="63" customFormat="1" ht="15" customHeight="1">
      <c r="A188" s="92"/>
      <c r="B188" s="93"/>
      <c r="C188" s="93"/>
      <c r="D188" s="93"/>
      <c r="E188" s="93"/>
      <c r="F188" s="93"/>
      <c r="G188" s="80"/>
      <c r="H188" s="80"/>
      <c r="I188" s="80"/>
      <c r="J188" s="80"/>
      <c r="K188" s="80"/>
      <c r="L188" s="80"/>
      <c r="M188" s="80"/>
      <c r="N188" s="80"/>
      <c r="O188" s="80"/>
      <c r="P188" s="80"/>
      <c r="Q188" s="80"/>
      <c r="R188" s="80"/>
      <c r="S188" s="80"/>
      <c r="T188" s="80"/>
      <c r="U188" s="80"/>
      <c r="V188" s="80"/>
      <c r="W188" s="80"/>
      <c r="X188" s="80"/>
      <c r="Y188" s="80"/>
      <c r="Z188" s="80"/>
      <c r="AA188" s="80"/>
      <c r="AB188" s="80"/>
      <c r="AC188" s="80"/>
      <c r="AD188" s="80"/>
      <c r="AE188" s="80"/>
      <c r="AF188" s="80"/>
      <c r="AG188" s="80"/>
      <c r="AH188" s="80"/>
      <c r="AI188" s="80"/>
      <c r="AJ188" s="80"/>
      <c r="AK188" s="80"/>
      <c r="AL188" s="80"/>
      <c r="AM188" s="80"/>
      <c r="AN188" s="80"/>
      <c r="AO188" s="80"/>
      <c r="AP188" s="80"/>
      <c r="AQ188" s="80"/>
      <c r="AR188" s="80"/>
    </row>
    <row r="189" spans="1:44" s="63" customFormat="1" ht="13.5">
      <c r="A189" s="63" t="s">
        <v>382</v>
      </c>
      <c r="F189" s="76" t="s">
        <v>383</v>
      </c>
    </row>
    <row r="190" spans="1:44" s="63" customFormat="1" ht="9.75">
      <c r="B190" s="63" t="s">
        <v>384</v>
      </c>
    </row>
    <row r="191" spans="1:44" s="63" customFormat="1" ht="9.75">
      <c r="B191" s="63" t="s">
        <v>385</v>
      </c>
    </row>
    <row r="192" spans="1:44" s="63" customFormat="1" ht="9.75">
      <c r="B192" s="63" t="s">
        <v>386</v>
      </c>
    </row>
    <row r="193" spans="2:26" s="63" customFormat="1" ht="9.75">
      <c r="B193" s="63" t="s">
        <v>387</v>
      </c>
    </row>
    <row r="194" spans="2:26" s="63" customFormat="1" ht="9.75">
      <c r="B194" s="63" t="s">
        <v>388</v>
      </c>
    </row>
    <row r="195" spans="2:26" s="63" customFormat="1" ht="9.75">
      <c r="B195" s="63" t="s">
        <v>389</v>
      </c>
    </row>
    <row r="196" spans="2:26" s="63" customFormat="1" ht="9.75">
      <c r="B196" s="63" t="s">
        <v>390</v>
      </c>
    </row>
    <row r="197" spans="2:26" s="63" customFormat="1" ht="9.75">
      <c r="B197" s="63" t="s">
        <v>391</v>
      </c>
    </row>
    <row r="198" spans="2:26" s="63" customFormat="1" ht="9.75">
      <c r="B198" s="63" t="s">
        <v>392</v>
      </c>
    </row>
    <row r="199" spans="2:26" s="63" customFormat="1" ht="11.25" customHeight="1">
      <c r="C199" s="446" t="s">
        <v>393</v>
      </c>
      <c r="D199" s="447"/>
      <c r="E199" s="447"/>
      <c r="F199" s="447"/>
      <c r="G199" s="447"/>
      <c r="H199" s="448"/>
      <c r="I199" s="449" t="str">
        <f>TEXT($J$24,"yyyy")-20&amp;". 1. 1."</f>
        <v>2001. 1. 1.</v>
      </c>
      <c r="J199" s="450"/>
      <c r="K199" s="450"/>
      <c r="L199" s="450"/>
      <c r="M199" s="451"/>
      <c r="N199" s="77" t="s">
        <v>394</v>
      </c>
      <c r="O199" s="78"/>
      <c r="P199" s="77"/>
      <c r="Q199" s="77"/>
      <c r="R199" s="77" t="s">
        <v>395</v>
      </c>
      <c r="S199" s="78"/>
      <c r="T199" s="78"/>
      <c r="U199" s="78"/>
      <c r="V199" s="78"/>
      <c r="W199" s="77"/>
      <c r="Y199" s="79"/>
      <c r="Z199" s="79"/>
    </row>
    <row r="200" spans="2:26" s="63" customFormat="1" ht="11.25" customHeight="1">
      <c r="C200" s="446" t="s">
        <v>396</v>
      </c>
      <c r="D200" s="447"/>
      <c r="E200" s="447"/>
      <c r="F200" s="447"/>
      <c r="G200" s="447"/>
      <c r="H200" s="448"/>
      <c r="I200" s="449" t="str">
        <f>TEXT($J$24,"yyyy")-60&amp;".12.31."</f>
        <v>1961.12.31.</v>
      </c>
      <c r="J200" s="450"/>
      <c r="K200" s="450"/>
      <c r="L200" s="450"/>
      <c r="M200" s="451"/>
      <c r="N200" s="77" t="s">
        <v>397</v>
      </c>
      <c r="O200" s="78"/>
      <c r="P200" s="77"/>
      <c r="Q200" s="77"/>
      <c r="R200" s="77" t="s">
        <v>395</v>
      </c>
      <c r="S200" s="78"/>
      <c r="T200" s="78"/>
      <c r="U200" s="78"/>
      <c r="V200" s="78"/>
      <c r="W200" s="77"/>
      <c r="Y200" s="79"/>
      <c r="Z200" s="79"/>
    </row>
    <row r="201" spans="2:26" s="63" customFormat="1" ht="11.25" customHeight="1">
      <c r="C201" s="446" t="s">
        <v>398</v>
      </c>
      <c r="D201" s="447"/>
      <c r="E201" s="447"/>
      <c r="F201" s="447"/>
      <c r="G201" s="447"/>
      <c r="H201" s="448"/>
      <c r="I201" s="449" t="str">
        <f>TEXT($J$24,"yyyy")-70&amp;".12.31."</f>
        <v>1951.12.31.</v>
      </c>
      <c r="J201" s="450"/>
      <c r="K201" s="450"/>
      <c r="L201" s="450"/>
      <c r="M201" s="451"/>
      <c r="N201" s="77" t="s">
        <v>397</v>
      </c>
      <c r="O201" s="78"/>
      <c r="P201" s="77"/>
      <c r="Q201" s="77"/>
      <c r="R201" s="77" t="s">
        <v>399</v>
      </c>
      <c r="S201" s="78"/>
      <c r="T201" s="78"/>
      <c r="U201" s="78"/>
      <c r="V201" s="78"/>
      <c r="W201" s="77"/>
      <c r="Y201" s="79"/>
      <c r="Z201" s="79"/>
    </row>
  </sheetData>
  <mergeCells count="1168">
    <mergeCell ref="AI4:AQ4"/>
    <mergeCell ref="AE5:AG5"/>
    <mergeCell ref="AH5:AJ5"/>
    <mergeCell ref="AK5:AN5"/>
    <mergeCell ref="AO5:AQ5"/>
    <mergeCell ref="AE6:AH6"/>
    <mergeCell ref="AI6:AQ6"/>
    <mergeCell ref="A2:H5"/>
    <mergeCell ref="I4:I6"/>
    <mergeCell ref="J4:J6"/>
    <mergeCell ref="K4:K6"/>
    <mergeCell ref="L4:AD6"/>
    <mergeCell ref="AE4:AH4"/>
    <mergeCell ref="AV66:AV67"/>
    <mergeCell ref="AZ68:AZ69"/>
    <mergeCell ref="AZ74:AZ75"/>
    <mergeCell ref="AP7:AQ8"/>
    <mergeCell ref="AE9:AL10"/>
    <mergeCell ref="AN9:AO10"/>
    <mergeCell ref="AP9:AQ10"/>
    <mergeCell ref="A10:H12"/>
    <mergeCell ref="AE11:AG11"/>
    <mergeCell ref="AH11:AJ11"/>
    <mergeCell ref="AK11:AN11"/>
    <mergeCell ref="AO11:AQ11"/>
    <mergeCell ref="AE12:AH12"/>
    <mergeCell ref="AV6:AW8"/>
    <mergeCell ref="AX6:BA8"/>
    <mergeCell ref="B7:C9"/>
    <mergeCell ref="D7:G9"/>
    <mergeCell ref="I7:I12"/>
    <mergeCell ref="J7:J12"/>
    <mergeCell ref="K7:K12"/>
    <mergeCell ref="L7:AD12"/>
    <mergeCell ref="AE7:AL8"/>
    <mergeCell ref="AN7:AO8"/>
    <mergeCell ref="E18:I18"/>
    <mergeCell ref="J18:AR18"/>
    <mergeCell ref="A19:C20"/>
    <mergeCell ref="E19:I19"/>
    <mergeCell ref="J19:W19"/>
    <mergeCell ref="Y19:AF19"/>
    <mergeCell ref="AG19:AR19"/>
    <mergeCell ref="E20:I20"/>
    <mergeCell ref="J20:AR20"/>
    <mergeCell ref="J16:W16"/>
    <mergeCell ref="Y16:AF16"/>
    <mergeCell ref="AG16:AR16"/>
    <mergeCell ref="F17:L17"/>
    <mergeCell ref="M17:W17"/>
    <mergeCell ref="Z17:AF17"/>
    <mergeCell ref="AG17:AR17"/>
    <mergeCell ref="AI12:AQ12"/>
    <mergeCell ref="AE13:AH13"/>
    <mergeCell ref="AI13:AQ13"/>
    <mergeCell ref="J14:AC14"/>
    <mergeCell ref="A15:C18"/>
    <mergeCell ref="E15:I15"/>
    <mergeCell ref="J15:W15"/>
    <mergeCell ref="Y15:AF15"/>
    <mergeCell ref="AG15:AR15"/>
    <mergeCell ref="E16:I16"/>
    <mergeCell ref="AL21:AR21"/>
    <mergeCell ref="C22:I22"/>
    <mergeCell ref="J22:P22"/>
    <mergeCell ref="Q22:W22"/>
    <mergeCell ref="X22:AD22"/>
    <mergeCell ref="AE22:AK22"/>
    <mergeCell ref="AL22:AR22"/>
    <mergeCell ref="A21:A33"/>
    <mergeCell ref="B21:I21"/>
    <mergeCell ref="J21:P21"/>
    <mergeCell ref="Q21:W21"/>
    <mergeCell ref="X21:AD21"/>
    <mergeCell ref="AE21:AK21"/>
    <mergeCell ref="C23:I23"/>
    <mergeCell ref="J23:P23"/>
    <mergeCell ref="Q23:W23"/>
    <mergeCell ref="X23:AD23"/>
    <mergeCell ref="AI24:AK24"/>
    <mergeCell ref="AL24:AN24"/>
    <mergeCell ref="AP24:AR24"/>
    <mergeCell ref="C25:I25"/>
    <mergeCell ref="J25:L25"/>
    <mergeCell ref="N25:P25"/>
    <mergeCell ref="Q25:S25"/>
    <mergeCell ref="U25:W25"/>
    <mergeCell ref="X25:Z25"/>
    <mergeCell ref="AB25:AD25"/>
    <mergeCell ref="AE23:AK23"/>
    <mergeCell ref="AL23:AR23"/>
    <mergeCell ref="C24:I24"/>
    <mergeCell ref="J24:L24"/>
    <mergeCell ref="N24:P24"/>
    <mergeCell ref="Q24:S24"/>
    <mergeCell ref="U24:W24"/>
    <mergeCell ref="X24:Z24"/>
    <mergeCell ref="AB24:AD24"/>
    <mergeCell ref="AE24:AG24"/>
    <mergeCell ref="C28:I28"/>
    <mergeCell ref="J28:P28"/>
    <mergeCell ref="Q28:W28"/>
    <mergeCell ref="X28:AD28"/>
    <mergeCell ref="AE28:AK28"/>
    <mergeCell ref="AL28:AR28"/>
    <mergeCell ref="C27:I27"/>
    <mergeCell ref="J27:P27"/>
    <mergeCell ref="Q27:W27"/>
    <mergeCell ref="X27:AD27"/>
    <mergeCell ref="AE27:AK27"/>
    <mergeCell ref="AL27:AR27"/>
    <mergeCell ref="AE25:AG25"/>
    <mergeCell ref="AI25:AK25"/>
    <mergeCell ref="AL25:AN25"/>
    <mergeCell ref="AP25:AR25"/>
    <mergeCell ref="C26:I26"/>
    <mergeCell ref="J26:P26"/>
    <mergeCell ref="Q26:W26"/>
    <mergeCell ref="X26:AD26"/>
    <mergeCell ref="AE26:AK26"/>
    <mergeCell ref="AL26:AR26"/>
    <mergeCell ref="AL31:AR31"/>
    <mergeCell ref="B32:C32"/>
    <mergeCell ref="D32:I32"/>
    <mergeCell ref="J32:P32"/>
    <mergeCell ref="Q32:W32"/>
    <mergeCell ref="X32:AD32"/>
    <mergeCell ref="AE32:AK32"/>
    <mergeCell ref="AL32:AR32"/>
    <mergeCell ref="B31:C31"/>
    <mergeCell ref="D31:I31"/>
    <mergeCell ref="J31:P31"/>
    <mergeCell ref="Q31:W31"/>
    <mergeCell ref="X31:AD31"/>
    <mergeCell ref="AE31:AK31"/>
    <mergeCell ref="AL29:AR29"/>
    <mergeCell ref="B30:C30"/>
    <mergeCell ref="D30:I30"/>
    <mergeCell ref="J30:P30"/>
    <mergeCell ref="Q30:W30"/>
    <mergeCell ref="X30:AD30"/>
    <mergeCell ref="AE30:AK30"/>
    <mergeCell ref="AL30:AR30"/>
    <mergeCell ref="B29:C29"/>
    <mergeCell ref="D29:I29"/>
    <mergeCell ref="J29:P29"/>
    <mergeCell ref="Q29:W29"/>
    <mergeCell ref="X29:AD29"/>
    <mergeCell ref="AE29:AK29"/>
    <mergeCell ref="A35:A67"/>
    <mergeCell ref="C35:H35"/>
    <mergeCell ref="J35:P35"/>
    <mergeCell ref="Q35:W35"/>
    <mergeCell ref="X35:AD35"/>
    <mergeCell ref="AE35:AK35"/>
    <mergeCell ref="C37:H37"/>
    <mergeCell ref="J37:P37"/>
    <mergeCell ref="Q37:W37"/>
    <mergeCell ref="X37:AD37"/>
    <mergeCell ref="B34:I34"/>
    <mergeCell ref="J34:P34"/>
    <mergeCell ref="Q34:W34"/>
    <mergeCell ref="X34:AD34"/>
    <mergeCell ref="AE34:AK34"/>
    <mergeCell ref="AL34:AR34"/>
    <mergeCell ref="C33:I33"/>
    <mergeCell ref="J33:P33"/>
    <mergeCell ref="Q33:W33"/>
    <mergeCell ref="X33:AD33"/>
    <mergeCell ref="AE33:AK33"/>
    <mergeCell ref="AL33:AR33"/>
    <mergeCell ref="C39:H39"/>
    <mergeCell ref="J39:P39"/>
    <mergeCell ref="Q39:W39"/>
    <mergeCell ref="X39:AD39"/>
    <mergeCell ref="AE39:AK39"/>
    <mergeCell ref="AL39:AR39"/>
    <mergeCell ref="AE37:AK37"/>
    <mergeCell ref="AL37:AR37"/>
    <mergeCell ref="C38:H38"/>
    <mergeCell ref="J38:P38"/>
    <mergeCell ref="Q38:W38"/>
    <mergeCell ref="X38:AD38"/>
    <mergeCell ref="AE38:AK38"/>
    <mergeCell ref="AL38:AR38"/>
    <mergeCell ref="AL35:AR35"/>
    <mergeCell ref="C36:H36"/>
    <mergeCell ref="J36:P36"/>
    <mergeCell ref="Q36:W36"/>
    <mergeCell ref="X36:AD36"/>
    <mergeCell ref="AE36:AK36"/>
    <mergeCell ref="AL36:AR36"/>
    <mergeCell ref="AL42:AR42"/>
    <mergeCell ref="C43:D43"/>
    <mergeCell ref="E43:H43"/>
    <mergeCell ref="J43:P43"/>
    <mergeCell ref="Q43:W43"/>
    <mergeCell ref="X43:AD43"/>
    <mergeCell ref="AE43:AK43"/>
    <mergeCell ref="AL43:AR43"/>
    <mergeCell ref="C42:D42"/>
    <mergeCell ref="E42:H42"/>
    <mergeCell ref="J42:P42"/>
    <mergeCell ref="Q42:W42"/>
    <mergeCell ref="X42:AD42"/>
    <mergeCell ref="AE42:AK42"/>
    <mergeCell ref="AL40:AR40"/>
    <mergeCell ref="C41:D41"/>
    <mergeCell ref="E41:H41"/>
    <mergeCell ref="J41:P41"/>
    <mergeCell ref="Q41:W41"/>
    <mergeCell ref="X41:AD41"/>
    <mergeCell ref="AE41:AK41"/>
    <mergeCell ref="AL41:AR41"/>
    <mergeCell ref="C40:D40"/>
    <mergeCell ref="E40:H40"/>
    <mergeCell ref="J40:P40"/>
    <mergeCell ref="Q40:W40"/>
    <mergeCell ref="X40:AD40"/>
    <mergeCell ref="AE40:AK40"/>
    <mergeCell ref="C46:H46"/>
    <mergeCell ref="J46:P46"/>
    <mergeCell ref="Q46:W46"/>
    <mergeCell ref="X46:AD46"/>
    <mergeCell ref="AE46:AK46"/>
    <mergeCell ref="AL46:AR46"/>
    <mergeCell ref="AL44:AR44"/>
    <mergeCell ref="C45:H45"/>
    <mergeCell ref="J45:P45"/>
    <mergeCell ref="Q45:W45"/>
    <mergeCell ref="X45:AD45"/>
    <mergeCell ref="AE45:AK45"/>
    <mergeCell ref="AL45:AR45"/>
    <mergeCell ref="C44:D44"/>
    <mergeCell ref="E44:H44"/>
    <mergeCell ref="J44:P44"/>
    <mergeCell ref="Q44:W44"/>
    <mergeCell ref="X44:AD44"/>
    <mergeCell ref="AE44:AK44"/>
    <mergeCell ref="C49:H49"/>
    <mergeCell ref="J49:P49"/>
    <mergeCell ref="Q49:W49"/>
    <mergeCell ref="X49:AD49"/>
    <mergeCell ref="AE49:AK49"/>
    <mergeCell ref="AL49:AR49"/>
    <mergeCell ref="C48:H48"/>
    <mergeCell ref="J48:P48"/>
    <mergeCell ref="Q48:W48"/>
    <mergeCell ref="X48:AD48"/>
    <mergeCell ref="AE48:AK48"/>
    <mergeCell ref="AL48:AR48"/>
    <mergeCell ref="C47:H47"/>
    <mergeCell ref="J47:P47"/>
    <mergeCell ref="Q47:W47"/>
    <mergeCell ref="X47:AD47"/>
    <mergeCell ref="AE47:AK47"/>
    <mergeCell ref="AL47:AR47"/>
    <mergeCell ref="C52:H52"/>
    <mergeCell ref="J52:P52"/>
    <mergeCell ref="Q52:W52"/>
    <mergeCell ref="X52:AD52"/>
    <mergeCell ref="AE52:AK52"/>
    <mergeCell ref="AL52:AR52"/>
    <mergeCell ref="C51:H51"/>
    <mergeCell ref="J51:P51"/>
    <mergeCell ref="Q51:W51"/>
    <mergeCell ref="X51:AD51"/>
    <mergeCell ref="AE51:AK51"/>
    <mergeCell ref="AL51:AR51"/>
    <mergeCell ref="C50:H50"/>
    <mergeCell ref="J50:P50"/>
    <mergeCell ref="Q50:W50"/>
    <mergeCell ref="X50:AD50"/>
    <mergeCell ref="AE50:AK50"/>
    <mergeCell ref="AL50:AR50"/>
    <mergeCell ref="C55:H55"/>
    <mergeCell ref="J55:P55"/>
    <mergeCell ref="Q55:W55"/>
    <mergeCell ref="X55:AD55"/>
    <mergeCell ref="AE55:AK55"/>
    <mergeCell ref="AL55:AR55"/>
    <mergeCell ref="C54:H54"/>
    <mergeCell ref="J54:P54"/>
    <mergeCell ref="Q54:W54"/>
    <mergeCell ref="X54:AD54"/>
    <mergeCell ref="AE54:AK54"/>
    <mergeCell ref="AL54:AR54"/>
    <mergeCell ref="C53:H53"/>
    <mergeCell ref="J53:P53"/>
    <mergeCell ref="Q53:W53"/>
    <mergeCell ref="X53:AD53"/>
    <mergeCell ref="AE53:AK53"/>
    <mergeCell ref="AL53:AR53"/>
    <mergeCell ref="C58:H58"/>
    <mergeCell ref="J58:P58"/>
    <mergeCell ref="Q58:W58"/>
    <mergeCell ref="X58:AD58"/>
    <mergeCell ref="AE58:AK58"/>
    <mergeCell ref="AL58:AR58"/>
    <mergeCell ref="C57:H57"/>
    <mergeCell ref="J57:P57"/>
    <mergeCell ref="Q57:W57"/>
    <mergeCell ref="X57:AD57"/>
    <mergeCell ref="AE57:AK57"/>
    <mergeCell ref="AL57:AR57"/>
    <mergeCell ref="C56:H56"/>
    <mergeCell ref="J56:P56"/>
    <mergeCell ref="Q56:W56"/>
    <mergeCell ref="X56:AD56"/>
    <mergeCell ref="AE56:AK56"/>
    <mergeCell ref="AL56:AR56"/>
    <mergeCell ref="C61:H61"/>
    <mergeCell ref="J61:P61"/>
    <mergeCell ref="Q61:W61"/>
    <mergeCell ref="X61:AD61"/>
    <mergeCell ref="AE61:AK61"/>
    <mergeCell ref="AL61:AR61"/>
    <mergeCell ref="C60:H60"/>
    <mergeCell ref="J60:P60"/>
    <mergeCell ref="Q60:W60"/>
    <mergeCell ref="X60:AD60"/>
    <mergeCell ref="AE60:AK60"/>
    <mergeCell ref="AL60:AR60"/>
    <mergeCell ref="C59:H59"/>
    <mergeCell ref="J59:P59"/>
    <mergeCell ref="Q59:W59"/>
    <mergeCell ref="X59:AD59"/>
    <mergeCell ref="AE59:AK59"/>
    <mergeCell ref="AL59:AR59"/>
    <mergeCell ref="C64:H64"/>
    <mergeCell ref="J64:P64"/>
    <mergeCell ref="Q64:W64"/>
    <mergeCell ref="X64:AD64"/>
    <mergeCell ref="AE64:AK64"/>
    <mergeCell ref="AL64:AR64"/>
    <mergeCell ref="C63:H63"/>
    <mergeCell ref="J63:P63"/>
    <mergeCell ref="Q63:W63"/>
    <mergeCell ref="X63:AD63"/>
    <mergeCell ref="AE63:AK63"/>
    <mergeCell ref="AL63:AR63"/>
    <mergeCell ref="C62:H62"/>
    <mergeCell ref="J62:P62"/>
    <mergeCell ref="Q62:W62"/>
    <mergeCell ref="X62:AD62"/>
    <mergeCell ref="AE62:AK62"/>
    <mergeCell ref="AL62:AR62"/>
    <mergeCell ref="AL66:AR66"/>
    <mergeCell ref="B67:C67"/>
    <mergeCell ref="D67:I67"/>
    <mergeCell ref="J67:P67"/>
    <mergeCell ref="Q67:W67"/>
    <mergeCell ref="X67:AD67"/>
    <mergeCell ref="AE67:AK67"/>
    <mergeCell ref="AL67:AR67"/>
    <mergeCell ref="B66:C66"/>
    <mergeCell ref="D66:I66"/>
    <mergeCell ref="J66:P66"/>
    <mergeCell ref="Q66:W66"/>
    <mergeCell ref="X66:AD66"/>
    <mergeCell ref="AE66:AK66"/>
    <mergeCell ref="C65:H65"/>
    <mergeCell ref="J65:P65"/>
    <mergeCell ref="Q65:W65"/>
    <mergeCell ref="X65:AD65"/>
    <mergeCell ref="AE65:AK65"/>
    <mergeCell ref="AL65:AR65"/>
    <mergeCell ref="AL69:AR69"/>
    <mergeCell ref="B70:C73"/>
    <mergeCell ref="D70:G70"/>
    <mergeCell ref="H70:I70"/>
    <mergeCell ref="J70:P70"/>
    <mergeCell ref="Q70:W70"/>
    <mergeCell ref="X70:AD70"/>
    <mergeCell ref="AE70:AK70"/>
    <mergeCell ref="AL70:AR70"/>
    <mergeCell ref="D71:G71"/>
    <mergeCell ref="A68:A75"/>
    <mergeCell ref="B68:P68"/>
    <mergeCell ref="Q68:W68"/>
    <mergeCell ref="X68:AD68"/>
    <mergeCell ref="AE68:AK68"/>
    <mergeCell ref="AL68:AR68"/>
    <mergeCell ref="B69:P69"/>
    <mergeCell ref="Q69:W69"/>
    <mergeCell ref="X69:AD69"/>
    <mergeCell ref="AE69:AK69"/>
    <mergeCell ref="AL72:AR72"/>
    <mergeCell ref="D73:I73"/>
    <mergeCell ref="J73:P73"/>
    <mergeCell ref="Q73:W73"/>
    <mergeCell ref="X73:AD73"/>
    <mergeCell ref="AE73:AK73"/>
    <mergeCell ref="AL73:AR73"/>
    <mergeCell ref="D72:G72"/>
    <mergeCell ref="H72:I72"/>
    <mergeCell ref="J72:P72"/>
    <mergeCell ref="Q72:W72"/>
    <mergeCell ref="X72:AD72"/>
    <mergeCell ref="AE72:AK72"/>
    <mergeCell ref="H71:I71"/>
    <mergeCell ref="J71:P71"/>
    <mergeCell ref="Q71:W71"/>
    <mergeCell ref="X71:AD71"/>
    <mergeCell ref="AE71:AK71"/>
    <mergeCell ref="AL71:AR71"/>
    <mergeCell ref="B77:F78"/>
    <mergeCell ref="G77:G78"/>
    <mergeCell ref="H77:K78"/>
    <mergeCell ref="L77:L78"/>
    <mergeCell ref="B79:F80"/>
    <mergeCell ref="G79:G80"/>
    <mergeCell ref="H79:K80"/>
    <mergeCell ref="L79:L80"/>
    <mergeCell ref="B75:E75"/>
    <mergeCell ref="F75:P75"/>
    <mergeCell ref="Q75:W75"/>
    <mergeCell ref="X75:AD75"/>
    <mergeCell ref="AE75:AK75"/>
    <mergeCell ref="AL75:AR75"/>
    <mergeCell ref="B74:E74"/>
    <mergeCell ref="F74:P74"/>
    <mergeCell ref="Q74:W74"/>
    <mergeCell ref="X74:AD74"/>
    <mergeCell ref="AE74:AK74"/>
    <mergeCell ref="AL74:AR74"/>
    <mergeCell ref="M77:O78"/>
    <mergeCell ref="AK83:AQ83"/>
    <mergeCell ref="A85:E86"/>
    <mergeCell ref="F85:K86"/>
    <mergeCell ref="L85:N86"/>
    <mergeCell ref="P85:U85"/>
    <mergeCell ref="V85:AC85"/>
    <mergeCell ref="AK85:AQ85"/>
    <mergeCell ref="B83:F84"/>
    <mergeCell ref="G83:G84"/>
    <mergeCell ref="H83:K84"/>
    <mergeCell ref="L83:L84"/>
    <mergeCell ref="P83:U83"/>
    <mergeCell ref="V83:AC83"/>
    <mergeCell ref="X79:AC79"/>
    <mergeCell ref="B81:F82"/>
    <mergeCell ref="G81:G82"/>
    <mergeCell ref="H81:K82"/>
    <mergeCell ref="L81:L82"/>
    <mergeCell ref="R81:AE81"/>
    <mergeCell ref="M79:O80"/>
    <mergeCell ref="M81:O82"/>
    <mergeCell ref="M83:O84"/>
    <mergeCell ref="AK91:AR91"/>
    <mergeCell ref="B92:K92"/>
    <mergeCell ref="L92:T92"/>
    <mergeCell ref="U92:U93"/>
    <mergeCell ref="V92:AJ93"/>
    <mergeCell ref="AK92:AR93"/>
    <mergeCell ref="B93:K93"/>
    <mergeCell ref="L93:T93"/>
    <mergeCell ref="A90:K90"/>
    <mergeCell ref="L90:T90"/>
    <mergeCell ref="U90:Y90"/>
    <mergeCell ref="A91:A143"/>
    <mergeCell ref="B91:K91"/>
    <mergeCell ref="L91:T91"/>
    <mergeCell ref="V91:AJ91"/>
    <mergeCell ref="B94:B130"/>
    <mergeCell ref="C94:C96"/>
    <mergeCell ref="E94:G94"/>
    <mergeCell ref="L96:T96"/>
    <mergeCell ref="V96:V97"/>
    <mergeCell ref="W96:AJ97"/>
    <mergeCell ref="AK96:AR97"/>
    <mergeCell ref="C97:C100"/>
    <mergeCell ref="E97:G97"/>
    <mergeCell ref="L97:T97"/>
    <mergeCell ref="E98:G98"/>
    <mergeCell ref="L98:T98"/>
    <mergeCell ref="W98:AJ98"/>
    <mergeCell ref="L94:T94"/>
    <mergeCell ref="U94:U100"/>
    <mergeCell ref="W94:AJ94"/>
    <mergeCell ref="AK94:AR94"/>
    <mergeCell ref="E95:G95"/>
    <mergeCell ref="J95:K95"/>
    <mergeCell ref="L95:T95"/>
    <mergeCell ref="W95:AJ95"/>
    <mergeCell ref="AK95:AR95"/>
    <mergeCell ref="E96:G96"/>
    <mergeCell ref="C101:C110"/>
    <mergeCell ref="D101:D102"/>
    <mergeCell ref="E101:K102"/>
    <mergeCell ref="L101:N101"/>
    <mergeCell ref="O101:T101"/>
    <mergeCell ref="U101:U139"/>
    <mergeCell ref="D103:E110"/>
    <mergeCell ref="F103:F104"/>
    <mergeCell ref="G103:K104"/>
    <mergeCell ref="L103:N103"/>
    <mergeCell ref="AK98:AR98"/>
    <mergeCell ref="E99:G99"/>
    <mergeCell ref="I99:K99"/>
    <mergeCell ref="L99:T99"/>
    <mergeCell ref="V99:V100"/>
    <mergeCell ref="W99:AJ100"/>
    <mergeCell ref="AK99:AR100"/>
    <mergeCell ref="E100:G100"/>
    <mergeCell ref="I100:K100"/>
    <mergeCell ref="L100:T100"/>
    <mergeCell ref="AK103:AR103"/>
    <mergeCell ref="L104:N104"/>
    <mergeCell ref="O104:T104"/>
    <mergeCell ref="Z104:AF104"/>
    <mergeCell ref="AG104:AH104"/>
    <mergeCell ref="AI104:AJ104"/>
    <mergeCell ref="AK104:AR104"/>
    <mergeCell ref="O103:T103"/>
    <mergeCell ref="V103:V104"/>
    <mergeCell ref="W103:Y104"/>
    <mergeCell ref="Z103:AF103"/>
    <mergeCell ref="AG103:AH103"/>
    <mergeCell ref="AI103:AJ103"/>
    <mergeCell ref="V101:V102"/>
    <mergeCell ref="W101:AF102"/>
    <mergeCell ref="AG101:AJ102"/>
    <mergeCell ref="AK101:AR102"/>
    <mergeCell ref="L102:N102"/>
    <mergeCell ref="O102:T102"/>
    <mergeCell ref="X105:AF106"/>
    <mergeCell ref="AG105:AJ105"/>
    <mergeCell ref="AK105:AR105"/>
    <mergeCell ref="L106:N106"/>
    <mergeCell ref="O106:T106"/>
    <mergeCell ref="AG106:AJ106"/>
    <mergeCell ref="AK106:AR106"/>
    <mergeCell ref="F105:F106"/>
    <mergeCell ref="G105:K106"/>
    <mergeCell ref="L105:N105"/>
    <mergeCell ref="O105:T105"/>
    <mergeCell ref="V105:V110"/>
    <mergeCell ref="W105:W106"/>
    <mergeCell ref="F107:F108"/>
    <mergeCell ref="G107:K108"/>
    <mergeCell ref="L107:N107"/>
    <mergeCell ref="O107:T107"/>
    <mergeCell ref="AG109:AJ109"/>
    <mergeCell ref="AK109:AR109"/>
    <mergeCell ref="L110:N110"/>
    <mergeCell ref="O110:T110"/>
    <mergeCell ref="AG110:AJ110"/>
    <mergeCell ref="AK110:AR110"/>
    <mergeCell ref="F109:F110"/>
    <mergeCell ref="G109:K110"/>
    <mergeCell ref="L109:N109"/>
    <mergeCell ref="O109:T109"/>
    <mergeCell ref="W109:W110"/>
    <mergeCell ref="X109:AF110"/>
    <mergeCell ref="W107:W108"/>
    <mergeCell ref="X107:AF108"/>
    <mergeCell ref="AG107:AJ107"/>
    <mergeCell ref="AK107:AR107"/>
    <mergeCell ref="L108:N108"/>
    <mergeCell ref="O108:T108"/>
    <mergeCell ref="AG108:AJ108"/>
    <mergeCell ref="AK108:AR108"/>
    <mergeCell ref="AK113:AR113"/>
    <mergeCell ref="L114:N114"/>
    <mergeCell ref="O114:T114"/>
    <mergeCell ref="AG114:AJ114"/>
    <mergeCell ref="AK114:AR114"/>
    <mergeCell ref="V111:V132"/>
    <mergeCell ref="W111:W114"/>
    <mergeCell ref="X111:Z114"/>
    <mergeCell ref="AA111:AF112"/>
    <mergeCell ref="AG111:AJ111"/>
    <mergeCell ref="AK111:AR111"/>
    <mergeCell ref="AG112:AJ112"/>
    <mergeCell ref="AK112:AR112"/>
    <mergeCell ref="X115:AF116"/>
    <mergeCell ref="AG115:AJ115"/>
    <mergeCell ref="C111:C130"/>
    <mergeCell ref="D111:E114"/>
    <mergeCell ref="F111:F112"/>
    <mergeCell ref="G111:K112"/>
    <mergeCell ref="L111:N111"/>
    <mergeCell ref="O111:T111"/>
    <mergeCell ref="L112:N112"/>
    <mergeCell ref="O112:T112"/>
    <mergeCell ref="F113:F114"/>
    <mergeCell ref="G113:K114"/>
    <mergeCell ref="I117:K118"/>
    <mergeCell ref="L117:O117"/>
    <mergeCell ref="P117:T117"/>
    <mergeCell ref="W117:W118"/>
    <mergeCell ref="X117:AF118"/>
    <mergeCell ref="D115:D127"/>
    <mergeCell ref="E115:H118"/>
    <mergeCell ref="I115:K116"/>
    <mergeCell ref="L115:O115"/>
    <mergeCell ref="P115:T115"/>
    <mergeCell ref="W115:W116"/>
    <mergeCell ref="E119:F127"/>
    <mergeCell ref="G119:H121"/>
    <mergeCell ref="I119:K119"/>
    <mergeCell ref="L119:O119"/>
    <mergeCell ref="L113:N113"/>
    <mergeCell ref="O113:T113"/>
    <mergeCell ref="AA113:AF114"/>
    <mergeCell ref="P119:T119"/>
    <mergeCell ref="W119:W130"/>
    <mergeCell ref="X119:AC122"/>
    <mergeCell ref="AD119:AF120"/>
    <mergeCell ref="AG119:AJ119"/>
    <mergeCell ref="L121:O121"/>
    <mergeCell ref="P121:T121"/>
    <mergeCell ref="AD121:AF122"/>
    <mergeCell ref="AG121:AJ121"/>
    <mergeCell ref="AG125:AJ125"/>
    <mergeCell ref="D129:K130"/>
    <mergeCell ref="L129:O130"/>
    <mergeCell ref="P129:T130"/>
    <mergeCell ref="X129:AF130"/>
    <mergeCell ref="AG129:AJ129"/>
    <mergeCell ref="AG113:AJ113"/>
    <mergeCell ref="AK119:AR119"/>
    <mergeCell ref="AK121:AR121"/>
    <mergeCell ref="AG123:AJ123"/>
    <mergeCell ref="AK123:AR123"/>
    <mergeCell ref="AK124:AR124"/>
    <mergeCell ref="AG117:AJ117"/>
    <mergeCell ref="AK117:AR117"/>
    <mergeCell ref="L118:O118"/>
    <mergeCell ref="P118:T118"/>
    <mergeCell ref="AG118:AJ118"/>
    <mergeCell ref="AK118:AR118"/>
    <mergeCell ref="AK115:AR115"/>
    <mergeCell ref="L116:O116"/>
    <mergeCell ref="P116:T116"/>
    <mergeCell ref="AG116:AJ116"/>
    <mergeCell ref="AK116:AR116"/>
    <mergeCell ref="G122:H123"/>
    <mergeCell ref="I122:K122"/>
    <mergeCell ref="L122:O122"/>
    <mergeCell ref="P122:T122"/>
    <mergeCell ref="AG122:AJ122"/>
    <mergeCell ref="AK122:AR122"/>
    <mergeCell ref="I123:K123"/>
    <mergeCell ref="L123:O123"/>
    <mergeCell ref="P123:T123"/>
    <mergeCell ref="X123:AF124"/>
    <mergeCell ref="I120:K120"/>
    <mergeCell ref="L120:O120"/>
    <mergeCell ref="P120:T120"/>
    <mergeCell ref="AG120:AJ120"/>
    <mergeCell ref="AK120:AR120"/>
    <mergeCell ref="I121:K121"/>
    <mergeCell ref="AK125:AR125"/>
    <mergeCell ref="J126:K126"/>
    <mergeCell ref="L126:O126"/>
    <mergeCell ref="P126:T126"/>
    <mergeCell ref="AG126:AJ126"/>
    <mergeCell ref="AK126:AR126"/>
    <mergeCell ref="G124:H127"/>
    <mergeCell ref="I124:I126"/>
    <mergeCell ref="J124:K124"/>
    <mergeCell ref="L124:O124"/>
    <mergeCell ref="P124:T124"/>
    <mergeCell ref="AG124:AJ124"/>
    <mergeCell ref="J125:K125"/>
    <mergeCell ref="L125:O125"/>
    <mergeCell ref="P125:T125"/>
    <mergeCell ref="X125:AF126"/>
    <mergeCell ref="AK128:AR128"/>
    <mergeCell ref="AK129:AR129"/>
    <mergeCell ref="AG130:AJ130"/>
    <mergeCell ref="AK130:AR130"/>
    <mergeCell ref="J127:K127"/>
    <mergeCell ref="L127:O127"/>
    <mergeCell ref="P127:T127"/>
    <mergeCell ref="X127:AF128"/>
    <mergeCell ref="AG127:AJ127"/>
    <mergeCell ref="AK127:AR127"/>
    <mergeCell ref="D128:K128"/>
    <mergeCell ref="L128:O128"/>
    <mergeCell ref="P128:T128"/>
    <mergeCell ref="AG128:AJ128"/>
    <mergeCell ref="AG133:AJ133"/>
    <mergeCell ref="AK133:AR133"/>
    <mergeCell ref="C134:E136"/>
    <mergeCell ref="F134:K134"/>
    <mergeCell ref="L134:T134"/>
    <mergeCell ref="W134:AJ134"/>
    <mergeCell ref="AK134:AR134"/>
    <mergeCell ref="F135:K135"/>
    <mergeCell ref="L135:T135"/>
    <mergeCell ref="W135:AJ135"/>
    <mergeCell ref="B131:K131"/>
    <mergeCell ref="L131:T131"/>
    <mergeCell ref="X131:AJ131"/>
    <mergeCell ref="AK131:AR131"/>
    <mergeCell ref="B132:B142"/>
    <mergeCell ref="L132:T132"/>
    <mergeCell ref="X132:AJ132"/>
    <mergeCell ref="AK132:AR132"/>
    <mergeCell ref="L133:T133"/>
    <mergeCell ref="W133:AF133"/>
    <mergeCell ref="L140:T140"/>
    <mergeCell ref="U140:AJ141"/>
    <mergeCell ref="AK140:AR141"/>
    <mergeCell ref="L141:T141"/>
    <mergeCell ref="L142:T142"/>
    <mergeCell ref="U142:AJ143"/>
    <mergeCell ref="AK142:AR143"/>
    <mergeCell ref="D138:H138"/>
    <mergeCell ref="I138:K138"/>
    <mergeCell ref="L138:T138"/>
    <mergeCell ref="V138:V139"/>
    <mergeCell ref="W138:AJ139"/>
    <mergeCell ref="AK138:AR139"/>
    <mergeCell ref="L139:T139"/>
    <mergeCell ref="AK135:AR135"/>
    <mergeCell ref="F136:K136"/>
    <mergeCell ref="L136:T136"/>
    <mergeCell ref="W136:AF137"/>
    <mergeCell ref="AG136:AJ136"/>
    <mergeCell ref="AK136:AR136"/>
    <mergeCell ref="L137:T137"/>
    <mergeCell ref="AG137:AJ137"/>
    <mergeCell ref="AK137:AR137"/>
    <mergeCell ref="Z152:AB152"/>
    <mergeCell ref="AC152:AE152"/>
    <mergeCell ref="AF152:AI152"/>
    <mergeCell ref="AJ152:AL152"/>
    <mergeCell ref="AM152:AO152"/>
    <mergeCell ref="AP152:AR152"/>
    <mergeCell ref="H151:I151"/>
    <mergeCell ref="L151:M152"/>
    <mergeCell ref="N151:Y151"/>
    <mergeCell ref="Z151:AL151"/>
    <mergeCell ref="AM151:AR151"/>
    <mergeCell ref="C152:G152"/>
    <mergeCell ref="N152:P152"/>
    <mergeCell ref="Q152:S152"/>
    <mergeCell ref="T152:V152"/>
    <mergeCell ref="W152:Y152"/>
    <mergeCell ref="C143:K143"/>
    <mergeCell ref="L143:T143"/>
    <mergeCell ref="A147:K147"/>
    <mergeCell ref="L147:T147"/>
    <mergeCell ref="AK148:AR148"/>
    <mergeCell ref="A149:A154"/>
    <mergeCell ref="B149:AR149"/>
    <mergeCell ref="B150:K150"/>
    <mergeCell ref="L150:AR150"/>
    <mergeCell ref="C151:G151"/>
    <mergeCell ref="AC154:AE154"/>
    <mergeCell ref="AF154:AI154"/>
    <mergeCell ref="AJ154:AL154"/>
    <mergeCell ref="AP154:AR154"/>
    <mergeCell ref="AP153:AR153"/>
    <mergeCell ref="A155:A156"/>
    <mergeCell ref="C155:G155"/>
    <mergeCell ref="H155:I155"/>
    <mergeCell ref="L155:M155"/>
    <mergeCell ref="N155:P155"/>
    <mergeCell ref="Q155:S155"/>
    <mergeCell ref="L154:M154"/>
    <mergeCell ref="N154:P154"/>
    <mergeCell ref="Q154:S154"/>
    <mergeCell ref="T154:V154"/>
    <mergeCell ref="W154:Y154"/>
    <mergeCell ref="Z154:AB154"/>
    <mergeCell ref="W153:Y153"/>
    <mergeCell ref="Z153:AB153"/>
    <mergeCell ref="AC153:AE153"/>
    <mergeCell ref="AF153:AI153"/>
    <mergeCell ref="AJ153:AL153"/>
    <mergeCell ref="B153:G153"/>
    <mergeCell ref="H153:I153"/>
    <mergeCell ref="L153:M153"/>
    <mergeCell ref="N153:P153"/>
    <mergeCell ref="Q153:S153"/>
    <mergeCell ref="T153:V153"/>
    <mergeCell ref="BF156:BI156"/>
    <mergeCell ref="BJ156:BM156"/>
    <mergeCell ref="A157:A158"/>
    <mergeCell ref="C157:G157"/>
    <mergeCell ref="H157:I157"/>
    <mergeCell ref="L157:M157"/>
    <mergeCell ref="N157:P157"/>
    <mergeCell ref="Q157:S157"/>
    <mergeCell ref="T157:V157"/>
    <mergeCell ref="W157:Y157"/>
    <mergeCell ref="Z156:AB156"/>
    <mergeCell ref="AC156:AE156"/>
    <mergeCell ref="AF156:AI156"/>
    <mergeCell ref="AJ156:AL156"/>
    <mergeCell ref="AP156:AR156"/>
    <mergeCell ref="BB156:BE156"/>
    <mergeCell ref="AP155:AR155"/>
    <mergeCell ref="BB155:BE155"/>
    <mergeCell ref="BF155:BI155"/>
    <mergeCell ref="BJ155:BM155"/>
    <mergeCell ref="C156:G156"/>
    <mergeCell ref="L156:M156"/>
    <mergeCell ref="N156:P156"/>
    <mergeCell ref="Q156:S156"/>
    <mergeCell ref="T156:V156"/>
    <mergeCell ref="W156:Y156"/>
    <mergeCell ref="T155:V155"/>
    <mergeCell ref="W155:Y155"/>
    <mergeCell ref="Z155:AB155"/>
    <mergeCell ref="AC155:AE155"/>
    <mergeCell ref="AF155:AI155"/>
    <mergeCell ref="AJ155:AL155"/>
    <mergeCell ref="A159:A160"/>
    <mergeCell ref="C159:G159"/>
    <mergeCell ref="H159:I159"/>
    <mergeCell ref="L159:M159"/>
    <mergeCell ref="N159:P159"/>
    <mergeCell ref="Q159:S159"/>
    <mergeCell ref="AF158:AI158"/>
    <mergeCell ref="AJ158:AL158"/>
    <mergeCell ref="AP158:AR158"/>
    <mergeCell ref="BB158:BE158"/>
    <mergeCell ref="BF158:BI158"/>
    <mergeCell ref="BJ158:BM158"/>
    <mergeCell ref="BF157:BI157"/>
    <mergeCell ref="BJ157:BM157"/>
    <mergeCell ref="C158:G158"/>
    <mergeCell ref="L158:M158"/>
    <mergeCell ref="N158:P158"/>
    <mergeCell ref="Q158:S158"/>
    <mergeCell ref="T158:V158"/>
    <mergeCell ref="W158:Y158"/>
    <mergeCell ref="Z158:AB158"/>
    <mergeCell ref="AC158:AE158"/>
    <mergeCell ref="Z157:AB157"/>
    <mergeCell ref="AC157:AE157"/>
    <mergeCell ref="AF157:AI157"/>
    <mergeCell ref="AJ157:AL157"/>
    <mergeCell ref="AP157:AR157"/>
    <mergeCell ref="BB157:BE157"/>
    <mergeCell ref="BF160:BI160"/>
    <mergeCell ref="BJ160:BM160"/>
    <mergeCell ref="BJ159:BM159"/>
    <mergeCell ref="C161:G161"/>
    <mergeCell ref="H161:I161"/>
    <mergeCell ref="L161:M161"/>
    <mergeCell ref="N161:P161"/>
    <mergeCell ref="Q161:S161"/>
    <mergeCell ref="T161:V161"/>
    <mergeCell ref="W161:Y161"/>
    <mergeCell ref="Z160:AB160"/>
    <mergeCell ref="AC160:AE160"/>
    <mergeCell ref="AF160:AI160"/>
    <mergeCell ref="AJ160:AL160"/>
    <mergeCell ref="AP160:AR160"/>
    <mergeCell ref="BB160:BE160"/>
    <mergeCell ref="AP159:AR159"/>
    <mergeCell ref="BB159:BE159"/>
    <mergeCell ref="BF159:BI159"/>
    <mergeCell ref="C160:G160"/>
    <mergeCell ref="L160:M160"/>
    <mergeCell ref="N160:P160"/>
    <mergeCell ref="Q160:S160"/>
    <mergeCell ref="T160:V160"/>
    <mergeCell ref="W160:Y160"/>
    <mergeCell ref="T159:V159"/>
    <mergeCell ref="W159:Y159"/>
    <mergeCell ref="Z159:AB159"/>
    <mergeCell ref="AC159:AE159"/>
    <mergeCell ref="AF159:AI159"/>
    <mergeCell ref="AJ159:AL159"/>
    <mergeCell ref="A163:A164"/>
    <mergeCell ref="C163:G163"/>
    <mergeCell ref="H163:I163"/>
    <mergeCell ref="L163:M163"/>
    <mergeCell ref="N163:P163"/>
    <mergeCell ref="Q163:S163"/>
    <mergeCell ref="AF162:AI162"/>
    <mergeCell ref="AJ162:AL162"/>
    <mergeCell ref="AP162:AR162"/>
    <mergeCell ref="BB162:BE162"/>
    <mergeCell ref="BF162:BI162"/>
    <mergeCell ref="BJ162:BM162"/>
    <mergeCell ref="BF161:BI161"/>
    <mergeCell ref="BJ161:BM161"/>
    <mergeCell ref="C162:G162"/>
    <mergeCell ref="L162:M162"/>
    <mergeCell ref="N162:P162"/>
    <mergeCell ref="Q162:S162"/>
    <mergeCell ref="T162:V162"/>
    <mergeCell ref="W162:Y162"/>
    <mergeCell ref="Z162:AB162"/>
    <mergeCell ref="AC162:AE162"/>
    <mergeCell ref="Z161:AB161"/>
    <mergeCell ref="AC161:AE161"/>
    <mergeCell ref="AF161:AI161"/>
    <mergeCell ref="AJ161:AL161"/>
    <mergeCell ref="AP161:AR161"/>
    <mergeCell ref="BB161:BE161"/>
    <mergeCell ref="BF164:BI164"/>
    <mergeCell ref="BJ164:BM164"/>
    <mergeCell ref="BJ163:BM163"/>
    <mergeCell ref="A161:A162"/>
    <mergeCell ref="C165:G165"/>
    <mergeCell ref="H165:I165"/>
    <mergeCell ref="L165:M165"/>
    <mergeCell ref="N165:P165"/>
    <mergeCell ref="Q165:S165"/>
    <mergeCell ref="T165:V165"/>
    <mergeCell ref="W165:Y165"/>
    <mergeCell ref="Z164:AB164"/>
    <mergeCell ref="AC164:AE164"/>
    <mergeCell ref="AF164:AI164"/>
    <mergeCell ref="AJ164:AL164"/>
    <mergeCell ref="AP164:AR164"/>
    <mergeCell ref="BB164:BE164"/>
    <mergeCell ref="AP163:AR163"/>
    <mergeCell ref="BB163:BE163"/>
    <mergeCell ref="BF163:BI163"/>
    <mergeCell ref="C164:G164"/>
    <mergeCell ref="L164:M164"/>
    <mergeCell ref="N164:P164"/>
    <mergeCell ref="Q164:S164"/>
    <mergeCell ref="T164:V164"/>
    <mergeCell ref="W164:Y164"/>
    <mergeCell ref="T163:V163"/>
    <mergeCell ref="W163:Y163"/>
    <mergeCell ref="Z163:AB163"/>
    <mergeCell ref="AC163:AE163"/>
    <mergeCell ref="AF163:AI163"/>
    <mergeCell ref="AJ163:AL163"/>
    <mergeCell ref="A167:A168"/>
    <mergeCell ref="C167:G167"/>
    <mergeCell ref="H167:I167"/>
    <mergeCell ref="L167:M167"/>
    <mergeCell ref="N167:P167"/>
    <mergeCell ref="Q167:S167"/>
    <mergeCell ref="AF166:AI166"/>
    <mergeCell ref="AJ166:AL166"/>
    <mergeCell ref="AP166:AR166"/>
    <mergeCell ref="BB166:BE166"/>
    <mergeCell ref="BF166:BI166"/>
    <mergeCell ref="BJ166:BM166"/>
    <mergeCell ref="BF165:BI165"/>
    <mergeCell ref="BJ165:BM165"/>
    <mergeCell ref="C166:G166"/>
    <mergeCell ref="L166:M166"/>
    <mergeCell ref="N166:P166"/>
    <mergeCell ref="Q166:S166"/>
    <mergeCell ref="T166:V166"/>
    <mergeCell ref="W166:Y166"/>
    <mergeCell ref="Z166:AB166"/>
    <mergeCell ref="AC166:AE166"/>
    <mergeCell ref="Z165:AB165"/>
    <mergeCell ref="AC165:AE165"/>
    <mergeCell ref="AF165:AI165"/>
    <mergeCell ref="AJ165:AL165"/>
    <mergeCell ref="AP165:AR165"/>
    <mergeCell ref="BB165:BE165"/>
    <mergeCell ref="BF168:BI168"/>
    <mergeCell ref="BJ168:BM168"/>
    <mergeCell ref="BJ167:BM167"/>
    <mergeCell ref="A165:A166"/>
    <mergeCell ref="A169:AI169"/>
    <mergeCell ref="AJ169:AN171"/>
    <mergeCell ref="AO169:AR171"/>
    <mergeCell ref="A170:A173"/>
    <mergeCell ref="B170:D171"/>
    <mergeCell ref="E170:F171"/>
    <mergeCell ref="G170:AI170"/>
    <mergeCell ref="G171:K171"/>
    <mergeCell ref="Z168:AB168"/>
    <mergeCell ref="AC168:AE168"/>
    <mergeCell ref="AF168:AI168"/>
    <mergeCell ref="AJ168:AL168"/>
    <mergeCell ref="AP168:AR168"/>
    <mergeCell ref="BB168:BE168"/>
    <mergeCell ref="AP167:AR167"/>
    <mergeCell ref="BB167:BE167"/>
    <mergeCell ref="BF167:BI167"/>
    <mergeCell ref="C168:G168"/>
    <mergeCell ref="L168:M168"/>
    <mergeCell ref="N168:P168"/>
    <mergeCell ref="Q168:S168"/>
    <mergeCell ref="T168:V168"/>
    <mergeCell ref="W168:Y168"/>
    <mergeCell ref="T167:V167"/>
    <mergeCell ref="W167:Y167"/>
    <mergeCell ref="Z167:AB167"/>
    <mergeCell ref="AC167:AE167"/>
    <mergeCell ref="AF167:AI167"/>
    <mergeCell ref="AJ167:AL167"/>
    <mergeCell ref="V172:Z172"/>
    <mergeCell ref="AA172:AD172"/>
    <mergeCell ref="AE172:AI172"/>
    <mergeCell ref="AJ172:AN172"/>
    <mergeCell ref="AO172:AR172"/>
    <mergeCell ref="E173:F173"/>
    <mergeCell ref="G173:K173"/>
    <mergeCell ref="L173:P173"/>
    <mergeCell ref="Q173:U173"/>
    <mergeCell ref="V173:Z173"/>
    <mergeCell ref="L171:P171"/>
    <mergeCell ref="Q171:U171"/>
    <mergeCell ref="V171:Z171"/>
    <mergeCell ref="AA171:AD171"/>
    <mergeCell ref="AE171:AI171"/>
    <mergeCell ref="B172:D173"/>
    <mergeCell ref="E172:F172"/>
    <mergeCell ref="G172:K172"/>
    <mergeCell ref="L172:P172"/>
    <mergeCell ref="Q172:U172"/>
    <mergeCell ref="V174:Z174"/>
    <mergeCell ref="AA174:AD174"/>
    <mergeCell ref="AE174:AI174"/>
    <mergeCell ref="AJ174:AN174"/>
    <mergeCell ref="AO174:AR174"/>
    <mergeCell ref="E175:F175"/>
    <mergeCell ref="G175:K175"/>
    <mergeCell ref="L175:P175"/>
    <mergeCell ref="Q175:U175"/>
    <mergeCell ref="V175:Z175"/>
    <mergeCell ref="AA173:AD173"/>
    <mergeCell ref="AE173:AI173"/>
    <mergeCell ref="AJ173:AN173"/>
    <mergeCell ref="AO173:AR173"/>
    <mergeCell ref="A174:A175"/>
    <mergeCell ref="B174:D175"/>
    <mergeCell ref="E174:F174"/>
    <mergeCell ref="G174:K174"/>
    <mergeCell ref="L174:P174"/>
    <mergeCell ref="Q174:U174"/>
    <mergeCell ref="V176:Z176"/>
    <mergeCell ref="AA176:AD176"/>
    <mergeCell ref="AE176:AI176"/>
    <mergeCell ref="AJ176:AN176"/>
    <mergeCell ref="AO176:AR176"/>
    <mergeCell ref="E177:F177"/>
    <mergeCell ref="G177:K177"/>
    <mergeCell ref="L177:P177"/>
    <mergeCell ref="Q177:U177"/>
    <mergeCell ref="V177:Z177"/>
    <mergeCell ref="AA175:AD175"/>
    <mergeCell ref="AE175:AI175"/>
    <mergeCell ref="AJ175:AN175"/>
    <mergeCell ref="AO175:AR175"/>
    <mergeCell ref="A176:A177"/>
    <mergeCell ref="B176:D177"/>
    <mergeCell ref="E176:F176"/>
    <mergeCell ref="G176:K176"/>
    <mergeCell ref="L176:P176"/>
    <mergeCell ref="Q176:U176"/>
    <mergeCell ref="V178:Z178"/>
    <mergeCell ref="AA178:AD178"/>
    <mergeCell ref="AE178:AI178"/>
    <mergeCell ref="AJ178:AN178"/>
    <mergeCell ref="AO178:AR178"/>
    <mergeCell ref="E179:F179"/>
    <mergeCell ref="G179:K179"/>
    <mergeCell ref="L179:P179"/>
    <mergeCell ref="Q179:U179"/>
    <mergeCell ref="V179:Z179"/>
    <mergeCell ref="AA177:AD177"/>
    <mergeCell ref="AE177:AI177"/>
    <mergeCell ref="AJ177:AN177"/>
    <mergeCell ref="AO177:AR177"/>
    <mergeCell ref="A178:A179"/>
    <mergeCell ref="B178:D179"/>
    <mergeCell ref="E178:F178"/>
    <mergeCell ref="G178:K178"/>
    <mergeCell ref="L178:P178"/>
    <mergeCell ref="Q178:U178"/>
    <mergeCell ref="V180:Z180"/>
    <mergeCell ref="AA180:AD180"/>
    <mergeCell ref="AE180:AI180"/>
    <mergeCell ref="AJ180:AN180"/>
    <mergeCell ref="AO180:AR180"/>
    <mergeCell ref="E181:F181"/>
    <mergeCell ref="G181:K181"/>
    <mergeCell ref="L181:P181"/>
    <mergeCell ref="Q181:U181"/>
    <mergeCell ref="V181:Z181"/>
    <mergeCell ref="AA179:AD179"/>
    <mergeCell ref="AE179:AI179"/>
    <mergeCell ref="AJ179:AN179"/>
    <mergeCell ref="AO179:AR179"/>
    <mergeCell ref="A180:A181"/>
    <mergeCell ref="B180:D181"/>
    <mergeCell ref="E180:F180"/>
    <mergeCell ref="G180:K180"/>
    <mergeCell ref="L180:P180"/>
    <mergeCell ref="Q180:U180"/>
    <mergeCell ref="AJ182:AN182"/>
    <mergeCell ref="AO182:AR182"/>
    <mergeCell ref="E183:F183"/>
    <mergeCell ref="G183:K183"/>
    <mergeCell ref="L183:P183"/>
    <mergeCell ref="Q183:U183"/>
    <mergeCell ref="V183:Z183"/>
    <mergeCell ref="AA181:AD181"/>
    <mergeCell ref="AE181:AI181"/>
    <mergeCell ref="AJ181:AN181"/>
    <mergeCell ref="AO181:AR181"/>
    <mergeCell ref="A182:A183"/>
    <mergeCell ref="B182:D183"/>
    <mergeCell ref="E182:F182"/>
    <mergeCell ref="G182:K182"/>
    <mergeCell ref="L182:P182"/>
    <mergeCell ref="Q182:U182"/>
    <mergeCell ref="A186:A187"/>
    <mergeCell ref="B186:D187"/>
    <mergeCell ref="E186:F186"/>
    <mergeCell ref="G186:K186"/>
    <mergeCell ref="L186:P186"/>
    <mergeCell ref="Q186:U186"/>
    <mergeCell ref="V184:Z184"/>
    <mergeCell ref="AA184:AD184"/>
    <mergeCell ref="AE184:AI184"/>
    <mergeCell ref="AJ184:AN184"/>
    <mergeCell ref="AO184:AR184"/>
    <mergeCell ref="E185:F185"/>
    <mergeCell ref="G185:K185"/>
    <mergeCell ref="L185:P185"/>
    <mergeCell ref="Q185:U185"/>
    <mergeCell ref="V185:Z185"/>
    <mergeCell ref="AA183:AD183"/>
    <mergeCell ref="AE183:AI183"/>
    <mergeCell ref="AJ183:AN183"/>
    <mergeCell ref="AO183:AR183"/>
    <mergeCell ref="A184:A185"/>
    <mergeCell ref="B184:D185"/>
    <mergeCell ref="E184:F184"/>
    <mergeCell ref="G184:K184"/>
    <mergeCell ref="L184:P184"/>
    <mergeCell ref="Q184:U184"/>
    <mergeCell ref="BB73:BC73"/>
    <mergeCell ref="BD73:BE73"/>
    <mergeCell ref="AT74:AU74"/>
    <mergeCell ref="C200:H200"/>
    <mergeCell ref="I200:M200"/>
    <mergeCell ref="C201:H201"/>
    <mergeCell ref="I201:M201"/>
    <mergeCell ref="AT68:AU68"/>
    <mergeCell ref="BA73:BA74"/>
    <mergeCell ref="AA187:AD187"/>
    <mergeCell ref="AE187:AI187"/>
    <mergeCell ref="AJ187:AN187"/>
    <mergeCell ref="AO187:AR187"/>
    <mergeCell ref="C199:H199"/>
    <mergeCell ref="I199:M199"/>
    <mergeCell ref="V186:Z186"/>
    <mergeCell ref="AA186:AD186"/>
    <mergeCell ref="AE186:AI186"/>
    <mergeCell ref="AJ186:AN186"/>
    <mergeCell ref="AO186:AR186"/>
    <mergeCell ref="E187:F187"/>
    <mergeCell ref="G187:K187"/>
    <mergeCell ref="L187:P187"/>
    <mergeCell ref="Q187:U187"/>
    <mergeCell ref="V187:Z187"/>
    <mergeCell ref="AA185:AD185"/>
    <mergeCell ref="AE185:AI185"/>
    <mergeCell ref="AJ185:AN185"/>
    <mergeCell ref="AO185:AR185"/>
    <mergeCell ref="V182:Z182"/>
    <mergeCell ref="AA182:AD182"/>
    <mergeCell ref="AE182:AI182"/>
  </mergeCells>
  <phoneticPr fontId="10" type="noConversion"/>
  <conditionalFormatting sqref="L132:T141">
    <cfRule type="cellIs" dxfId="23" priority="33" stopIfTrue="1" operator="greaterThan">
      <formula>720000</formula>
    </cfRule>
  </conditionalFormatting>
  <conditionalFormatting sqref="AK105:AR105 AK109:AR109">
    <cfRule type="cellIs" dxfId="22" priority="31" operator="greaterThan">
      <formula>4000000</formula>
    </cfRule>
  </conditionalFormatting>
  <conditionalFormatting sqref="AK136 AK115 AK119 AK121 AK123 AK125 AK127 AK129 AK111:AK113">
    <cfRule type="cellIs" dxfId="21" priority="29" operator="greaterThan">
      <formula>1000000</formula>
    </cfRule>
  </conditionalFormatting>
  <conditionalFormatting sqref="AK119 AK121 AK123 AK125">
    <cfRule type="cellIs" dxfId="20" priority="28" operator="greaterThan">
      <formula>100000</formula>
    </cfRule>
  </conditionalFormatting>
  <conditionalFormatting sqref="BM156">
    <cfRule type="cellIs" dxfId="19" priority="22" operator="greaterThan">
      <formula>69</formula>
    </cfRule>
  </conditionalFormatting>
  <conditionalFormatting sqref="BM158">
    <cfRule type="cellIs" dxfId="18" priority="21" operator="greaterThan">
      <formula>69</formula>
    </cfRule>
  </conditionalFormatting>
  <conditionalFormatting sqref="BM160">
    <cfRule type="cellIs" dxfId="17" priority="20" operator="greaterThan">
      <formula>69</formula>
    </cfRule>
  </conditionalFormatting>
  <conditionalFormatting sqref="BM162">
    <cfRule type="cellIs" dxfId="16" priority="19" operator="greaterThan">
      <formula>69</formula>
    </cfRule>
  </conditionalFormatting>
  <conditionalFormatting sqref="BM164">
    <cfRule type="cellIs" dxfId="15" priority="18" operator="greaterThan">
      <formula>69</formula>
    </cfRule>
  </conditionalFormatting>
  <conditionalFormatting sqref="BM166">
    <cfRule type="cellIs" dxfId="14" priority="17" operator="greaterThan">
      <formula>69</formula>
    </cfRule>
  </conditionalFormatting>
  <conditionalFormatting sqref="BM168">
    <cfRule type="cellIs" dxfId="13" priority="16" operator="greaterThan">
      <formula>69</formula>
    </cfRule>
  </conditionalFormatting>
  <conditionalFormatting sqref="AK107:AR107">
    <cfRule type="cellIs" dxfId="12" priority="13" operator="greaterThan">
      <formula>4000000</formula>
    </cfRule>
  </conditionalFormatting>
  <conditionalFormatting sqref="AU19">
    <cfRule type="cellIs" dxfId="11" priority="12" operator="equal">
      <formula>"주민오류"</formula>
    </cfRule>
  </conditionalFormatting>
  <conditionalFormatting sqref="AU15">
    <cfRule type="cellIs" dxfId="10" priority="11" operator="equal">
      <formula>"사업자오류"</formula>
    </cfRule>
  </conditionalFormatting>
  <conditionalFormatting sqref="AT16">
    <cfRule type="cellIs" dxfId="9" priority="10" operator="equal">
      <formula>10</formula>
    </cfRule>
  </conditionalFormatting>
  <conditionalFormatting sqref="AT20">
    <cfRule type="cellIs" dxfId="8" priority="9" operator="equal">
      <formula>13</formula>
    </cfRule>
  </conditionalFormatting>
  <conditionalFormatting sqref="AT17">
    <cfRule type="cellIs" dxfId="7" priority="8" operator="equal">
      <formula>10</formula>
    </cfRule>
  </conditionalFormatting>
  <conditionalFormatting sqref="BJ156:BL156">
    <cfRule type="cellIs" dxfId="6" priority="7" operator="greaterThan">
      <formula>69</formula>
    </cfRule>
  </conditionalFormatting>
  <conditionalFormatting sqref="BJ158:BL158">
    <cfRule type="cellIs" dxfId="5" priority="6" operator="greaterThan">
      <formula>69</formula>
    </cfRule>
  </conditionalFormatting>
  <conditionalFormatting sqref="BJ160:BL160">
    <cfRule type="cellIs" dxfId="4" priority="5" operator="greaterThan">
      <formula>69</formula>
    </cfRule>
  </conditionalFormatting>
  <conditionalFormatting sqref="BJ162:BL162">
    <cfRule type="cellIs" dxfId="3" priority="4" operator="greaterThan">
      <formula>69</formula>
    </cfRule>
  </conditionalFormatting>
  <conditionalFormatting sqref="BJ164:BL164">
    <cfRule type="cellIs" dxfId="2" priority="3" operator="greaterThan">
      <formula>69</formula>
    </cfRule>
  </conditionalFormatting>
  <conditionalFormatting sqref="BJ166:BL166">
    <cfRule type="cellIs" dxfId="1" priority="2" operator="greaterThan">
      <formula>69</formula>
    </cfRule>
  </conditionalFormatting>
  <conditionalFormatting sqref="BJ168:BL168">
    <cfRule type="cellIs" dxfId="0" priority="1" operator="greaterThan">
      <formula>69</formula>
    </cfRule>
  </conditionalFormatting>
  <dataValidations count="2">
    <dataValidation allowBlank="1" showInputMessage="1" showErrorMessage="1" promptTitle="특별소득공제" prompt="특별소득공제" sqref="D111" xr:uid="{9AA004A9-BBA4-4D2F-88A4-3DBCA3E3D0E8}"/>
    <dataValidation allowBlank="1" showInputMessage="1" showErrorMessage="1" promptTitle="표준세액공제가 0보다 크면 0 강제 입력" prompt="표준세액공제가 0보다 크면 0 강제 입력" sqref="AN137:AR137 P115:T128" xr:uid="{ABF65483-1C77-4B06-86DE-FD61B3B0CE15}"/>
  </dataValidations>
  <hyperlinks>
    <hyperlink ref="F189" r:id="rId1" xr:uid="{B42B626C-E6AE-4589-ACFC-F9164CBA770B}"/>
    <hyperlink ref="AT1" r:id="rId2" xr:uid="{761F6A4F-0D77-4813-86EE-4640CEEBDF55}"/>
    <hyperlink ref="AU95" r:id="rId3" xr:uid="{12121471-B052-4BA6-A6EC-C48BF91ACBB8}"/>
  </hyperlinks>
  <printOptions horizontalCentered="1" verticalCentered="1"/>
  <pageMargins left="0.19685039370078741" right="0.19685039370078741" top="0.39370078740157483" bottom="0.19685039370078741" header="0" footer="7.874015748031496E-2"/>
  <pageSetup paperSize="9" scale="95" orientation="portrait" r:id="rId4"/>
  <headerFooter alignWithMargins="0">
    <oddFooter>&amp;R&amp;P/&amp;N</oddFooter>
  </headerFooter>
  <drawing r:id="rId5"/>
  <legacyDrawing r:id="rId6"/>
  <mc:AlternateContent xmlns:mc="http://schemas.openxmlformats.org/markup-compatibility/2006">
    <mc:Choice Requires="x14">
      <controls>
        <mc:AlternateContent xmlns:mc="http://schemas.openxmlformats.org/markup-compatibility/2006">
          <mc:Choice Requires="x14">
            <control shapeId="39937" r:id="rId7" name="Check Box 1">
              <controlPr defaultSize="0" autoFill="0" autoLine="0" autoPict="0">
                <anchor moveWithCells="1">
                  <from>
                    <xdr:col>7</xdr:col>
                    <xdr:colOff>47625</xdr:colOff>
                    <xdr:row>93</xdr:row>
                    <xdr:rowOff>152400</xdr:rowOff>
                  </from>
                  <to>
                    <xdr:col>8</xdr:col>
                    <xdr:colOff>66675</xdr:colOff>
                    <xdr:row>95</xdr:row>
                    <xdr:rowOff>9525</xdr:rowOff>
                  </to>
                </anchor>
              </controlPr>
            </control>
          </mc:Choice>
        </mc:AlternateContent>
        <mc:AlternateContent xmlns:mc="http://schemas.openxmlformats.org/markup-compatibility/2006">
          <mc:Choice Requires="x14">
            <control shapeId="39938" r:id="rId8" name="Check Box 2">
              <controlPr defaultSize="0" autoFill="0" autoLine="0" autoPict="0">
                <anchor moveWithCells="1">
                  <from>
                    <xdr:col>7</xdr:col>
                    <xdr:colOff>38100</xdr:colOff>
                    <xdr:row>97</xdr:row>
                    <xdr:rowOff>180975</xdr:rowOff>
                  </from>
                  <to>
                    <xdr:col>8</xdr:col>
                    <xdr:colOff>57150</xdr:colOff>
                    <xdr:row>99</xdr:row>
                    <xdr:rowOff>9525</xdr:rowOff>
                  </to>
                </anchor>
              </controlPr>
            </control>
          </mc:Choice>
        </mc:AlternateContent>
        <mc:AlternateContent xmlns:mc="http://schemas.openxmlformats.org/markup-compatibility/2006">
          <mc:Choice Requires="x14">
            <control shapeId="39939" r:id="rId9" name="Check Box 3">
              <controlPr defaultSize="0" autoFill="0" autoLine="0" autoPict="0">
                <anchor moveWithCells="1">
                  <from>
                    <xdr:col>9</xdr:col>
                    <xdr:colOff>19050</xdr:colOff>
                    <xdr:row>12</xdr:row>
                    <xdr:rowOff>0</xdr:rowOff>
                  </from>
                  <to>
                    <xdr:col>14</xdr:col>
                    <xdr:colOff>19050</xdr:colOff>
                    <xdr:row>13</xdr:row>
                    <xdr:rowOff>19050</xdr:rowOff>
                  </to>
                </anchor>
              </controlPr>
            </control>
          </mc:Choice>
        </mc:AlternateContent>
        <mc:AlternateContent xmlns:mc="http://schemas.openxmlformats.org/markup-compatibility/2006">
          <mc:Choice Requires="x14">
            <control shapeId="39940" r:id="rId10" name="Check Box 4">
              <controlPr defaultSize="0" autoFill="0" autoLine="0" autoPict="0">
                <anchor moveWithCells="1">
                  <from>
                    <xdr:col>33</xdr:col>
                    <xdr:colOff>180975</xdr:colOff>
                    <xdr:row>11</xdr:row>
                    <xdr:rowOff>180975</xdr:rowOff>
                  </from>
                  <to>
                    <xdr:col>38</xdr:col>
                    <xdr:colOff>66675</xdr:colOff>
                    <xdr:row>13</xdr:row>
                    <xdr:rowOff>9525</xdr:rowOff>
                  </to>
                </anchor>
              </controlPr>
            </control>
          </mc:Choice>
        </mc:AlternateContent>
        <mc:AlternateContent xmlns:mc="http://schemas.openxmlformats.org/markup-compatibility/2006">
          <mc:Choice Requires="x14">
            <control shapeId="39941" r:id="rId11" name="Check Box 5">
              <controlPr defaultSize="0" autoFill="0" autoLine="0" autoPict="0">
                <anchor moveWithCells="1">
                  <from>
                    <xdr:col>14</xdr:col>
                    <xdr:colOff>66675</xdr:colOff>
                    <xdr:row>12</xdr:row>
                    <xdr:rowOff>0</xdr:rowOff>
                  </from>
                  <to>
                    <xdr:col>19</xdr:col>
                    <xdr:colOff>57150</xdr:colOff>
                    <xdr:row>13</xdr:row>
                    <xdr:rowOff>19050</xdr:rowOff>
                  </to>
                </anchor>
              </controlPr>
            </control>
          </mc:Choice>
        </mc:AlternateContent>
        <mc:AlternateContent xmlns:mc="http://schemas.openxmlformats.org/markup-compatibility/2006">
          <mc:Choice Requires="x14">
            <control shapeId="39942" r:id="rId12" name="Check Box 6">
              <controlPr defaultSize="0" autoFill="0" autoLine="0" autoPict="0">
                <anchor moveWithCells="1">
                  <from>
                    <xdr:col>20</xdr:col>
                    <xdr:colOff>28575</xdr:colOff>
                    <xdr:row>12</xdr:row>
                    <xdr:rowOff>0</xdr:rowOff>
                  </from>
                  <to>
                    <xdr:col>25</xdr:col>
                    <xdr:colOff>152400</xdr:colOff>
                    <xdr:row>13</xdr:row>
                    <xdr:rowOff>19050</xdr:rowOff>
                  </to>
                </anchor>
              </controlPr>
            </control>
          </mc:Choice>
        </mc:AlternateContent>
        <mc:AlternateContent xmlns:mc="http://schemas.openxmlformats.org/markup-compatibility/2006">
          <mc:Choice Requires="x14">
            <control shapeId="39943" r:id="rId13" name="Check Box 7">
              <controlPr defaultSize="0" autoFill="0" autoLine="0" autoPict="0">
                <anchor moveWithCells="1">
                  <from>
                    <xdr:col>38</xdr:col>
                    <xdr:colOff>38100</xdr:colOff>
                    <xdr:row>11</xdr:row>
                    <xdr:rowOff>180975</xdr:rowOff>
                  </from>
                  <to>
                    <xdr:col>43</xdr:col>
                    <xdr:colOff>0</xdr:colOff>
                    <xdr:row>13</xdr:row>
                    <xdr:rowOff>9525</xdr:rowOff>
                  </to>
                </anchor>
              </controlPr>
            </control>
          </mc:Choice>
        </mc:AlternateContent>
        <mc:AlternateContent xmlns:mc="http://schemas.openxmlformats.org/markup-compatibility/2006">
          <mc:Choice Requires="x14">
            <control shapeId="39944" r:id="rId14" name="Check Box 8">
              <controlPr defaultSize="0" autoFill="0" autoLine="0" autoPict="0">
                <anchor moveWithCells="1">
                  <from>
                    <xdr:col>33</xdr:col>
                    <xdr:colOff>180975</xdr:colOff>
                    <xdr:row>10</xdr:row>
                    <xdr:rowOff>123825</xdr:rowOff>
                  </from>
                  <to>
                    <xdr:col>37</xdr:col>
                    <xdr:colOff>123825</xdr:colOff>
                    <xdr:row>12</xdr:row>
                    <xdr:rowOff>9525</xdr:rowOff>
                  </to>
                </anchor>
              </controlPr>
            </control>
          </mc:Choice>
        </mc:AlternateContent>
        <mc:AlternateContent xmlns:mc="http://schemas.openxmlformats.org/markup-compatibility/2006">
          <mc:Choice Requires="x14">
            <control shapeId="39945" r:id="rId15" name="Check Box 9">
              <controlPr defaultSize="0" autoFill="0" autoLine="0" autoPict="0">
                <anchor moveWithCells="1">
                  <from>
                    <xdr:col>38</xdr:col>
                    <xdr:colOff>38100</xdr:colOff>
                    <xdr:row>10</xdr:row>
                    <xdr:rowOff>123825</xdr:rowOff>
                  </from>
                  <to>
                    <xdr:col>42</xdr:col>
                    <xdr:colOff>28575</xdr:colOff>
                    <xdr:row>12</xdr:row>
                    <xdr:rowOff>9525</xdr:rowOff>
                  </to>
                </anchor>
              </controlPr>
            </control>
          </mc:Choice>
        </mc:AlternateContent>
        <mc:AlternateContent xmlns:mc="http://schemas.openxmlformats.org/markup-compatibility/2006">
          <mc:Choice Requires="x14">
            <control shapeId="39946" r:id="rId16" name="Check Box 10">
              <controlPr defaultSize="0" autoFill="0" autoLine="0" autoPict="0">
                <anchor moveWithCells="1">
                  <from>
                    <xdr:col>34</xdr:col>
                    <xdr:colOff>19050</xdr:colOff>
                    <xdr:row>4</xdr:row>
                    <xdr:rowOff>123825</xdr:rowOff>
                  </from>
                  <to>
                    <xdr:col>37</xdr:col>
                    <xdr:colOff>152400</xdr:colOff>
                    <xdr:row>6</xdr:row>
                    <xdr:rowOff>9525</xdr:rowOff>
                  </to>
                </anchor>
              </controlPr>
            </control>
          </mc:Choice>
        </mc:AlternateContent>
        <mc:AlternateContent xmlns:mc="http://schemas.openxmlformats.org/markup-compatibility/2006">
          <mc:Choice Requires="x14">
            <control shapeId="39947" r:id="rId17" name="Check Box 11">
              <controlPr defaultSize="0" autoFill="0" autoLine="0" autoPict="0">
                <anchor moveWithCells="1">
                  <from>
                    <xdr:col>38</xdr:col>
                    <xdr:colOff>85725</xdr:colOff>
                    <xdr:row>4</xdr:row>
                    <xdr:rowOff>123825</xdr:rowOff>
                  </from>
                  <to>
                    <xdr:col>42</xdr:col>
                    <xdr:colOff>95250</xdr:colOff>
                    <xdr:row>6</xdr:row>
                    <xdr:rowOff>9525</xdr:rowOff>
                  </to>
                </anchor>
              </controlPr>
            </control>
          </mc:Choice>
        </mc:AlternateContent>
        <mc:AlternateContent xmlns:mc="http://schemas.openxmlformats.org/markup-compatibility/2006">
          <mc:Choice Requires="x14">
            <control shapeId="39948" r:id="rId18" name="Check Box 12">
              <controlPr defaultSize="0" autoFill="0" autoLine="0" autoPict="0">
                <anchor moveWithCells="1">
                  <from>
                    <xdr:col>7</xdr:col>
                    <xdr:colOff>38100</xdr:colOff>
                    <xdr:row>99</xdr:row>
                    <xdr:rowOff>0</xdr:rowOff>
                  </from>
                  <to>
                    <xdr:col>8</xdr:col>
                    <xdr:colOff>76200</xdr:colOff>
                    <xdr:row>100</xdr:row>
                    <xdr:rowOff>19050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1DC966-7116-4D53-B008-132F4B9EC448}">
  <dimension ref="A1:AQ381"/>
  <sheetViews>
    <sheetView showGridLines="0" topLeftCell="A3" zoomScale="175" zoomScaleNormal="175" workbookViewId="0">
      <selection activeCell="AJ3" sqref="AJ3:AO5"/>
    </sheetView>
  </sheetViews>
  <sheetFormatPr defaultColWidth="1.88671875" defaultRowHeight="10.5" customHeight="1"/>
  <cols>
    <col min="1" max="41" width="1.88671875" style="202"/>
    <col min="42" max="42" width="2" style="202" bestFit="1" customWidth="1"/>
    <col min="43" max="43" width="3.109375" style="202" bestFit="1" customWidth="1"/>
    <col min="44" max="16384" width="1.88671875" style="202"/>
  </cols>
  <sheetData>
    <row r="1" spans="1:43">
      <c r="A1" s="202" t="s">
        <v>527</v>
      </c>
      <c r="AN1" s="203"/>
      <c r="AO1" s="203" t="s">
        <v>528</v>
      </c>
    </row>
    <row r="2" spans="1:43" ht="1.5" customHeight="1" thickBot="1">
      <c r="AN2" s="203"/>
      <c r="AO2" s="203"/>
    </row>
    <row r="3" spans="1:43" ht="6.75" customHeight="1">
      <c r="A3" s="1696" t="s">
        <v>529</v>
      </c>
      <c r="B3" s="1697"/>
      <c r="C3" s="1697"/>
      <c r="D3" s="1697"/>
      <c r="E3" s="1697"/>
      <c r="F3" s="1697"/>
      <c r="G3" s="1697"/>
      <c r="H3" s="1697"/>
      <c r="I3" s="1697"/>
      <c r="J3" s="1697"/>
      <c r="K3" s="1697"/>
      <c r="L3" s="1697"/>
      <c r="M3" s="204"/>
      <c r="N3" s="205"/>
      <c r="O3" s="1698" t="s">
        <v>530</v>
      </c>
      <c r="P3" s="1698"/>
      <c r="Q3" s="1698"/>
      <c r="R3" s="1698"/>
      <c r="S3" s="1698"/>
      <c r="T3" s="1698"/>
      <c r="U3" s="1698"/>
      <c r="V3" s="1698"/>
      <c r="W3" s="1698"/>
      <c r="X3" s="1698"/>
      <c r="Y3" s="1698"/>
      <c r="Z3" s="1698"/>
      <c r="AA3" s="1698"/>
      <c r="AB3" s="1698"/>
      <c r="AC3" s="1699"/>
      <c r="AD3" s="1702" t="s">
        <v>531</v>
      </c>
      <c r="AE3" s="1703"/>
      <c r="AF3" s="1703"/>
      <c r="AG3" s="1703"/>
      <c r="AH3" s="1703"/>
      <c r="AI3" s="1704"/>
      <c r="AJ3" s="1705">
        <v>44470</v>
      </c>
      <c r="AK3" s="1706"/>
      <c r="AL3" s="1706"/>
      <c r="AM3" s="1706"/>
      <c r="AN3" s="1706"/>
      <c r="AO3" s="1707"/>
    </row>
    <row r="4" spans="1:43" ht="12" customHeight="1">
      <c r="A4" s="1566"/>
      <c r="B4" s="1434"/>
      <c r="C4" s="1434"/>
      <c r="D4" s="1434"/>
      <c r="E4" s="1434"/>
      <c r="F4" s="1434"/>
      <c r="G4" s="1434"/>
      <c r="H4" s="1434"/>
      <c r="I4" s="1434"/>
      <c r="J4" s="1434"/>
      <c r="K4" s="1434"/>
      <c r="L4" s="1434"/>
      <c r="M4" s="206"/>
      <c r="N4" s="207" t="s">
        <v>532</v>
      </c>
      <c r="O4" s="1700"/>
      <c r="P4" s="1700"/>
      <c r="Q4" s="1700"/>
      <c r="R4" s="1700"/>
      <c r="S4" s="1700"/>
      <c r="T4" s="1700"/>
      <c r="U4" s="1700"/>
      <c r="V4" s="1700"/>
      <c r="W4" s="1700"/>
      <c r="X4" s="1700"/>
      <c r="Y4" s="1700"/>
      <c r="Z4" s="1700"/>
      <c r="AA4" s="1700"/>
      <c r="AB4" s="1700"/>
      <c r="AC4" s="1701"/>
      <c r="AD4" s="1422"/>
      <c r="AE4" s="1423"/>
      <c r="AF4" s="1423"/>
      <c r="AG4" s="1423"/>
      <c r="AH4" s="1423"/>
      <c r="AI4" s="1424"/>
      <c r="AJ4" s="1708"/>
      <c r="AK4" s="1709"/>
      <c r="AL4" s="1709"/>
      <c r="AM4" s="1709"/>
      <c r="AN4" s="1709"/>
      <c r="AO4" s="1710"/>
    </row>
    <row r="5" spans="1:43" ht="3" customHeight="1">
      <c r="A5" s="1566"/>
      <c r="B5" s="1434"/>
      <c r="C5" s="1434"/>
      <c r="D5" s="1434"/>
      <c r="E5" s="1434"/>
      <c r="F5" s="1434"/>
      <c r="G5" s="1434"/>
      <c r="H5" s="1434"/>
      <c r="I5" s="1434"/>
      <c r="J5" s="1434"/>
      <c r="K5" s="1434"/>
      <c r="L5" s="1434"/>
      <c r="M5" s="206"/>
      <c r="O5" s="1700"/>
      <c r="P5" s="1700"/>
      <c r="Q5" s="1700"/>
      <c r="R5" s="1700"/>
      <c r="S5" s="1700"/>
      <c r="T5" s="1700"/>
      <c r="U5" s="1700"/>
      <c r="V5" s="1700"/>
      <c r="W5" s="1700"/>
      <c r="X5" s="1700"/>
      <c r="Y5" s="1700"/>
      <c r="Z5" s="1700"/>
      <c r="AA5" s="1700"/>
      <c r="AB5" s="1700"/>
      <c r="AC5" s="1701"/>
      <c r="AD5" s="1422"/>
      <c r="AE5" s="1423"/>
      <c r="AF5" s="1423"/>
      <c r="AG5" s="1423"/>
      <c r="AH5" s="1423"/>
      <c r="AI5" s="1424"/>
      <c r="AJ5" s="1708"/>
      <c r="AK5" s="1709"/>
      <c r="AL5" s="1709"/>
      <c r="AM5" s="1709"/>
      <c r="AN5" s="1709"/>
      <c r="AO5" s="1710"/>
    </row>
    <row r="6" spans="1:43" ht="3" customHeight="1">
      <c r="A6" s="1566" t="s">
        <v>533</v>
      </c>
      <c r="B6" s="1434"/>
      <c r="C6" s="1434" t="s">
        <v>534</v>
      </c>
      <c r="D6" s="1434"/>
      <c r="E6" s="1434" t="s">
        <v>535</v>
      </c>
      <c r="F6" s="1434"/>
      <c r="G6" s="1434" t="s">
        <v>536</v>
      </c>
      <c r="H6" s="1434"/>
      <c r="I6" s="1592" t="s">
        <v>537</v>
      </c>
      <c r="J6" s="1592"/>
      <c r="K6" s="1592" t="s">
        <v>538</v>
      </c>
      <c r="L6" s="1592"/>
      <c r="M6" s="206"/>
      <c r="O6" s="1700" t="s">
        <v>539</v>
      </c>
      <c r="P6" s="1700"/>
      <c r="Q6" s="1700"/>
      <c r="R6" s="1700"/>
      <c r="S6" s="1700"/>
      <c r="T6" s="1700"/>
      <c r="U6" s="1700"/>
      <c r="V6" s="1700"/>
      <c r="W6" s="1700"/>
      <c r="X6" s="1700"/>
      <c r="Y6" s="1700"/>
      <c r="Z6" s="1700"/>
      <c r="AA6" s="1700"/>
      <c r="AB6" s="1700"/>
      <c r="AC6" s="1701"/>
      <c r="AD6" s="1422" t="s">
        <v>540</v>
      </c>
      <c r="AE6" s="1423"/>
      <c r="AF6" s="1423"/>
      <c r="AG6" s="1423"/>
      <c r="AH6" s="1423"/>
      <c r="AI6" s="1424"/>
      <c r="AJ6" s="1708">
        <v>44501</v>
      </c>
      <c r="AK6" s="1709"/>
      <c r="AL6" s="1709"/>
      <c r="AM6" s="1709"/>
      <c r="AN6" s="1709"/>
      <c r="AO6" s="1710"/>
    </row>
    <row r="7" spans="1:43" ht="12" customHeight="1">
      <c r="A7" s="1566"/>
      <c r="B7" s="1434"/>
      <c r="C7" s="1434"/>
      <c r="D7" s="1434"/>
      <c r="E7" s="1434"/>
      <c r="F7" s="1434"/>
      <c r="G7" s="1434"/>
      <c r="H7" s="1434"/>
      <c r="I7" s="1592"/>
      <c r="J7" s="1592"/>
      <c r="K7" s="1592"/>
      <c r="L7" s="1592"/>
      <c r="M7" s="206"/>
      <c r="N7" s="207" t="s">
        <v>532</v>
      </c>
      <c r="O7" s="1700"/>
      <c r="P7" s="1700"/>
      <c r="Q7" s="1700"/>
      <c r="R7" s="1700"/>
      <c r="S7" s="1700"/>
      <c r="T7" s="1700"/>
      <c r="U7" s="1700"/>
      <c r="V7" s="1700"/>
      <c r="W7" s="1700"/>
      <c r="X7" s="1700"/>
      <c r="Y7" s="1700"/>
      <c r="Z7" s="1700"/>
      <c r="AA7" s="1700"/>
      <c r="AB7" s="1700"/>
      <c r="AC7" s="1701"/>
      <c r="AD7" s="1422"/>
      <c r="AE7" s="1423"/>
      <c r="AF7" s="1423"/>
      <c r="AG7" s="1423"/>
      <c r="AH7" s="1423"/>
      <c r="AI7" s="1424"/>
      <c r="AJ7" s="1708"/>
      <c r="AK7" s="1709"/>
      <c r="AL7" s="1709"/>
      <c r="AM7" s="1709"/>
      <c r="AN7" s="1709"/>
      <c r="AO7" s="1710"/>
    </row>
    <row r="8" spans="1:43" ht="6.75" customHeight="1">
      <c r="A8" s="1566"/>
      <c r="B8" s="1434"/>
      <c r="C8" s="1434"/>
      <c r="D8" s="1434"/>
      <c r="E8" s="1434"/>
      <c r="F8" s="1434"/>
      <c r="G8" s="1434"/>
      <c r="H8" s="1434"/>
      <c r="I8" s="1592"/>
      <c r="J8" s="1592"/>
      <c r="K8" s="1592"/>
      <c r="L8" s="1592"/>
      <c r="M8" s="208"/>
      <c r="N8" s="209"/>
      <c r="O8" s="1721"/>
      <c r="P8" s="1721"/>
      <c r="Q8" s="1721"/>
      <c r="R8" s="1721"/>
      <c r="S8" s="1721"/>
      <c r="T8" s="1721"/>
      <c r="U8" s="1721"/>
      <c r="V8" s="1721"/>
      <c r="W8" s="1721"/>
      <c r="X8" s="1721"/>
      <c r="Y8" s="1721"/>
      <c r="Z8" s="1721"/>
      <c r="AA8" s="1721"/>
      <c r="AB8" s="1721"/>
      <c r="AC8" s="1722"/>
      <c r="AD8" s="1422"/>
      <c r="AE8" s="1423"/>
      <c r="AF8" s="1423"/>
      <c r="AG8" s="1423"/>
      <c r="AH8" s="1423"/>
      <c r="AI8" s="1424"/>
      <c r="AJ8" s="1708"/>
      <c r="AK8" s="1709"/>
      <c r="AL8" s="1709"/>
      <c r="AM8" s="1709"/>
      <c r="AN8" s="1709"/>
      <c r="AO8" s="1710"/>
    </row>
    <row r="9" spans="1:43">
      <c r="A9" s="1723" t="s">
        <v>541</v>
      </c>
      <c r="B9" s="1457"/>
      <c r="C9" s="1472"/>
      <c r="D9" s="1422" t="s">
        <v>542</v>
      </c>
      <c r="E9" s="1423"/>
      <c r="F9" s="1423"/>
      <c r="G9" s="1423"/>
      <c r="H9" s="1424"/>
      <c r="I9" s="1725" t="str">
        <f>'근로소득원천징수영수증(특별공제)-입력'!J15</f>
        <v>㈜선우회계법인</v>
      </c>
      <c r="J9" s="1726"/>
      <c r="K9" s="1726"/>
      <c r="L9" s="1726"/>
      <c r="M9" s="1726"/>
      <c r="N9" s="1726"/>
      <c r="O9" s="1726"/>
      <c r="P9" s="1727"/>
      <c r="Q9" s="1444" t="s">
        <v>543</v>
      </c>
      <c r="R9" s="1434"/>
      <c r="S9" s="1434"/>
      <c r="T9" s="1434"/>
      <c r="U9" s="1434"/>
      <c r="V9" s="1577" t="s">
        <v>544</v>
      </c>
      <c r="W9" s="1577"/>
      <c r="X9" s="1577"/>
      <c r="Y9" s="1577"/>
      <c r="Z9" s="1577"/>
      <c r="AA9" s="1577"/>
      <c r="AB9" s="1577"/>
      <c r="AC9" s="1577"/>
      <c r="AD9" s="1422" t="s">
        <v>545</v>
      </c>
      <c r="AE9" s="1423"/>
      <c r="AF9" s="1423"/>
      <c r="AG9" s="1423"/>
      <c r="AH9" s="1423"/>
      <c r="AI9" s="1424"/>
      <c r="AJ9" s="210"/>
      <c r="AK9" s="211" t="s">
        <v>546</v>
      </c>
      <c r="AL9" s="211" t="s">
        <v>547</v>
      </c>
      <c r="AM9" s="211" t="s">
        <v>548</v>
      </c>
      <c r="AN9" s="211"/>
      <c r="AO9" s="212"/>
    </row>
    <row r="10" spans="1:43">
      <c r="A10" s="1724"/>
      <c r="B10" s="1642"/>
      <c r="C10" s="1494"/>
      <c r="D10" s="1422"/>
      <c r="E10" s="1423"/>
      <c r="F10" s="1423"/>
      <c r="G10" s="1423"/>
      <c r="H10" s="1424"/>
      <c r="I10" s="1728"/>
      <c r="J10" s="1729"/>
      <c r="K10" s="1729"/>
      <c r="L10" s="1729"/>
      <c r="M10" s="1729"/>
      <c r="N10" s="1729"/>
      <c r="O10" s="1729"/>
      <c r="P10" s="1730"/>
      <c r="Q10" s="1434"/>
      <c r="R10" s="1434"/>
      <c r="S10" s="1434"/>
      <c r="T10" s="1434"/>
      <c r="U10" s="1434"/>
      <c r="V10" s="1577"/>
      <c r="W10" s="1577"/>
      <c r="X10" s="1577"/>
      <c r="Y10" s="1577"/>
      <c r="Z10" s="1577"/>
      <c r="AA10" s="1577"/>
      <c r="AB10" s="1577"/>
      <c r="AC10" s="1577"/>
      <c r="AD10" s="1422" t="s">
        <v>549</v>
      </c>
      <c r="AE10" s="1423"/>
      <c r="AF10" s="1423"/>
      <c r="AG10" s="1423"/>
      <c r="AH10" s="1423"/>
      <c r="AI10" s="1424"/>
      <c r="AJ10" s="210"/>
      <c r="AK10" s="211" t="s">
        <v>546</v>
      </c>
      <c r="AL10" s="211" t="s">
        <v>547</v>
      </c>
      <c r="AM10" s="211" t="s">
        <v>548</v>
      </c>
      <c r="AN10" s="211"/>
      <c r="AO10" s="212"/>
    </row>
    <row r="11" spans="1:43">
      <c r="A11" s="1724"/>
      <c r="B11" s="1642"/>
      <c r="C11" s="1494"/>
      <c r="D11" s="1463" t="s">
        <v>550</v>
      </c>
      <c r="E11" s="1423"/>
      <c r="F11" s="1423"/>
      <c r="G11" s="1423"/>
      <c r="H11" s="1424"/>
      <c r="I11" s="1711">
        <v>3128612344</v>
      </c>
      <c r="J11" s="1711"/>
      <c r="K11" s="1711"/>
      <c r="L11" s="1711"/>
      <c r="M11" s="1711"/>
      <c r="N11" s="1711"/>
      <c r="O11" s="1711"/>
      <c r="P11" s="1711"/>
      <c r="Q11" s="1444" t="s">
        <v>551</v>
      </c>
      <c r="R11" s="1434"/>
      <c r="S11" s="1434"/>
      <c r="T11" s="1434"/>
      <c r="U11" s="1434"/>
      <c r="V11" s="1712" t="s">
        <v>552</v>
      </c>
      <c r="W11" s="1713"/>
      <c r="X11" s="1713"/>
      <c r="Y11" s="1713"/>
      <c r="Z11" s="1713"/>
      <c r="AA11" s="1713"/>
      <c r="AB11" s="1713"/>
      <c r="AC11" s="1714"/>
      <c r="AD11" s="1422" t="s">
        <v>553</v>
      </c>
      <c r="AE11" s="1423"/>
      <c r="AF11" s="1423"/>
      <c r="AG11" s="1423"/>
      <c r="AH11" s="1423"/>
      <c r="AI11" s="1424"/>
      <c r="AJ11" s="1718" t="s">
        <v>554</v>
      </c>
      <c r="AK11" s="1719"/>
      <c r="AL11" s="1719"/>
      <c r="AM11" s="1719"/>
      <c r="AN11" s="1719"/>
      <c r="AO11" s="1720"/>
      <c r="AP11" s="202">
        <f>IF(10-MOD(MID(I11,1,1)*1+MID(I11,2,1)*3+MID(I11,3,1)*7+MID(I11,4,1)*1+MID(I11,5,1)*3+MID(I11,6,1)*7+MID(I11,7,1)*1+MID(I11,8,1)*3+INT((MID(I11,9,1)*5)/10)+MOD(MID(I11,9,1)*5,10),10)=10,0,10-MOD(MID(I11,1,1)*1+MID(I11,2,1)*3+MID(I11,3,1)*7+MID(I11,4,1)*1+MID(I11,5,1)*3+MID(I11,6,1)*7+MID(I11,7,1)*1+MID(I11,8,1)*3+INT((MID(I11,9,1)*5)/10)+MOD(MID(I11,9,1)*5,10),10))</f>
        <v>4</v>
      </c>
      <c r="AQ11" s="202" t="str">
        <f>IF(INT(MID(I11,10,1))=AP11,"OK","사업자오류")</f>
        <v>OK</v>
      </c>
    </row>
    <row r="12" spans="1:43">
      <c r="A12" s="1573"/>
      <c r="B12" s="1460"/>
      <c r="C12" s="1474"/>
      <c r="D12" s="1422"/>
      <c r="E12" s="1423"/>
      <c r="F12" s="1423"/>
      <c r="G12" s="1423"/>
      <c r="H12" s="1424"/>
      <c r="I12" s="1711"/>
      <c r="J12" s="1711"/>
      <c r="K12" s="1711"/>
      <c r="L12" s="1711"/>
      <c r="M12" s="1711"/>
      <c r="N12" s="1711"/>
      <c r="O12" s="1711"/>
      <c r="P12" s="1711"/>
      <c r="Q12" s="1434"/>
      <c r="R12" s="1434"/>
      <c r="S12" s="1434"/>
      <c r="T12" s="1434"/>
      <c r="U12" s="1434"/>
      <c r="V12" s="1715"/>
      <c r="W12" s="1716"/>
      <c r="X12" s="1716"/>
      <c r="Y12" s="1716"/>
      <c r="Z12" s="1716"/>
      <c r="AA12" s="1716"/>
      <c r="AB12" s="1716"/>
      <c r="AC12" s="1717"/>
      <c r="AD12" s="1422" t="s">
        <v>555</v>
      </c>
      <c r="AE12" s="1423"/>
      <c r="AF12" s="1423"/>
      <c r="AG12" s="1423"/>
      <c r="AH12" s="1423"/>
      <c r="AI12" s="1424"/>
      <c r="AJ12" s="1718"/>
      <c r="AK12" s="1719"/>
      <c r="AL12" s="1719"/>
      <c r="AM12" s="1719"/>
      <c r="AN12" s="1719"/>
      <c r="AO12" s="1720"/>
    </row>
    <row r="13" spans="1:43" ht="15" customHeight="1">
      <c r="A13" s="213" t="s">
        <v>556</v>
      </c>
      <c r="AO13" s="214"/>
    </row>
    <row r="14" spans="1:43" ht="15" customHeight="1">
      <c r="A14" s="1566" t="s">
        <v>557</v>
      </c>
      <c r="B14" s="1434"/>
      <c r="C14" s="1434"/>
      <c r="D14" s="1434"/>
      <c r="E14" s="1434"/>
      <c r="F14" s="1434"/>
      <c r="G14" s="1434"/>
      <c r="H14" s="1434" t="s">
        <v>498</v>
      </c>
      <c r="I14" s="1434"/>
      <c r="J14" s="1434" t="s">
        <v>558</v>
      </c>
      <c r="K14" s="1434"/>
      <c r="L14" s="1434"/>
      <c r="M14" s="1434"/>
      <c r="N14" s="1434"/>
      <c r="O14" s="1434"/>
      <c r="P14" s="1434"/>
      <c r="Q14" s="1434"/>
      <c r="R14" s="1434"/>
      <c r="S14" s="1434"/>
      <c r="T14" s="1434"/>
      <c r="U14" s="1434"/>
      <c r="V14" s="1434"/>
      <c r="W14" s="1434"/>
      <c r="X14" s="1434"/>
      <c r="Y14" s="1434"/>
      <c r="Z14" s="1434"/>
      <c r="AA14" s="1434"/>
      <c r="AB14" s="1434"/>
      <c r="AC14" s="1434"/>
      <c r="AD14" s="1444" t="s">
        <v>559</v>
      </c>
      <c r="AE14" s="1444"/>
      <c r="AF14" s="1444"/>
      <c r="AG14" s="1444"/>
      <c r="AH14" s="1434" t="s">
        <v>560</v>
      </c>
      <c r="AI14" s="1434"/>
      <c r="AJ14" s="1434"/>
      <c r="AK14" s="1434"/>
      <c r="AL14" s="1434"/>
      <c r="AM14" s="1434"/>
      <c r="AN14" s="1434"/>
      <c r="AO14" s="1575"/>
    </row>
    <row r="15" spans="1:43" ht="16.5" customHeight="1">
      <c r="A15" s="1566"/>
      <c r="B15" s="1434"/>
      <c r="C15" s="1434"/>
      <c r="D15" s="1434"/>
      <c r="E15" s="1434"/>
      <c r="F15" s="1434"/>
      <c r="G15" s="1434"/>
      <c r="H15" s="1434"/>
      <c r="I15" s="1434"/>
      <c r="J15" s="1444" t="s">
        <v>561</v>
      </c>
      <c r="K15" s="1434"/>
      <c r="L15" s="1434"/>
      <c r="M15" s="1434"/>
      <c r="N15" s="1434"/>
      <c r="O15" s="1434"/>
      <c r="P15" s="1434"/>
      <c r="Q15" s="1434"/>
      <c r="R15" s="1434" t="s">
        <v>562</v>
      </c>
      <c r="S15" s="1434"/>
      <c r="T15" s="1434"/>
      <c r="U15" s="1434"/>
      <c r="V15" s="1434"/>
      <c r="W15" s="1434"/>
      <c r="X15" s="1434"/>
      <c r="Y15" s="1434"/>
      <c r="Z15" s="1434"/>
      <c r="AA15" s="1434"/>
      <c r="AB15" s="1434"/>
      <c r="AC15" s="1434"/>
      <c r="AD15" s="1444"/>
      <c r="AE15" s="1444"/>
      <c r="AF15" s="1444"/>
      <c r="AG15" s="1444"/>
      <c r="AH15" s="1444" t="s">
        <v>563</v>
      </c>
      <c r="AI15" s="1434"/>
      <c r="AJ15" s="1434"/>
      <c r="AK15" s="1434"/>
      <c r="AL15" s="1444" t="s">
        <v>564</v>
      </c>
      <c r="AM15" s="1434"/>
      <c r="AN15" s="1434"/>
      <c r="AO15" s="1575"/>
    </row>
    <row r="16" spans="1:43" ht="15" customHeight="1">
      <c r="A16" s="1566"/>
      <c r="B16" s="1485"/>
      <c r="C16" s="1485"/>
      <c r="D16" s="1485"/>
      <c r="E16" s="1485"/>
      <c r="F16" s="1485"/>
      <c r="G16" s="1485"/>
      <c r="H16" s="1485"/>
      <c r="I16" s="1485"/>
      <c r="J16" s="1485" t="s">
        <v>565</v>
      </c>
      <c r="K16" s="1485"/>
      <c r="L16" s="1485"/>
      <c r="M16" s="1485" t="s">
        <v>566</v>
      </c>
      <c r="N16" s="1485"/>
      <c r="O16" s="1485"/>
      <c r="P16" s="1485"/>
      <c r="Q16" s="1485"/>
      <c r="R16" s="1485" t="s">
        <v>567</v>
      </c>
      <c r="S16" s="1485"/>
      <c r="T16" s="1485"/>
      <c r="U16" s="1485"/>
      <c r="V16" s="1482" t="s">
        <v>568</v>
      </c>
      <c r="W16" s="1485"/>
      <c r="X16" s="1485"/>
      <c r="Y16" s="1485"/>
      <c r="Z16" s="1485" t="s">
        <v>569</v>
      </c>
      <c r="AA16" s="1485"/>
      <c r="AB16" s="1485"/>
      <c r="AC16" s="1485"/>
      <c r="AD16" s="1482"/>
      <c r="AE16" s="1482"/>
      <c r="AF16" s="1482"/>
      <c r="AG16" s="1482"/>
      <c r="AH16" s="1485"/>
      <c r="AI16" s="1485"/>
      <c r="AJ16" s="1485"/>
      <c r="AK16" s="1485"/>
      <c r="AL16" s="1485"/>
      <c r="AM16" s="1485"/>
      <c r="AN16" s="1485"/>
      <c r="AO16" s="1695"/>
    </row>
    <row r="17" spans="1:41" ht="6.75" customHeight="1">
      <c r="A17" s="1692" t="s">
        <v>570</v>
      </c>
      <c r="B17" s="1655" t="s">
        <v>571</v>
      </c>
      <c r="C17" s="1658" t="s">
        <v>572</v>
      </c>
      <c r="D17" s="1658"/>
      <c r="E17" s="1658"/>
      <c r="F17" s="1658"/>
      <c r="G17" s="1658"/>
      <c r="H17" s="1659" t="s">
        <v>573</v>
      </c>
      <c r="I17" s="1660"/>
      <c r="J17" s="1661"/>
      <c r="K17" s="1661"/>
      <c r="L17" s="1661"/>
      <c r="M17" s="1661"/>
      <c r="N17" s="1661"/>
      <c r="O17" s="1661"/>
      <c r="P17" s="1661"/>
      <c r="Q17" s="1661"/>
      <c r="R17" s="1650"/>
      <c r="S17" s="1651"/>
      <c r="T17" s="1651"/>
      <c r="U17" s="1652"/>
      <c r="V17" s="1650"/>
      <c r="W17" s="1651"/>
      <c r="X17" s="1651"/>
      <c r="Y17" s="1652"/>
      <c r="Z17" s="1650"/>
      <c r="AA17" s="1651"/>
      <c r="AB17" s="1651"/>
      <c r="AC17" s="1652"/>
      <c r="AD17" s="1683"/>
      <c r="AE17" s="1684"/>
      <c r="AF17" s="1684"/>
      <c r="AG17" s="1685"/>
      <c r="AH17" s="1683"/>
      <c r="AI17" s="1684"/>
      <c r="AJ17" s="1684"/>
      <c r="AK17" s="1685"/>
      <c r="AL17" s="1653"/>
      <c r="AM17" s="1653"/>
      <c r="AN17" s="1653"/>
      <c r="AO17" s="1654"/>
    </row>
    <row r="18" spans="1:41" ht="6.75" customHeight="1">
      <c r="A18" s="1693"/>
      <c r="B18" s="1656"/>
      <c r="C18" s="1434"/>
      <c r="D18" s="1434"/>
      <c r="E18" s="1434"/>
      <c r="F18" s="1434"/>
      <c r="G18" s="1434"/>
      <c r="H18" s="1422"/>
      <c r="I18" s="1424"/>
      <c r="J18" s="1619"/>
      <c r="K18" s="1619"/>
      <c r="L18" s="1619"/>
      <c r="M18" s="1619"/>
      <c r="N18" s="1619"/>
      <c r="O18" s="1619"/>
      <c r="P18" s="1619"/>
      <c r="Q18" s="1619"/>
      <c r="R18" s="1613"/>
      <c r="S18" s="1614"/>
      <c r="T18" s="1614"/>
      <c r="U18" s="1615"/>
      <c r="V18" s="1613"/>
      <c r="W18" s="1614"/>
      <c r="X18" s="1614"/>
      <c r="Y18" s="1615"/>
      <c r="Z18" s="1613"/>
      <c r="AA18" s="1614"/>
      <c r="AB18" s="1614"/>
      <c r="AC18" s="1615"/>
      <c r="AD18" s="1624"/>
      <c r="AE18" s="1625"/>
      <c r="AF18" s="1625"/>
      <c r="AG18" s="1626"/>
      <c r="AH18" s="1624"/>
      <c r="AI18" s="1625"/>
      <c r="AJ18" s="1625"/>
      <c r="AK18" s="1626"/>
      <c r="AL18" s="1612"/>
      <c r="AM18" s="1612"/>
      <c r="AN18" s="1612"/>
      <c r="AO18" s="1621"/>
    </row>
    <row r="19" spans="1:41" ht="6.75" customHeight="1">
      <c r="A19" s="1693"/>
      <c r="B19" s="1656"/>
      <c r="C19" s="1434" t="s">
        <v>495</v>
      </c>
      <c r="D19" s="1434"/>
      <c r="E19" s="1434"/>
      <c r="F19" s="1434"/>
      <c r="G19" s="1434"/>
      <c r="H19" s="1422" t="s">
        <v>496</v>
      </c>
      <c r="I19" s="1424"/>
      <c r="J19" s="1607"/>
      <c r="K19" s="1607"/>
      <c r="L19" s="1607"/>
      <c r="M19" s="1607"/>
      <c r="N19" s="1607"/>
      <c r="O19" s="1607"/>
      <c r="P19" s="1607"/>
      <c r="Q19" s="1607"/>
      <c r="R19" s="1601"/>
      <c r="S19" s="1602"/>
      <c r="T19" s="1602"/>
      <c r="U19" s="1606"/>
      <c r="V19" s="1601"/>
      <c r="W19" s="1602"/>
      <c r="X19" s="1602"/>
      <c r="Y19" s="1606"/>
      <c r="Z19" s="1601"/>
      <c r="AA19" s="1602"/>
      <c r="AB19" s="1602"/>
      <c r="AC19" s="1606"/>
      <c r="AD19" s="1680"/>
      <c r="AE19" s="1681"/>
      <c r="AF19" s="1681"/>
      <c r="AG19" s="1682"/>
      <c r="AH19" s="1680"/>
      <c r="AI19" s="1681"/>
      <c r="AJ19" s="1681"/>
      <c r="AK19" s="1682"/>
      <c r="AL19" s="1622"/>
      <c r="AM19" s="1622"/>
      <c r="AN19" s="1622"/>
      <c r="AO19" s="1623"/>
    </row>
    <row r="20" spans="1:41" ht="6.75" customHeight="1">
      <c r="A20" s="1693"/>
      <c r="B20" s="1656"/>
      <c r="C20" s="1434"/>
      <c r="D20" s="1434"/>
      <c r="E20" s="1434"/>
      <c r="F20" s="1434"/>
      <c r="G20" s="1434"/>
      <c r="H20" s="1422"/>
      <c r="I20" s="1424"/>
      <c r="J20" s="1690">
        <v>1</v>
      </c>
      <c r="K20" s="1690"/>
      <c r="L20" s="1690"/>
      <c r="M20" s="1691">
        <f>'근로소득원천징수영수증(특별공제)-입력'!L91</f>
        <v>36000000</v>
      </c>
      <c r="N20" s="1691"/>
      <c r="O20" s="1691"/>
      <c r="P20" s="1691"/>
      <c r="Q20" s="1691"/>
      <c r="R20" s="1613">
        <f>'근로소득원천징수영수증(특별공제)-입력'!Q75</f>
        <v>1141260</v>
      </c>
      <c r="S20" s="1614"/>
      <c r="T20" s="1614"/>
      <c r="U20" s="1615"/>
      <c r="V20" s="1613"/>
      <c r="W20" s="1614"/>
      <c r="X20" s="1614"/>
      <c r="Y20" s="1615"/>
      <c r="Z20" s="1613"/>
      <c r="AA20" s="1614"/>
      <c r="AB20" s="1614"/>
      <c r="AC20" s="1615"/>
      <c r="AD20" s="1624"/>
      <c r="AE20" s="1625"/>
      <c r="AF20" s="1625"/>
      <c r="AG20" s="1626"/>
      <c r="AH20" s="1624"/>
      <c r="AI20" s="1625"/>
      <c r="AJ20" s="1625"/>
      <c r="AK20" s="1626"/>
      <c r="AL20" s="1612"/>
      <c r="AM20" s="1612"/>
      <c r="AN20" s="1612"/>
      <c r="AO20" s="1621"/>
    </row>
    <row r="21" spans="1:41" ht="6.75" customHeight="1">
      <c r="A21" s="1693"/>
      <c r="B21" s="1656"/>
      <c r="C21" s="1434" t="s">
        <v>574</v>
      </c>
      <c r="D21" s="1434"/>
      <c r="E21" s="1434"/>
      <c r="F21" s="1434"/>
      <c r="G21" s="1434"/>
      <c r="H21" s="1422" t="s">
        <v>575</v>
      </c>
      <c r="I21" s="1424"/>
      <c r="J21" s="1607"/>
      <c r="K21" s="1607"/>
      <c r="L21" s="1607"/>
      <c r="M21" s="1607"/>
      <c r="N21" s="1607"/>
      <c r="O21" s="1607"/>
      <c r="P21" s="1607"/>
      <c r="Q21" s="1607"/>
      <c r="R21" s="1601"/>
      <c r="S21" s="1602"/>
      <c r="T21" s="1602"/>
      <c r="U21" s="1606"/>
      <c r="V21" s="1628"/>
      <c r="W21" s="1629"/>
      <c r="X21" s="1629"/>
      <c r="Y21" s="1630"/>
      <c r="Z21" s="1601"/>
      <c r="AA21" s="1602"/>
      <c r="AB21" s="1602"/>
      <c r="AC21" s="1606"/>
      <c r="AD21" s="1680"/>
      <c r="AE21" s="1681"/>
      <c r="AF21" s="1681"/>
      <c r="AG21" s="1682"/>
      <c r="AH21" s="1680"/>
      <c r="AI21" s="1681"/>
      <c r="AJ21" s="1681"/>
      <c r="AK21" s="1682"/>
      <c r="AL21" s="1622"/>
      <c r="AM21" s="1622"/>
      <c r="AN21" s="1622"/>
      <c r="AO21" s="1623"/>
    </row>
    <row r="22" spans="1:41" ht="6.75" customHeight="1">
      <c r="A22" s="1693"/>
      <c r="B22" s="1656"/>
      <c r="C22" s="1434"/>
      <c r="D22" s="1434"/>
      <c r="E22" s="1434"/>
      <c r="F22" s="1434"/>
      <c r="G22" s="1434"/>
      <c r="H22" s="1422"/>
      <c r="I22" s="1424"/>
      <c r="J22" s="1619"/>
      <c r="K22" s="1619"/>
      <c r="L22" s="1619"/>
      <c r="M22" s="1619"/>
      <c r="N22" s="1619"/>
      <c r="O22" s="1619"/>
      <c r="P22" s="1619"/>
      <c r="Q22" s="1619"/>
      <c r="R22" s="1613"/>
      <c r="S22" s="1614"/>
      <c r="T22" s="1614"/>
      <c r="U22" s="1615"/>
      <c r="V22" s="1624"/>
      <c r="W22" s="1625"/>
      <c r="X22" s="1625"/>
      <c r="Y22" s="1626"/>
      <c r="Z22" s="1613"/>
      <c r="AA22" s="1614"/>
      <c r="AB22" s="1614"/>
      <c r="AC22" s="1615"/>
      <c r="AD22" s="1624"/>
      <c r="AE22" s="1625"/>
      <c r="AF22" s="1625"/>
      <c r="AG22" s="1626"/>
      <c r="AH22" s="1624"/>
      <c r="AI22" s="1625"/>
      <c r="AJ22" s="1625"/>
      <c r="AK22" s="1626"/>
      <c r="AL22" s="1612"/>
      <c r="AM22" s="1612"/>
      <c r="AN22" s="1612"/>
      <c r="AO22" s="1621"/>
    </row>
    <row r="23" spans="1:41" ht="6.75" customHeight="1">
      <c r="A23" s="1693"/>
      <c r="B23" s="1656"/>
      <c r="C23" s="1487" t="s">
        <v>576</v>
      </c>
      <c r="D23" s="1472"/>
      <c r="E23" s="1456" t="s">
        <v>577</v>
      </c>
      <c r="F23" s="1457"/>
      <c r="G23" s="1472"/>
      <c r="H23" s="1422" t="s">
        <v>519</v>
      </c>
      <c r="I23" s="1424"/>
      <c r="J23" s="1607"/>
      <c r="K23" s="1607"/>
      <c r="L23" s="1607"/>
      <c r="M23" s="1607"/>
      <c r="N23" s="1607"/>
      <c r="O23" s="1607"/>
      <c r="P23" s="1607"/>
      <c r="Q23" s="1607"/>
      <c r="R23" s="1601"/>
      <c r="S23" s="1602"/>
      <c r="T23" s="1602"/>
      <c r="U23" s="1606"/>
      <c r="V23" s="1601"/>
      <c r="W23" s="1602"/>
      <c r="X23" s="1602"/>
      <c r="Y23" s="1606"/>
      <c r="Z23" s="1601"/>
      <c r="AA23" s="1602"/>
      <c r="AB23" s="1602"/>
      <c r="AC23" s="1606"/>
      <c r="AD23" s="1680"/>
      <c r="AE23" s="1681"/>
      <c r="AF23" s="1681"/>
      <c r="AG23" s="1682"/>
      <c r="AH23" s="1680"/>
      <c r="AI23" s="1681"/>
      <c r="AJ23" s="1681"/>
      <c r="AK23" s="1682"/>
      <c r="AL23" s="1622"/>
      <c r="AM23" s="1622"/>
      <c r="AN23" s="1622"/>
      <c r="AO23" s="1623"/>
    </row>
    <row r="24" spans="1:41" ht="6.75" customHeight="1">
      <c r="A24" s="1693"/>
      <c r="B24" s="1656"/>
      <c r="C24" s="1493"/>
      <c r="D24" s="1494"/>
      <c r="E24" s="1459"/>
      <c r="F24" s="1460"/>
      <c r="G24" s="1474"/>
      <c r="H24" s="1422"/>
      <c r="I24" s="1424"/>
      <c r="J24" s="1619"/>
      <c r="K24" s="1619"/>
      <c r="L24" s="1619"/>
      <c r="M24" s="1619"/>
      <c r="N24" s="1619"/>
      <c r="O24" s="1619"/>
      <c r="P24" s="1619"/>
      <c r="Q24" s="1619"/>
      <c r="R24" s="1613"/>
      <c r="S24" s="1614"/>
      <c r="T24" s="1614"/>
      <c r="U24" s="1615"/>
      <c r="V24" s="1613"/>
      <c r="W24" s="1614"/>
      <c r="X24" s="1614"/>
      <c r="Y24" s="1615"/>
      <c r="Z24" s="1613"/>
      <c r="AA24" s="1614"/>
      <c r="AB24" s="1614"/>
      <c r="AC24" s="1615"/>
      <c r="AD24" s="1624"/>
      <c r="AE24" s="1625"/>
      <c r="AF24" s="1625"/>
      <c r="AG24" s="1626"/>
      <c r="AH24" s="1624"/>
      <c r="AI24" s="1625"/>
      <c r="AJ24" s="1625"/>
      <c r="AK24" s="1626"/>
      <c r="AL24" s="1612"/>
      <c r="AM24" s="1612"/>
      <c r="AN24" s="1612"/>
      <c r="AO24" s="1621"/>
    </row>
    <row r="25" spans="1:41" ht="6.75" customHeight="1">
      <c r="A25" s="1693"/>
      <c r="B25" s="1656"/>
      <c r="C25" s="1493"/>
      <c r="D25" s="1494"/>
      <c r="E25" s="1456" t="s">
        <v>578</v>
      </c>
      <c r="F25" s="1457"/>
      <c r="G25" s="1472"/>
      <c r="H25" s="1422" t="s">
        <v>579</v>
      </c>
      <c r="I25" s="1424"/>
      <c r="J25" s="1607"/>
      <c r="K25" s="1607"/>
      <c r="L25" s="1607"/>
      <c r="M25" s="1631"/>
      <c r="N25" s="1631"/>
      <c r="O25" s="1631"/>
      <c r="P25" s="1631"/>
      <c r="Q25" s="1631"/>
      <c r="R25" s="1601"/>
      <c r="S25" s="1602"/>
      <c r="T25" s="1602"/>
      <c r="U25" s="1606"/>
      <c r="V25" s="1601"/>
      <c r="W25" s="1602"/>
      <c r="X25" s="1602"/>
      <c r="Y25" s="1606"/>
      <c r="Z25" s="1601"/>
      <c r="AA25" s="1602"/>
      <c r="AB25" s="1602"/>
      <c r="AC25" s="1606"/>
      <c r="AD25" s="1680"/>
      <c r="AE25" s="1681"/>
      <c r="AF25" s="1681"/>
      <c r="AG25" s="1682"/>
      <c r="AH25" s="1680"/>
      <c r="AI25" s="1681"/>
      <c r="AJ25" s="1681"/>
      <c r="AK25" s="1682"/>
      <c r="AL25" s="1622"/>
      <c r="AM25" s="1622"/>
      <c r="AN25" s="1622"/>
      <c r="AO25" s="1623"/>
    </row>
    <row r="26" spans="1:41" ht="6.75" customHeight="1">
      <c r="A26" s="1693"/>
      <c r="B26" s="1656"/>
      <c r="C26" s="1493"/>
      <c r="D26" s="1494"/>
      <c r="E26" s="1459"/>
      <c r="F26" s="1460"/>
      <c r="G26" s="1474"/>
      <c r="H26" s="1422"/>
      <c r="I26" s="1424"/>
      <c r="J26" s="1619"/>
      <c r="K26" s="1619"/>
      <c r="L26" s="1619"/>
      <c r="M26" s="1612"/>
      <c r="N26" s="1612"/>
      <c r="O26" s="1612"/>
      <c r="P26" s="1612"/>
      <c r="Q26" s="1612"/>
      <c r="R26" s="1613"/>
      <c r="S26" s="1614"/>
      <c r="T26" s="1614"/>
      <c r="U26" s="1615"/>
      <c r="V26" s="1613"/>
      <c r="W26" s="1614"/>
      <c r="X26" s="1614"/>
      <c r="Y26" s="1615"/>
      <c r="Z26" s="1613"/>
      <c r="AA26" s="1614"/>
      <c r="AB26" s="1614"/>
      <c r="AC26" s="1615"/>
      <c r="AD26" s="1624"/>
      <c r="AE26" s="1625"/>
      <c r="AF26" s="1625"/>
      <c r="AG26" s="1626"/>
      <c r="AH26" s="1624"/>
      <c r="AI26" s="1625"/>
      <c r="AJ26" s="1625"/>
      <c r="AK26" s="1626"/>
      <c r="AL26" s="1612"/>
      <c r="AM26" s="1612"/>
      <c r="AN26" s="1612"/>
      <c r="AO26" s="1621"/>
    </row>
    <row r="27" spans="1:41" ht="6.75" customHeight="1">
      <c r="A27" s="1693"/>
      <c r="B27" s="1656"/>
      <c r="C27" s="1493"/>
      <c r="D27" s="1494"/>
      <c r="E27" s="1456" t="s">
        <v>580</v>
      </c>
      <c r="F27" s="1457"/>
      <c r="G27" s="1472"/>
      <c r="H27" s="1422" t="s">
        <v>581</v>
      </c>
      <c r="I27" s="1424"/>
      <c r="J27" s="1631"/>
      <c r="K27" s="1631"/>
      <c r="L27" s="1631"/>
      <c r="M27" s="1631"/>
      <c r="N27" s="1631"/>
      <c r="O27" s="1631"/>
      <c r="P27" s="1631"/>
      <c r="Q27" s="1631"/>
      <c r="R27" s="1601"/>
      <c r="S27" s="1602"/>
      <c r="T27" s="1602"/>
      <c r="U27" s="1606"/>
      <c r="V27" s="1601"/>
      <c r="W27" s="1602"/>
      <c r="X27" s="1602"/>
      <c r="Y27" s="1606"/>
      <c r="Z27" s="1601"/>
      <c r="AA27" s="1602"/>
      <c r="AB27" s="1602"/>
      <c r="AC27" s="1606"/>
      <c r="AD27" s="1680"/>
      <c r="AE27" s="1681"/>
      <c r="AF27" s="1681"/>
      <c r="AG27" s="1682"/>
      <c r="AH27" s="1680"/>
      <c r="AI27" s="1681"/>
      <c r="AJ27" s="1681"/>
      <c r="AK27" s="1682"/>
      <c r="AL27" s="1622"/>
      <c r="AM27" s="1622"/>
      <c r="AN27" s="1622"/>
      <c r="AO27" s="1623"/>
    </row>
    <row r="28" spans="1:41" ht="6.75" customHeight="1">
      <c r="A28" s="1693"/>
      <c r="B28" s="1656"/>
      <c r="C28" s="1459"/>
      <c r="D28" s="1474"/>
      <c r="E28" s="1459"/>
      <c r="F28" s="1460"/>
      <c r="G28" s="1474"/>
      <c r="H28" s="1422"/>
      <c r="I28" s="1424"/>
      <c r="J28" s="1612"/>
      <c r="K28" s="1612"/>
      <c r="L28" s="1612"/>
      <c r="M28" s="1612"/>
      <c r="N28" s="1612"/>
      <c r="O28" s="1612"/>
      <c r="P28" s="1612"/>
      <c r="Q28" s="1612"/>
      <c r="R28" s="1613"/>
      <c r="S28" s="1614"/>
      <c r="T28" s="1614"/>
      <c r="U28" s="1615"/>
      <c r="V28" s="1613"/>
      <c r="W28" s="1614"/>
      <c r="X28" s="1614"/>
      <c r="Y28" s="1615"/>
      <c r="Z28" s="1613"/>
      <c r="AA28" s="1614"/>
      <c r="AB28" s="1614"/>
      <c r="AC28" s="1615"/>
      <c r="AD28" s="1624"/>
      <c r="AE28" s="1625"/>
      <c r="AF28" s="1625"/>
      <c r="AG28" s="1626"/>
      <c r="AH28" s="1624"/>
      <c r="AI28" s="1625"/>
      <c r="AJ28" s="1625"/>
      <c r="AK28" s="1626"/>
      <c r="AL28" s="1612"/>
      <c r="AM28" s="1612"/>
      <c r="AN28" s="1612"/>
      <c r="AO28" s="1621"/>
    </row>
    <row r="29" spans="1:41" ht="6.75" customHeight="1">
      <c r="A29" s="1693"/>
      <c r="B29" s="1656"/>
      <c r="C29" s="1662" t="s">
        <v>582</v>
      </c>
      <c r="D29" s="1662"/>
      <c r="E29" s="1662"/>
      <c r="F29" s="1662"/>
      <c r="G29" s="1662"/>
      <c r="H29" s="1422" t="s">
        <v>583</v>
      </c>
      <c r="I29" s="1424"/>
      <c r="J29" s="1607">
        <f>SUM(J23,J21,J19,J17)</f>
        <v>0</v>
      </c>
      <c r="K29" s="1607"/>
      <c r="L29" s="1607"/>
      <c r="M29" s="1607">
        <f>SUM(M23,M21,M19,M17)</f>
        <v>0</v>
      </c>
      <c r="N29" s="1607"/>
      <c r="O29" s="1607"/>
      <c r="P29" s="1607"/>
      <c r="Q29" s="1607"/>
      <c r="R29" s="1601">
        <f>SUM(R23,R21,R19,R17)</f>
        <v>0</v>
      </c>
      <c r="S29" s="1602"/>
      <c r="T29" s="1602"/>
      <c r="U29" s="1606"/>
      <c r="V29" s="1601">
        <f>SUM(V23,V19,V17)</f>
        <v>0</v>
      </c>
      <c r="W29" s="1602"/>
      <c r="X29" s="1602"/>
      <c r="Y29" s="1606"/>
      <c r="Z29" s="1601">
        <f>SUM(Z23,Z21,Z19,Z17)</f>
        <v>0</v>
      </c>
      <c r="AA29" s="1602"/>
      <c r="AB29" s="1602"/>
      <c r="AC29" s="1606"/>
      <c r="AD29" s="1601"/>
      <c r="AE29" s="1602"/>
      <c r="AF29" s="1602"/>
      <c r="AG29" s="1606"/>
      <c r="AH29" s="1601"/>
      <c r="AI29" s="1602"/>
      <c r="AJ29" s="1602"/>
      <c r="AK29" s="1606"/>
      <c r="AL29" s="1607"/>
      <c r="AM29" s="1607"/>
      <c r="AN29" s="1607"/>
      <c r="AO29" s="1608"/>
    </row>
    <row r="30" spans="1:41" ht="6.75" customHeight="1">
      <c r="A30" s="1693"/>
      <c r="B30" s="1657"/>
      <c r="C30" s="1663"/>
      <c r="D30" s="1663"/>
      <c r="E30" s="1663"/>
      <c r="F30" s="1663"/>
      <c r="G30" s="1663"/>
      <c r="H30" s="1447"/>
      <c r="I30" s="1454"/>
      <c r="J30" s="1643">
        <f>SUM(J24,J22,J20,J18)</f>
        <v>1</v>
      </c>
      <c r="K30" s="1643"/>
      <c r="L30" s="1643"/>
      <c r="M30" s="1643">
        <f>SUM(M24,M22,M20,M18)</f>
        <v>36000000</v>
      </c>
      <c r="N30" s="1643"/>
      <c r="O30" s="1643"/>
      <c r="P30" s="1643"/>
      <c r="Q30" s="1643"/>
      <c r="R30" s="1637">
        <f>SUM(R24,R22,R20,R18)</f>
        <v>1141260</v>
      </c>
      <c r="S30" s="1638"/>
      <c r="T30" s="1638"/>
      <c r="U30" s="1639"/>
      <c r="V30" s="1637">
        <f>SUM(V24,V20,V18)</f>
        <v>0</v>
      </c>
      <c r="W30" s="1638"/>
      <c r="X30" s="1638"/>
      <c r="Y30" s="1639"/>
      <c r="Z30" s="1637">
        <f>SUM(Z24,Z22,Z20,Z18)</f>
        <v>0</v>
      </c>
      <c r="AA30" s="1638"/>
      <c r="AB30" s="1638"/>
      <c r="AC30" s="1639"/>
      <c r="AD30" s="1637">
        <f>IF(R30&lt;0,V30+Z30,0)</f>
        <v>0</v>
      </c>
      <c r="AE30" s="1638"/>
      <c r="AF30" s="1638"/>
      <c r="AG30" s="1639"/>
      <c r="AH30" s="1637">
        <f>IF(R30+V30+Z30-AD30&lt;0,0,R30+V30+Z30-AD30)</f>
        <v>1141260</v>
      </c>
      <c r="AI30" s="1638"/>
      <c r="AJ30" s="1638"/>
      <c r="AK30" s="1639"/>
      <c r="AL30" s="1643"/>
      <c r="AM30" s="1643"/>
      <c r="AN30" s="1643"/>
      <c r="AO30" s="1674"/>
    </row>
    <row r="31" spans="1:41" ht="6.75" customHeight="1">
      <c r="A31" s="1693"/>
      <c r="B31" s="1670" t="s">
        <v>584</v>
      </c>
      <c r="C31" s="1673" t="s">
        <v>585</v>
      </c>
      <c r="D31" s="1673"/>
      <c r="E31" s="1673"/>
      <c r="F31" s="1673"/>
      <c r="G31" s="1526"/>
      <c r="H31" s="1459" t="s">
        <v>586</v>
      </c>
      <c r="I31" s="1474"/>
      <c r="J31" s="1661"/>
      <c r="K31" s="1661"/>
      <c r="L31" s="1661"/>
      <c r="M31" s="1661"/>
      <c r="N31" s="1661"/>
      <c r="O31" s="1661"/>
      <c r="P31" s="1661"/>
      <c r="Q31" s="1661"/>
      <c r="R31" s="1650"/>
      <c r="S31" s="1651"/>
      <c r="T31" s="1651"/>
      <c r="U31" s="1652"/>
      <c r="V31" s="1647"/>
      <c r="W31" s="1648"/>
      <c r="X31" s="1648"/>
      <c r="Y31" s="1649"/>
      <c r="Z31" s="1650"/>
      <c r="AA31" s="1651"/>
      <c r="AB31" s="1651"/>
      <c r="AC31" s="1652"/>
      <c r="AD31" s="1647"/>
      <c r="AE31" s="1648"/>
      <c r="AF31" s="1648"/>
      <c r="AG31" s="1649"/>
      <c r="AH31" s="1650"/>
      <c r="AI31" s="1651"/>
      <c r="AJ31" s="1651"/>
      <c r="AK31" s="1652"/>
      <c r="AL31" s="1653"/>
      <c r="AM31" s="1653"/>
      <c r="AN31" s="1653"/>
      <c r="AO31" s="1654"/>
    </row>
    <row r="32" spans="1:41" ht="6.75" customHeight="1">
      <c r="A32" s="1693"/>
      <c r="B32" s="1671"/>
      <c r="C32" s="1642"/>
      <c r="D32" s="1642"/>
      <c r="E32" s="1642"/>
      <c r="F32" s="1642"/>
      <c r="G32" s="1494"/>
      <c r="H32" s="1456"/>
      <c r="I32" s="1472"/>
      <c r="J32" s="1619"/>
      <c r="K32" s="1619"/>
      <c r="L32" s="1619"/>
      <c r="M32" s="1619"/>
      <c r="N32" s="1619"/>
      <c r="O32" s="1619"/>
      <c r="P32" s="1619"/>
      <c r="Q32" s="1619"/>
      <c r="R32" s="1613"/>
      <c r="S32" s="1614"/>
      <c r="T32" s="1614"/>
      <c r="U32" s="1615"/>
      <c r="V32" s="1624"/>
      <c r="W32" s="1625"/>
      <c r="X32" s="1625"/>
      <c r="Y32" s="1626"/>
      <c r="Z32" s="1613"/>
      <c r="AA32" s="1614"/>
      <c r="AB32" s="1614"/>
      <c r="AC32" s="1615"/>
      <c r="AD32" s="1624"/>
      <c r="AE32" s="1625"/>
      <c r="AF32" s="1625"/>
      <c r="AG32" s="1626"/>
      <c r="AH32" s="1613">
        <f>IF(R32+V32+Z32-AD32&lt;0,0,R32+V32+Z32-AD32)</f>
        <v>0</v>
      </c>
      <c r="AI32" s="1614"/>
      <c r="AJ32" s="1614"/>
      <c r="AK32" s="1615"/>
      <c r="AL32" s="1612"/>
      <c r="AM32" s="1612"/>
      <c r="AN32" s="1612"/>
      <c r="AO32" s="1621"/>
    </row>
    <row r="33" spans="1:41" ht="6.75" customHeight="1">
      <c r="A33" s="1693"/>
      <c r="B33" s="1671"/>
      <c r="C33" s="1456" t="s">
        <v>587</v>
      </c>
      <c r="D33" s="1457"/>
      <c r="E33" s="1457"/>
      <c r="F33" s="1457"/>
      <c r="G33" s="1472"/>
      <c r="H33" s="1456" t="s">
        <v>588</v>
      </c>
      <c r="I33" s="1472"/>
      <c r="J33" s="1607"/>
      <c r="K33" s="1607"/>
      <c r="L33" s="1607"/>
      <c r="M33" s="1607"/>
      <c r="N33" s="1607"/>
      <c r="O33" s="1607"/>
      <c r="P33" s="1607"/>
      <c r="Q33" s="1607"/>
      <c r="R33" s="1601"/>
      <c r="S33" s="1602"/>
      <c r="T33" s="1602"/>
      <c r="U33" s="1606"/>
      <c r="V33" s="1628"/>
      <c r="W33" s="1629"/>
      <c r="X33" s="1629"/>
      <c r="Y33" s="1630"/>
      <c r="Z33" s="1601"/>
      <c r="AA33" s="1602"/>
      <c r="AB33" s="1602"/>
      <c r="AC33" s="1606"/>
      <c r="AD33" s="1628"/>
      <c r="AE33" s="1629"/>
      <c r="AF33" s="1629"/>
      <c r="AG33" s="1630"/>
      <c r="AH33" s="1632"/>
      <c r="AI33" s="1633"/>
      <c r="AJ33" s="1633"/>
      <c r="AK33" s="1634"/>
      <c r="AL33" s="1622"/>
      <c r="AM33" s="1622"/>
      <c r="AN33" s="1622"/>
      <c r="AO33" s="1623"/>
    </row>
    <row r="34" spans="1:41" ht="6.75" customHeight="1">
      <c r="A34" s="1693"/>
      <c r="B34" s="1671"/>
      <c r="C34" s="1459"/>
      <c r="D34" s="1460"/>
      <c r="E34" s="1460"/>
      <c r="F34" s="1460"/>
      <c r="G34" s="1474"/>
      <c r="H34" s="1459"/>
      <c r="I34" s="1474"/>
      <c r="J34" s="1619"/>
      <c r="K34" s="1619"/>
      <c r="L34" s="1619"/>
      <c r="M34" s="1619"/>
      <c r="N34" s="1619"/>
      <c r="O34" s="1619"/>
      <c r="P34" s="1619"/>
      <c r="Q34" s="1619"/>
      <c r="R34" s="1613"/>
      <c r="S34" s="1614"/>
      <c r="T34" s="1614"/>
      <c r="U34" s="1615"/>
      <c r="V34" s="1624"/>
      <c r="W34" s="1625"/>
      <c r="X34" s="1625"/>
      <c r="Y34" s="1626"/>
      <c r="Z34" s="1613"/>
      <c r="AA34" s="1614"/>
      <c r="AB34" s="1614"/>
      <c r="AC34" s="1615"/>
      <c r="AD34" s="1624"/>
      <c r="AE34" s="1625"/>
      <c r="AF34" s="1625"/>
      <c r="AG34" s="1626"/>
      <c r="AH34" s="1613">
        <f>IF(R34+V34+Z34-AD34&lt;0,0,R34+V34+Z34-AD34)</f>
        <v>0</v>
      </c>
      <c r="AI34" s="1614"/>
      <c r="AJ34" s="1614"/>
      <c r="AK34" s="1615"/>
      <c r="AL34" s="1612"/>
      <c r="AM34" s="1612"/>
      <c r="AN34" s="1612"/>
      <c r="AO34" s="1621"/>
    </row>
    <row r="35" spans="1:41" ht="6.75" customHeight="1">
      <c r="A35" s="1693"/>
      <c r="B35" s="1671"/>
      <c r="C35" s="1642" t="s">
        <v>582</v>
      </c>
      <c r="D35" s="1642"/>
      <c r="E35" s="1642"/>
      <c r="F35" s="1642"/>
      <c r="G35" s="1494"/>
      <c r="H35" s="1493" t="s">
        <v>589</v>
      </c>
      <c r="I35" s="1494"/>
      <c r="J35" s="1635"/>
      <c r="K35" s="1635"/>
      <c r="L35" s="1635"/>
      <c r="M35" s="1635"/>
      <c r="N35" s="1635"/>
      <c r="O35" s="1635"/>
      <c r="P35" s="1635"/>
      <c r="Q35" s="1635"/>
      <c r="R35" s="1632"/>
      <c r="S35" s="1633"/>
      <c r="T35" s="1633"/>
      <c r="U35" s="1634"/>
      <c r="V35" s="1667"/>
      <c r="W35" s="1668"/>
      <c r="X35" s="1668"/>
      <c r="Y35" s="1669"/>
      <c r="Z35" s="1632"/>
      <c r="AA35" s="1633"/>
      <c r="AB35" s="1633"/>
      <c r="AC35" s="1634"/>
      <c r="AD35" s="1632"/>
      <c r="AE35" s="1633"/>
      <c r="AF35" s="1633"/>
      <c r="AG35" s="1634"/>
      <c r="AH35" s="1632"/>
      <c r="AI35" s="1633"/>
      <c r="AJ35" s="1633"/>
      <c r="AK35" s="1634"/>
      <c r="AL35" s="1664"/>
      <c r="AM35" s="1664"/>
      <c r="AN35" s="1664"/>
      <c r="AO35" s="1665"/>
    </row>
    <row r="36" spans="1:41" ht="6.75" customHeight="1">
      <c r="A36" s="1693"/>
      <c r="B36" s="1672"/>
      <c r="C36" s="1642"/>
      <c r="D36" s="1642"/>
      <c r="E36" s="1642"/>
      <c r="F36" s="1642"/>
      <c r="G36" s="1494"/>
      <c r="H36" s="1509"/>
      <c r="I36" s="1510"/>
      <c r="J36" s="1686"/>
      <c r="K36" s="1686"/>
      <c r="L36" s="1686"/>
      <c r="M36" s="1686"/>
      <c r="N36" s="1686"/>
      <c r="O36" s="1686"/>
      <c r="P36" s="1686"/>
      <c r="Q36" s="1686"/>
      <c r="R36" s="1616"/>
      <c r="S36" s="1617"/>
      <c r="T36" s="1617"/>
      <c r="U36" s="1618"/>
      <c r="V36" s="1687"/>
      <c r="W36" s="1688"/>
      <c r="X36" s="1688"/>
      <c r="Y36" s="1689"/>
      <c r="Z36" s="1616"/>
      <c r="AA36" s="1617"/>
      <c r="AB36" s="1617"/>
      <c r="AC36" s="1618"/>
      <c r="AD36" s="1637"/>
      <c r="AE36" s="1638"/>
      <c r="AF36" s="1638"/>
      <c r="AG36" s="1639"/>
      <c r="AH36" s="1613"/>
      <c r="AI36" s="1614"/>
      <c r="AJ36" s="1614"/>
      <c r="AK36" s="1615"/>
      <c r="AL36" s="1664"/>
      <c r="AM36" s="1664"/>
      <c r="AN36" s="1664"/>
      <c r="AO36" s="1665"/>
    </row>
    <row r="37" spans="1:41" ht="6.75" customHeight="1">
      <c r="A37" s="1693"/>
      <c r="B37" s="1655" t="s">
        <v>590</v>
      </c>
      <c r="C37" s="1658" t="s">
        <v>591</v>
      </c>
      <c r="D37" s="1658"/>
      <c r="E37" s="1658"/>
      <c r="F37" s="1658"/>
      <c r="G37" s="1658"/>
      <c r="H37" s="1659" t="s">
        <v>592</v>
      </c>
      <c r="I37" s="1660"/>
      <c r="J37" s="1661"/>
      <c r="K37" s="1661"/>
      <c r="L37" s="1661"/>
      <c r="M37" s="1661"/>
      <c r="N37" s="1661"/>
      <c r="O37" s="1661"/>
      <c r="P37" s="1661"/>
      <c r="Q37" s="1661"/>
      <c r="R37" s="1650"/>
      <c r="S37" s="1651"/>
      <c r="T37" s="1651"/>
      <c r="U37" s="1652"/>
      <c r="V37" s="1647"/>
      <c r="W37" s="1648"/>
      <c r="X37" s="1648"/>
      <c r="Y37" s="1649"/>
      <c r="Z37" s="1650"/>
      <c r="AA37" s="1651"/>
      <c r="AB37" s="1651"/>
      <c r="AC37" s="1652"/>
      <c r="AD37" s="1683"/>
      <c r="AE37" s="1684"/>
      <c r="AF37" s="1684"/>
      <c r="AG37" s="1685"/>
      <c r="AH37" s="1683"/>
      <c r="AI37" s="1684"/>
      <c r="AJ37" s="1684"/>
      <c r="AK37" s="1685"/>
      <c r="AL37" s="1653"/>
      <c r="AM37" s="1653"/>
      <c r="AN37" s="1653"/>
      <c r="AO37" s="1654"/>
    </row>
    <row r="38" spans="1:41" ht="6.75" customHeight="1">
      <c r="A38" s="1693"/>
      <c r="B38" s="1656"/>
      <c r="C38" s="1434"/>
      <c r="D38" s="1434"/>
      <c r="E38" s="1434"/>
      <c r="F38" s="1434"/>
      <c r="G38" s="1434"/>
      <c r="H38" s="1422"/>
      <c r="I38" s="1424"/>
      <c r="J38" s="1619"/>
      <c r="K38" s="1619"/>
      <c r="L38" s="1619"/>
      <c r="M38" s="1619"/>
      <c r="N38" s="1619"/>
      <c r="O38" s="1619"/>
      <c r="P38" s="1619"/>
      <c r="Q38" s="1619"/>
      <c r="R38" s="1613"/>
      <c r="S38" s="1614"/>
      <c r="T38" s="1614"/>
      <c r="U38" s="1615"/>
      <c r="V38" s="1624"/>
      <c r="W38" s="1625"/>
      <c r="X38" s="1625"/>
      <c r="Y38" s="1626"/>
      <c r="Z38" s="1613"/>
      <c r="AA38" s="1614"/>
      <c r="AB38" s="1614"/>
      <c r="AC38" s="1615"/>
      <c r="AD38" s="1624"/>
      <c r="AE38" s="1625"/>
      <c r="AF38" s="1625"/>
      <c r="AG38" s="1626"/>
      <c r="AH38" s="1624"/>
      <c r="AI38" s="1625"/>
      <c r="AJ38" s="1625"/>
      <c r="AK38" s="1626"/>
      <c r="AL38" s="1612"/>
      <c r="AM38" s="1612"/>
      <c r="AN38" s="1612"/>
      <c r="AO38" s="1621"/>
    </row>
    <row r="39" spans="1:41" ht="6.75" customHeight="1">
      <c r="A39" s="1693"/>
      <c r="B39" s="1656"/>
      <c r="C39" s="1434" t="s">
        <v>593</v>
      </c>
      <c r="D39" s="1434"/>
      <c r="E39" s="1434"/>
      <c r="F39" s="1434"/>
      <c r="G39" s="1434"/>
      <c r="H39" s="1422" t="s">
        <v>594</v>
      </c>
      <c r="I39" s="1424"/>
      <c r="J39" s="1607"/>
      <c r="K39" s="1607"/>
      <c r="L39" s="1607"/>
      <c r="M39" s="1607"/>
      <c r="N39" s="1607"/>
      <c r="O39" s="1607"/>
      <c r="P39" s="1607"/>
      <c r="Q39" s="1607"/>
      <c r="R39" s="1601"/>
      <c r="S39" s="1602"/>
      <c r="T39" s="1602"/>
      <c r="U39" s="1606"/>
      <c r="V39" s="1601"/>
      <c r="W39" s="1602"/>
      <c r="X39" s="1602"/>
      <c r="Y39" s="1606"/>
      <c r="Z39" s="1601"/>
      <c r="AA39" s="1602"/>
      <c r="AB39" s="1602"/>
      <c r="AC39" s="1606"/>
      <c r="AD39" s="1680"/>
      <c r="AE39" s="1681"/>
      <c r="AF39" s="1681"/>
      <c r="AG39" s="1682"/>
      <c r="AH39" s="1680"/>
      <c r="AI39" s="1681"/>
      <c r="AJ39" s="1681"/>
      <c r="AK39" s="1682"/>
      <c r="AL39" s="1622"/>
      <c r="AM39" s="1622"/>
      <c r="AN39" s="1622"/>
      <c r="AO39" s="1623"/>
    </row>
    <row r="40" spans="1:41" ht="6.75" customHeight="1">
      <c r="A40" s="1693"/>
      <c r="B40" s="1656"/>
      <c r="C40" s="1434"/>
      <c r="D40" s="1434"/>
      <c r="E40" s="1434"/>
      <c r="F40" s="1434"/>
      <c r="G40" s="1434"/>
      <c r="H40" s="1422"/>
      <c r="I40" s="1424"/>
      <c r="J40" s="1619"/>
      <c r="K40" s="1619"/>
      <c r="L40" s="1619"/>
      <c r="M40" s="1619"/>
      <c r="N40" s="1619"/>
      <c r="O40" s="1619"/>
      <c r="P40" s="1619"/>
      <c r="Q40" s="1619"/>
      <c r="R40" s="1613"/>
      <c r="S40" s="1614"/>
      <c r="T40" s="1614"/>
      <c r="U40" s="1615"/>
      <c r="V40" s="1613"/>
      <c r="W40" s="1614"/>
      <c r="X40" s="1614"/>
      <c r="Y40" s="1615"/>
      <c r="Z40" s="1613"/>
      <c r="AA40" s="1614"/>
      <c r="AB40" s="1614"/>
      <c r="AC40" s="1615"/>
      <c r="AD40" s="1624"/>
      <c r="AE40" s="1625"/>
      <c r="AF40" s="1625"/>
      <c r="AG40" s="1626"/>
      <c r="AH40" s="1624"/>
      <c r="AI40" s="1625"/>
      <c r="AJ40" s="1625"/>
      <c r="AK40" s="1626"/>
      <c r="AL40" s="1612"/>
      <c r="AM40" s="1612"/>
      <c r="AN40" s="1612"/>
      <c r="AO40" s="1621"/>
    </row>
    <row r="41" spans="1:41" ht="6.75" customHeight="1">
      <c r="A41" s="1693"/>
      <c r="B41" s="1656"/>
      <c r="C41" s="1662" t="s">
        <v>582</v>
      </c>
      <c r="D41" s="1662"/>
      <c r="E41" s="1662"/>
      <c r="F41" s="1662"/>
      <c r="G41" s="1662"/>
      <c r="H41" s="1422" t="s">
        <v>595</v>
      </c>
      <c r="I41" s="1424"/>
      <c r="J41" s="1607">
        <f>SUM(J39,J37)</f>
        <v>0</v>
      </c>
      <c r="K41" s="1607"/>
      <c r="L41" s="1607"/>
      <c r="M41" s="1607">
        <f>SUM(M39,M37)</f>
        <v>0</v>
      </c>
      <c r="N41" s="1607"/>
      <c r="O41" s="1607"/>
      <c r="P41" s="1607"/>
      <c r="Q41" s="1607"/>
      <c r="R41" s="1601">
        <f>SUM(R39,R37)</f>
        <v>0</v>
      </c>
      <c r="S41" s="1602"/>
      <c r="T41" s="1602"/>
      <c r="U41" s="1606"/>
      <c r="V41" s="1601">
        <f>SUM(V39)</f>
        <v>0</v>
      </c>
      <c r="W41" s="1602"/>
      <c r="X41" s="1602"/>
      <c r="Y41" s="1606"/>
      <c r="Z41" s="1601">
        <f>SUM(Z39,Z37)</f>
        <v>0</v>
      </c>
      <c r="AA41" s="1602"/>
      <c r="AB41" s="1602"/>
      <c r="AC41" s="1606"/>
      <c r="AD41" s="1601"/>
      <c r="AE41" s="1602"/>
      <c r="AF41" s="1602"/>
      <c r="AG41" s="1606"/>
      <c r="AH41" s="1601"/>
      <c r="AI41" s="1602"/>
      <c r="AJ41" s="1602"/>
      <c r="AK41" s="1606"/>
      <c r="AL41" s="1607"/>
      <c r="AM41" s="1607"/>
      <c r="AN41" s="1607"/>
      <c r="AO41" s="1608"/>
    </row>
    <row r="42" spans="1:41" ht="6.75" customHeight="1">
      <c r="A42" s="1693"/>
      <c r="B42" s="1657"/>
      <c r="C42" s="1663"/>
      <c r="D42" s="1663"/>
      <c r="E42" s="1663"/>
      <c r="F42" s="1663"/>
      <c r="G42" s="1663"/>
      <c r="H42" s="1447"/>
      <c r="I42" s="1454"/>
      <c r="J42" s="1643">
        <f>SUM(J40,J38)</f>
        <v>0</v>
      </c>
      <c r="K42" s="1643"/>
      <c r="L42" s="1643"/>
      <c r="M42" s="1643">
        <f>SUM(M40,M38)</f>
        <v>0</v>
      </c>
      <c r="N42" s="1643"/>
      <c r="O42" s="1643"/>
      <c r="P42" s="1643"/>
      <c r="Q42" s="1643"/>
      <c r="R42" s="1637">
        <f>SUM(R40,R38)</f>
        <v>0</v>
      </c>
      <c r="S42" s="1638"/>
      <c r="T42" s="1638"/>
      <c r="U42" s="1639"/>
      <c r="V42" s="1637">
        <f>SUM(V40)</f>
        <v>0</v>
      </c>
      <c r="W42" s="1638"/>
      <c r="X42" s="1638"/>
      <c r="Y42" s="1639"/>
      <c r="Z42" s="1637">
        <f>SUM(Z40,Z38)</f>
        <v>0</v>
      </c>
      <c r="AA42" s="1638"/>
      <c r="AB42" s="1638"/>
      <c r="AC42" s="1639"/>
      <c r="AD42" s="1637">
        <f>IF(R42&lt;0,V42+Z42,0)</f>
        <v>0</v>
      </c>
      <c r="AE42" s="1638"/>
      <c r="AF42" s="1638"/>
      <c r="AG42" s="1639"/>
      <c r="AH42" s="1637">
        <f>IF(R42+V42+Z42-AD42&lt;0,0,R42+V42+Z42-AD42)</f>
        <v>0</v>
      </c>
      <c r="AI42" s="1638"/>
      <c r="AJ42" s="1638"/>
      <c r="AK42" s="1639"/>
      <c r="AL42" s="1643"/>
      <c r="AM42" s="1643"/>
      <c r="AN42" s="1643"/>
      <c r="AO42" s="1674"/>
    </row>
    <row r="43" spans="1:41" ht="6.75" customHeight="1">
      <c r="A43" s="1693"/>
      <c r="B43" s="1670" t="s">
        <v>596</v>
      </c>
      <c r="C43" s="1673" t="s">
        <v>585</v>
      </c>
      <c r="D43" s="1673"/>
      <c r="E43" s="1673"/>
      <c r="F43" s="1673"/>
      <c r="G43" s="1526"/>
      <c r="H43" s="1659" t="s">
        <v>597</v>
      </c>
      <c r="I43" s="1660"/>
      <c r="J43" s="1661"/>
      <c r="K43" s="1661"/>
      <c r="L43" s="1661"/>
      <c r="M43" s="1661"/>
      <c r="N43" s="1661"/>
      <c r="O43" s="1661"/>
      <c r="P43" s="1661"/>
      <c r="Q43" s="1661"/>
      <c r="R43" s="1650"/>
      <c r="S43" s="1651"/>
      <c r="T43" s="1651"/>
      <c r="U43" s="1652"/>
      <c r="V43" s="1647"/>
      <c r="W43" s="1648"/>
      <c r="X43" s="1648"/>
      <c r="Y43" s="1649"/>
      <c r="Z43" s="1650"/>
      <c r="AA43" s="1651"/>
      <c r="AB43" s="1651"/>
      <c r="AC43" s="1652"/>
      <c r="AD43" s="1647"/>
      <c r="AE43" s="1648"/>
      <c r="AF43" s="1648"/>
      <c r="AG43" s="1649"/>
      <c r="AH43" s="1650"/>
      <c r="AI43" s="1651"/>
      <c r="AJ43" s="1651"/>
      <c r="AK43" s="1652"/>
      <c r="AL43" s="1653"/>
      <c r="AM43" s="1653"/>
      <c r="AN43" s="1653"/>
      <c r="AO43" s="1654"/>
    </row>
    <row r="44" spans="1:41" ht="6.75" customHeight="1">
      <c r="A44" s="1693"/>
      <c r="B44" s="1671"/>
      <c r="C44" s="1642"/>
      <c r="D44" s="1642"/>
      <c r="E44" s="1642"/>
      <c r="F44" s="1642"/>
      <c r="G44" s="1494"/>
      <c r="H44" s="1422"/>
      <c r="I44" s="1424"/>
      <c r="J44" s="1619"/>
      <c r="K44" s="1619"/>
      <c r="L44" s="1619"/>
      <c r="M44" s="1619"/>
      <c r="N44" s="1619"/>
      <c r="O44" s="1619"/>
      <c r="P44" s="1619"/>
      <c r="Q44" s="1619"/>
      <c r="R44" s="1613"/>
      <c r="S44" s="1614"/>
      <c r="T44" s="1614"/>
      <c r="U44" s="1615"/>
      <c r="V44" s="1624"/>
      <c r="W44" s="1625"/>
      <c r="X44" s="1625"/>
      <c r="Y44" s="1626"/>
      <c r="Z44" s="1613"/>
      <c r="AA44" s="1614"/>
      <c r="AB44" s="1614"/>
      <c r="AC44" s="1615"/>
      <c r="AD44" s="1624">
        <f>IF(R44&lt;0,V44+Z44,0)</f>
        <v>0</v>
      </c>
      <c r="AE44" s="1625"/>
      <c r="AF44" s="1625"/>
      <c r="AG44" s="1626"/>
      <c r="AH44" s="1613">
        <f>IF(R44+V44+Z44-AD44&lt;0,0,R44+V44+Z44-AD44)</f>
        <v>0</v>
      </c>
      <c r="AI44" s="1614"/>
      <c r="AJ44" s="1614"/>
      <c r="AK44" s="1615"/>
      <c r="AL44" s="1612"/>
      <c r="AM44" s="1612"/>
      <c r="AN44" s="1612"/>
      <c r="AO44" s="1621"/>
    </row>
    <row r="45" spans="1:41" ht="6.75" customHeight="1">
      <c r="A45" s="1693"/>
      <c r="B45" s="1671"/>
      <c r="C45" s="1675" t="s">
        <v>598</v>
      </c>
      <c r="D45" s="1676"/>
      <c r="E45" s="1456" t="s">
        <v>591</v>
      </c>
      <c r="F45" s="1457"/>
      <c r="G45" s="1472"/>
      <c r="H45" s="1422" t="s">
        <v>599</v>
      </c>
      <c r="I45" s="1424"/>
      <c r="J45" s="1635"/>
      <c r="K45" s="1635"/>
      <c r="L45" s="1635"/>
      <c r="M45" s="1635"/>
      <c r="N45" s="1635"/>
      <c r="O45" s="1635"/>
      <c r="P45" s="1635"/>
      <c r="Q45" s="1635"/>
      <c r="R45" s="1632"/>
      <c r="S45" s="1633"/>
      <c r="T45" s="1633"/>
      <c r="U45" s="1634"/>
      <c r="V45" s="1667"/>
      <c r="W45" s="1668"/>
      <c r="X45" s="1668"/>
      <c r="Y45" s="1669"/>
      <c r="Z45" s="1632"/>
      <c r="AA45" s="1633"/>
      <c r="AB45" s="1633"/>
      <c r="AC45" s="1634"/>
      <c r="AD45" s="1667"/>
      <c r="AE45" s="1668"/>
      <c r="AF45" s="1668"/>
      <c r="AG45" s="1669"/>
      <c r="AH45" s="1632"/>
      <c r="AI45" s="1633"/>
      <c r="AJ45" s="1633"/>
      <c r="AK45" s="1634"/>
      <c r="AL45" s="1664"/>
      <c r="AM45" s="1664"/>
      <c r="AN45" s="1664"/>
      <c r="AO45" s="1665"/>
    </row>
    <row r="46" spans="1:41" ht="6.75" customHeight="1">
      <c r="A46" s="1693"/>
      <c r="B46" s="1671"/>
      <c r="C46" s="1677"/>
      <c r="D46" s="1516"/>
      <c r="E46" s="1459"/>
      <c r="F46" s="1460"/>
      <c r="G46" s="1474"/>
      <c r="H46" s="1422"/>
      <c r="I46" s="1424"/>
      <c r="J46" s="1619"/>
      <c r="K46" s="1619"/>
      <c r="L46" s="1619"/>
      <c r="M46" s="1619"/>
      <c r="N46" s="1619"/>
      <c r="O46" s="1619"/>
      <c r="P46" s="1619"/>
      <c r="Q46" s="1619"/>
      <c r="R46" s="1613"/>
      <c r="S46" s="1614"/>
      <c r="T46" s="1614"/>
      <c r="U46" s="1615"/>
      <c r="V46" s="1624"/>
      <c r="W46" s="1625"/>
      <c r="X46" s="1625"/>
      <c r="Y46" s="1626"/>
      <c r="Z46" s="1613"/>
      <c r="AA46" s="1614"/>
      <c r="AB46" s="1614"/>
      <c r="AC46" s="1615"/>
      <c r="AD46" s="1624">
        <f>IF(R46&lt;0,V46+Z46,0)</f>
        <v>0</v>
      </c>
      <c r="AE46" s="1625"/>
      <c r="AF46" s="1625"/>
      <c r="AG46" s="1626"/>
      <c r="AH46" s="1613">
        <f>IF(R46+V46+Z46-AD46&lt;0,0,R46+V46+Z46-AD46)</f>
        <v>0</v>
      </c>
      <c r="AI46" s="1614"/>
      <c r="AJ46" s="1614"/>
      <c r="AK46" s="1615"/>
      <c r="AL46" s="1612"/>
      <c r="AM46" s="1612"/>
      <c r="AN46" s="1612"/>
      <c r="AO46" s="1621"/>
    </row>
    <row r="47" spans="1:41" ht="6.75" customHeight="1">
      <c r="A47" s="1693"/>
      <c r="B47" s="1671"/>
      <c r="C47" s="1677"/>
      <c r="D47" s="1516"/>
      <c r="E47" s="1456" t="s">
        <v>593</v>
      </c>
      <c r="F47" s="1457"/>
      <c r="G47" s="1472"/>
      <c r="H47" s="1422" t="s">
        <v>600</v>
      </c>
      <c r="I47" s="1424"/>
      <c r="J47" s="1635"/>
      <c r="K47" s="1635"/>
      <c r="L47" s="1635"/>
      <c r="M47" s="1635"/>
      <c r="N47" s="1635"/>
      <c r="O47" s="1635"/>
      <c r="P47" s="1635"/>
      <c r="Q47" s="1635"/>
      <c r="R47" s="1632"/>
      <c r="S47" s="1633"/>
      <c r="T47" s="1633"/>
      <c r="U47" s="1634"/>
      <c r="V47" s="1667"/>
      <c r="W47" s="1668"/>
      <c r="X47" s="1668"/>
      <c r="Y47" s="1669"/>
      <c r="Z47" s="1632"/>
      <c r="AA47" s="1633"/>
      <c r="AB47" s="1633"/>
      <c r="AC47" s="1634"/>
      <c r="AD47" s="1667"/>
      <c r="AE47" s="1668"/>
      <c r="AF47" s="1668"/>
      <c r="AG47" s="1669"/>
      <c r="AH47" s="1632"/>
      <c r="AI47" s="1633"/>
      <c r="AJ47" s="1633"/>
      <c r="AK47" s="1634"/>
      <c r="AL47" s="1664"/>
      <c r="AM47" s="1664"/>
      <c r="AN47" s="1664"/>
      <c r="AO47" s="1665"/>
    </row>
    <row r="48" spans="1:41" ht="6.75" customHeight="1">
      <c r="A48" s="1693"/>
      <c r="B48" s="1671"/>
      <c r="C48" s="1678"/>
      <c r="D48" s="1679"/>
      <c r="E48" s="1459"/>
      <c r="F48" s="1460"/>
      <c r="G48" s="1474"/>
      <c r="H48" s="1422"/>
      <c r="I48" s="1424"/>
      <c r="J48" s="1619"/>
      <c r="K48" s="1619"/>
      <c r="L48" s="1619"/>
      <c r="M48" s="1619"/>
      <c r="N48" s="1619"/>
      <c r="O48" s="1619"/>
      <c r="P48" s="1619"/>
      <c r="Q48" s="1619"/>
      <c r="R48" s="1613"/>
      <c r="S48" s="1614"/>
      <c r="T48" s="1614"/>
      <c r="U48" s="1615"/>
      <c r="V48" s="1624"/>
      <c r="W48" s="1625"/>
      <c r="X48" s="1625"/>
      <c r="Y48" s="1626"/>
      <c r="Z48" s="1613"/>
      <c r="AA48" s="1614"/>
      <c r="AB48" s="1614"/>
      <c r="AC48" s="1615"/>
      <c r="AD48" s="1624">
        <f>IF(R48&lt;0,V48+Z48,0)</f>
        <v>0</v>
      </c>
      <c r="AE48" s="1625"/>
      <c r="AF48" s="1625"/>
      <c r="AG48" s="1626"/>
      <c r="AH48" s="1613">
        <f>IF(R48+V48+Z48-AD48&lt;0,0,R48+V48+Z48-AD48)</f>
        <v>0</v>
      </c>
      <c r="AI48" s="1614"/>
      <c r="AJ48" s="1614"/>
      <c r="AK48" s="1615"/>
      <c r="AL48" s="1612"/>
      <c r="AM48" s="1612"/>
      <c r="AN48" s="1612"/>
      <c r="AO48" s="1621"/>
    </row>
    <row r="49" spans="1:41" ht="6.75" customHeight="1">
      <c r="A49" s="1693"/>
      <c r="B49" s="1671"/>
      <c r="C49" s="1457" t="s">
        <v>587</v>
      </c>
      <c r="D49" s="1457"/>
      <c r="E49" s="1457"/>
      <c r="F49" s="1457"/>
      <c r="G49" s="1472"/>
      <c r="H49" s="1422" t="s">
        <v>601</v>
      </c>
      <c r="I49" s="1424"/>
      <c r="J49" s="1635"/>
      <c r="K49" s="1635"/>
      <c r="L49" s="1635"/>
      <c r="M49" s="1635"/>
      <c r="N49" s="1635"/>
      <c r="O49" s="1635"/>
      <c r="P49" s="1635"/>
      <c r="Q49" s="1635"/>
      <c r="R49" s="1632"/>
      <c r="S49" s="1633"/>
      <c r="T49" s="1633"/>
      <c r="U49" s="1634"/>
      <c r="V49" s="1667"/>
      <c r="W49" s="1668"/>
      <c r="X49" s="1668"/>
      <c r="Y49" s="1669"/>
      <c r="Z49" s="1632"/>
      <c r="AA49" s="1633"/>
      <c r="AB49" s="1633"/>
      <c r="AC49" s="1634"/>
      <c r="AD49" s="1667"/>
      <c r="AE49" s="1668"/>
      <c r="AF49" s="1668"/>
      <c r="AG49" s="1669"/>
      <c r="AH49" s="1632"/>
      <c r="AI49" s="1633"/>
      <c r="AJ49" s="1633"/>
      <c r="AK49" s="1634"/>
      <c r="AL49" s="1664"/>
      <c r="AM49" s="1664"/>
      <c r="AN49" s="1664"/>
      <c r="AO49" s="1665"/>
    </row>
    <row r="50" spans="1:41" ht="6.75" customHeight="1">
      <c r="A50" s="1693"/>
      <c r="B50" s="1671"/>
      <c r="C50" s="1460"/>
      <c r="D50" s="1460"/>
      <c r="E50" s="1460"/>
      <c r="F50" s="1460"/>
      <c r="G50" s="1474"/>
      <c r="H50" s="1422"/>
      <c r="I50" s="1424"/>
      <c r="J50" s="1619"/>
      <c r="K50" s="1619"/>
      <c r="L50" s="1619"/>
      <c r="M50" s="1619"/>
      <c r="N50" s="1619"/>
      <c r="O50" s="1619"/>
      <c r="P50" s="1619"/>
      <c r="Q50" s="1619"/>
      <c r="R50" s="1613"/>
      <c r="S50" s="1614"/>
      <c r="T50" s="1614"/>
      <c r="U50" s="1615"/>
      <c r="V50" s="1624"/>
      <c r="W50" s="1625"/>
      <c r="X50" s="1625"/>
      <c r="Y50" s="1626"/>
      <c r="Z50" s="1613"/>
      <c r="AA50" s="1614"/>
      <c r="AB50" s="1614"/>
      <c r="AC50" s="1615"/>
      <c r="AD50" s="1624">
        <f>IF(R50&lt;0,V50+Z50,0)</f>
        <v>0</v>
      </c>
      <c r="AE50" s="1625"/>
      <c r="AF50" s="1625"/>
      <c r="AG50" s="1626"/>
      <c r="AH50" s="1613">
        <f>IF(R50+V50+Z50-AD50&lt;0,0,R50+V50+Z50-AD50)</f>
        <v>0</v>
      </c>
      <c r="AI50" s="1614"/>
      <c r="AJ50" s="1614"/>
      <c r="AK50" s="1615"/>
      <c r="AL50" s="1612"/>
      <c r="AM50" s="1612"/>
      <c r="AN50" s="1612"/>
      <c r="AO50" s="1621"/>
    </row>
    <row r="51" spans="1:41" ht="6.75" customHeight="1">
      <c r="A51" s="1693"/>
      <c r="B51" s="1671"/>
      <c r="C51" s="1457" t="s">
        <v>582</v>
      </c>
      <c r="D51" s="1457"/>
      <c r="E51" s="1457"/>
      <c r="F51" s="1457"/>
      <c r="G51" s="1472"/>
      <c r="H51" s="1422" t="s">
        <v>602</v>
      </c>
      <c r="I51" s="1424"/>
      <c r="J51" s="1635"/>
      <c r="K51" s="1635"/>
      <c r="L51" s="1635"/>
      <c r="M51" s="1635"/>
      <c r="N51" s="1635"/>
      <c r="O51" s="1635"/>
      <c r="P51" s="1635"/>
      <c r="Q51" s="1635"/>
      <c r="R51" s="1632"/>
      <c r="S51" s="1633"/>
      <c r="T51" s="1633"/>
      <c r="U51" s="1634"/>
      <c r="V51" s="1667"/>
      <c r="W51" s="1668"/>
      <c r="X51" s="1668"/>
      <c r="Y51" s="1669"/>
      <c r="Z51" s="1632"/>
      <c r="AA51" s="1633"/>
      <c r="AB51" s="1633"/>
      <c r="AC51" s="1634"/>
      <c r="AD51" s="1632"/>
      <c r="AE51" s="1633"/>
      <c r="AF51" s="1633"/>
      <c r="AG51" s="1634"/>
      <c r="AH51" s="1632"/>
      <c r="AI51" s="1633"/>
      <c r="AJ51" s="1633"/>
      <c r="AK51" s="1634"/>
      <c r="AL51" s="1664"/>
      <c r="AM51" s="1664"/>
      <c r="AN51" s="1664"/>
      <c r="AO51" s="1665"/>
    </row>
    <row r="52" spans="1:41" ht="6.75" customHeight="1">
      <c r="A52" s="1693"/>
      <c r="B52" s="1672"/>
      <c r="C52" s="1666"/>
      <c r="D52" s="1666"/>
      <c r="E52" s="1666"/>
      <c r="F52" s="1666"/>
      <c r="G52" s="1510"/>
      <c r="H52" s="1447"/>
      <c r="I52" s="1454"/>
      <c r="J52" s="1619"/>
      <c r="K52" s="1619"/>
      <c r="L52" s="1619"/>
      <c r="M52" s="1619"/>
      <c r="N52" s="1619"/>
      <c r="O52" s="1619"/>
      <c r="P52" s="1619"/>
      <c r="Q52" s="1619"/>
      <c r="R52" s="1613"/>
      <c r="S52" s="1614"/>
      <c r="T52" s="1614"/>
      <c r="U52" s="1615"/>
      <c r="V52" s="1624"/>
      <c r="W52" s="1625"/>
      <c r="X52" s="1625"/>
      <c r="Y52" s="1626"/>
      <c r="Z52" s="1613"/>
      <c r="AA52" s="1614"/>
      <c r="AB52" s="1614"/>
      <c r="AC52" s="1615"/>
      <c r="AD52" s="1613">
        <f>IF(R52&lt;0,V52+Z52,0)</f>
        <v>0</v>
      </c>
      <c r="AE52" s="1614"/>
      <c r="AF52" s="1614"/>
      <c r="AG52" s="1615"/>
      <c r="AH52" s="1613">
        <f>IF(R52+V52+Z52-AD52&lt;0,0,R52+V52+Z52-AD52)</f>
        <v>0</v>
      </c>
      <c r="AI52" s="1614"/>
      <c r="AJ52" s="1614"/>
      <c r="AK52" s="1615"/>
      <c r="AL52" s="1612"/>
      <c r="AM52" s="1612"/>
      <c r="AN52" s="1612"/>
      <c r="AO52" s="1621"/>
    </row>
    <row r="53" spans="1:41" ht="6.75" customHeight="1">
      <c r="A53" s="1693"/>
      <c r="B53" s="1655" t="s">
        <v>603</v>
      </c>
      <c r="C53" s="1658" t="s">
        <v>585</v>
      </c>
      <c r="D53" s="1658"/>
      <c r="E53" s="1658"/>
      <c r="F53" s="1658"/>
      <c r="G53" s="1658"/>
      <c r="H53" s="1659" t="s">
        <v>604</v>
      </c>
      <c r="I53" s="1660"/>
      <c r="J53" s="1661"/>
      <c r="K53" s="1661"/>
      <c r="L53" s="1661"/>
      <c r="M53" s="1661"/>
      <c r="N53" s="1661"/>
      <c r="O53" s="1661"/>
      <c r="P53" s="1661"/>
      <c r="Q53" s="1661"/>
      <c r="R53" s="1650"/>
      <c r="S53" s="1651"/>
      <c r="T53" s="1651"/>
      <c r="U53" s="1652"/>
      <c r="V53" s="1647"/>
      <c r="W53" s="1648"/>
      <c r="X53" s="1648"/>
      <c r="Y53" s="1649"/>
      <c r="Z53" s="1650"/>
      <c r="AA53" s="1651"/>
      <c r="AB53" s="1651"/>
      <c r="AC53" s="1652"/>
      <c r="AD53" s="1647"/>
      <c r="AE53" s="1648"/>
      <c r="AF53" s="1648"/>
      <c r="AG53" s="1649"/>
      <c r="AH53" s="1647"/>
      <c r="AI53" s="1648"/>
      <c r="AJ53" s="1648"/>
      <c r="AK53" s="1649"/>
      <c r="AL53" s="1653"/>
      <c r="AM53" s="1653"/>
      <c r="AN53" s="1653"/>
      <c r="AO53" s="1654"/>
    </row>
    <row r="54" spans="1:41" ht="6.75" customHeight="1">
      <c r="A54" s="1693"/>
      <c r="B54" s="1656"/>
      <c r="C54" s="1434"/>
      <c r="D54" s="1434"/>
      <c r="E54" s="1434"/>
      <c r="F54" s="1434"/>
      <c r="G54" s="1434"/>
      <c r="H54" s="1422"/>
      <c r="I54" s="1424"/>
      <c r="J54" s="1619"/>
      <c r="K54" s="1619"/>
      <c r="L54" s="1619"/>
      <c r="M54" s="1619"/>
      <c r="N54" s="1619"/>
      <c r="O54" s="1619"/>
      <c r="P54" s="1619"/>
      <c r="Q54" s="1619"/>
      <c r="R54" s="1613"/>
      <c r="S54" s="1614"/>
      <c r="T54" s="1614"/>
      <c r="U54" s="1615"/>
      <c r="V54" s="1624"/>
      <c r="W54" s="1625"/>
      <c r="X54" s="1625"/>
      <c r="Y54" s="1626"/>
      <c r="Z54" s="1613"/>
      <c r="AA54" s="1614"/>
      <c r="AB54" s="1614"/>
      <c r="AC54" s="1615"/>
      <c r="AD54" s="1624"/>
      <c r="AE54" s="1625"/>
      <c r="AF54" s="1625"/>
      <c r="AG54" s="1626"/>
      <c r="AH54" s="1624"/>
      <c r="AI54" s="1625"/>
      <c r="AJ54" s="1625"/>
      <c r="AK54" s="1626"/>
      <c r="AL54" s="1612"/>
      <c r="AM54" s="1612"/>
      <c r="AN54" s="1612"/>
      <c r="AO54" s="1621"/>
    </row>
    <row r="55" spans="1:41" ht="6.75" customHeight="1">
      <c r="A55" s="1693"/>
      <c r="B55" s="1656"/>
      <c r="C55" s="1434" t="s">
        <v>605</v>
      </c>
      <c r="D55" s="1434"/>
      <c r="E55" s="1434"/>
      <c r="F55" s="1434"/>
      <c r="G55" s="1434"/>
      <c r="H55" s="1422" t="s">
        <v>606</v>
      </c>
      <c r="I55" s="1424"/>
      <c r="J55" s="1607"/>
      <c r="K55" s="1607"/>
      <c r="L55" s="1607"/>
      <c r="M55" s="1607"/>
      <c r="N55" s="1607"/>
      <c r="O55" s="1607"/>
      <c r="P55" s="1607"/>
      <c r="Q55" s="1607"/>
      <c r="R55" s="1601"/>
      <c r="S55" s="1602"/>
      <c r="T55" s="1602"/>
      <c r="U55" s="1606"/>
      <c r="V55" s="1628"/>
      <c r="W55" s="1629"/>
      <c r="X55" s="1629"/>
      <c r="Y55" s="1630"/>
      <c r="Z55" s="1601"/>
      <c r="AA55" s="1602"/>
      <c r="AB55" s="1602"/>
      <c r="AC55" s="1606"/>
      <c r="AD55" s="1628"/>
      <c r="AE55" s="1629"/>
      <c r="AF55" s="1629"/>
      <c r="AG55" s="1630"/>
      <c r="AH55" s="1628"/>
      <c r="AI55" s="1629"/>
      <c r="AJ55" s="1629"/>
      <c r="AK55" s="1630"/>
      <c r="AL55" s="1622"/>
      <c r="AM55" s="1622"/>
      <c r="AN55" s="1622"/>
      <c r="AO55" s="1623"/>
    </row>
    <row r="56" spans="1:41" ht="6.75" customHeight="1">
      <c r="A56" s="1693"/>
      <c r="B56" s="1656"/>
      <c r="C56" s="1434"/>
      <c r="D56" s="1434"/>
      <c r="E56" s="1434"/>
      <c r="F56" s="1434"/>
      <c r="G56" s="1434"/>
      <c r="H56" s="1422"/>
      <c r="I56" s="1424"/>
      <c r="J56" s="1619"/>
      <c r="K56" s="1619"/>
      <c r="L56" s="1619"/>
      <c r="M56" s="1619"/>
      <c r="N56" s="1619"/>
      <c r="O56" s="1619"/>
      <c r="P56" s="1619"/>
      <c r="Q56" s="1619"/>
      <c r="R56" s="1613"/>
      <c r="S56" s="1614"/>
      <c r="T56" s="1614"/>
      <c r="U56" s="1615"/>
      <c r="V56" s="1624"/>
      <c r="W56" s="1625"/>
      <c r="X56" s="1625"/>
      <c r="Y56" s="1626"/>
      <c r="Z56" s="1613"/>
      <c r="AA56" s="1614"/>
      <c r="AB56" s="1614"/>
      <c r="AC56" s="1615"/>
      <c r="AD56" s="1624"/>
      <c r="AE56" s="1625"/>
      <c r="AF56" s="1625"/>
      <c r="AG56" s="1626"/>
      <c r="AH56" s="1624"/>
      <c r="AI56" s="1625"/>
      <c r="AJ56" s="1625"/>
      <c r="AK56" s="1626"/>
      <c r="AL56" s="1612"/>
      <c r="AM56" s="1612"/>
      <c r="AN56" s="1612"/>
      <c r="AO56" s="1621"/>
    </row>
    <row r="57" spans="1:41" ht="6.75" customHeight="1">
      <c r="A57" s="1693"/>
      <c r="B57" s="1656"/>
      <c r="C57" s="1434" t="s">
        <v>593</v>
      </c>
      <c r="D57" s="1434"/>
      <c r="E57" s="1434"/>
      <c r="F57" s="1434"/>
      <c r="G57" s="1434"/>
      <c r="H57" s="1422" t="s">
        <v>607</v>
      </c>
      <c r="I57" s="1424"/>
      <c r="J57" s="1607"/>
      <c r="K57" s="1607"/>
      <c r="L57" s="1607"/>
      <c r="M57" s="1607"/>
      <c r="N57" s="1607"/>
      <c r="O57" s="1607"/>
      <c r="P57" s="1607"/>
      <c r="Q57" s="1607"/>
      <c r="R57" s="1601"/>
      <c r="S57" s="1602"/>
      <c r="T57" s="1602"/>
      <c r="U57" s="1606"/>
      <c r="V57" s="1628"/>
      <c r="W57" s="1629"/>
      <c r="X57" s="1629"/>
      <c r="Y57" s="1630"/>
      <c r="Z57" s="1601"/>
      <c r="AA57" s="1602"/>
      <c r="AB57" s="1602"/>
      <c r="AC57" s="1606"/>
      <c r="AD57" s="1628"/>
      <c r="AE57" s="1629"/>
      <c r="AF57" s="1629"/>
      <c r="AG57" s="1630"/>
      <c r="AH57" s="1628"/>
      <c r="AI57" s="1629"/>
      <c r="AJ57" s="1629"/>
      <c r="AK57" s="1630"/>
      <c r="AL57" s="1622"/>
      <c r="AM57" s="1622"/>
      <c r="AN57" s="1622"/>
      <c r="AO57" s="1623"/>
    </row>
    <row r="58" spans="1:41" ht="6.75" customHeight="1">
      <c r="A58" s="1693"/>
      <c r="B58" s="1656"/>
      <c r="C58" s="1434"/>
      <c r="D58" s="1434"/>
      <c r="E58" s="1434"/>
      <c r="F58" s="1434"/>
      <c r="G58" s="1434"/>
      <c r="H58" s="1422"/>
      <c r="I58" s="1424"/>
      <c r="J58" s="1619"/>
      <c r="K58" s="1619"/>
      <c r="L58" s="1619"/>
      <c r="M58" s="1619"/>
      <c r="N58" s="1619"/>
      <c r="O58" s="1619"/>
      <c r="P58" s="1619"/>
      <c r="Q58" s="1619"/>
      <c r="R58" s="1613"/>
      <c r="S58" s="1614"/>
      <c r="T58" s="1614"/>
      <c r="U58" s="1615"/>
      <c r="V58" s="1624"/>
      <c r="W58" s="1625"/>
      <c r="X58" s="1625"/>
      <c r="Y58" s="1626"/>
      <c r="Z58" s="1613"/>
      <c r="AA58" s="1614"/>
      <c r="AB58" s="1614"/>
      <c r="AC58" s="1615"/>
      <c r="AD58" s="1624"/>
      <c r="AE58" s="1625"/>
      <c r="AF58" s="1625"/>
      <c r="AG58" s="1626"/>
      <c r="AH58" s="1624"/>
      <c r="AI58" s="1625"/>
      <c r="AJ58" s="1625"/>
      <c r="AK58" s="1626"/>
      <c r="AL58" s="1612"/>
      <c r="AM58" s="1612"/>
      <c r="AN58" s="1612"/>
      <c r="AO58" s="1621"/>
    </row>
    <row r="59" spans="1:41" ht="6.75" customHeight="1">
      <c r="A59" s="1693"/>
      <c r="B59" s="1656"/>
      <c r="C59" s="1662" t="s">
        <v>582</v>
      </c>
      <c r="D59" s="1662"/>
      <c r="E59" s="1662"/>
      <c r="F59" s="1662"/>
      <c r="G59" s="1662"/>
      <c r="H59" s="1422" t="s">
        <v>608</v>
      </c>
      <c r="I59" s="1424"/>
      <c r="J59" s="1607">
        <f>SUM(J55,J53)</f>
        <v>0</v>
      </c>
      <c r="K59" s="1607"/>
      <c r="L59" s="1607"/>
      <c r="M59" s="1607">
        <f>SUM(M55,M53)</f>
        <v>0</v>
      </c>
      <c r="N59" s="1607"/>
      <c r="O59" s="1607"/>
      <c r="P59" s="1607"/>
      <c r="Q59" s="1607"/>
      <c r="R59" s="1601">
        <f>SUM(R55,R53)</f>
        <v>0</v>
      </c>
      <c r="S59" s="1602"/>
      <c r="T59" s="1602"/>
      <c r="U59" s="1606"/>
      <c r="V59" s="1628"/>
      <c r="W59" s="1629"/>
      <c r="X59" s="1629"/>
      <c r="Y59" s="1630"/>
      <c r="Z59" s="1601">
        <f>SUM(Z55,Z53)</f>
        <v>0</v>
      </c>
      <c r="AA59" s="1602"/>
      <c r="AB59" s="1602"/>
      <c r="AC59" s="1606"/>
      <c r="AD59" s="1601">
        <f t="shared" ref="AD59" si="0">SUM(AD55,AD53)</f>
        <v>0</v>
      </c>
      <c r="AE59" s="1602"/>
      <c r="AF59" s="1602"/>
      <c r="AG59" s="1606"/>
      <c r="AH59" s="1601">
        <f t="shared" ref="AH59:AH60" si="1">SUM(AH55,AH53)</f>
        <v>0</v>
      </c>
      <c r="AI59" s="1602"/>
      <c r="AJ59" s="1602"/>
      <c r="AK59" s="1606"/>
      <c r="AL59" s="1622"/>
      <c r="AM59" s="1622"/>
      <c r="AN59" s="1622"/>
      <c r="AO59" s="1623"/>
    </row>
    <row r="60" spans="1:41" ht="6.75" customHeight="1">
      <c r="A60" s="1693"/>
      <c r="B60" s="1657"/>
      <c r="C60" s="1663"/>
      <c r="D60" s="1663"/>
      <c r="E60" s="1663"/>
      <c r="F60" s="1663"/>
      <c r="G60" s="1663"/>
      <c r="H60" s="1447"/>
      <c r="I60" s="1454"/>
      <c r="J60" s="1643">
        <f>SUM(J56,J54)</f>
        <v>0</v>
      </c>
      <c r="K60" s="1643"/>
      <c r="L60" s="1643"/>
      <c r="M60" s="1643">
        <f>SUM(M56,M54)</f>
        <v>0</v>
      </c>
      <c r="N60" s="1643"/>
      <c r="O60" s="1643"/>
      <c r="P60" s="1643"/>
      <c r="Q60" s="1643"/>
      <c r="R60" s="1637">
        <f>SUM(R56,R54)</f>
        <v>0</v>
      </c>
      <c r="S60" s="1638"/>
      <c r="T60" s="1638"/>
      <c r="U60" s="1639"/>
      <c r="V60" s="1644"/>
      <c r="W60" s="1645"/>
      <c r="X60" s="1645"/>
      <c r="Y60" s="1646"/>
      <c r="Z60" s="1637">
        <f>SUM(Z56,Z54)</f>
        <v>0</v>
      </c>
      <c r="AA60" s="1638"/>
      <c r="AB60" s="1638"/>
      <c r="AC60" s="1639"/>
      <c r="AD60" s="1637">
        <f>IF(R60&lt;0,V60+Z60,0)</f>
        <v>0</v>
      </c>
      <c r="AE60" s="1638"/>
      <c r="AF60" s="1638"/>
      <c r="AG60" s="1639"/>
      <c r="AH60" s="1637">
        <f t="shared" si="1"/>
        <v>0</v>
      </c>
      <c r="AI60" s="1638"/>
      <c r="AJ60" s="1638"/>
      <c r="AK60" s="1639"/>
      <c r="AL60" s="1640"/>
      <c r="AM60" s="1640"/>
      <c r="AN60" s="1640"/>
      <c r="AO60" s="1641"/>
    </row>
    <row r="61" spans="1:41" ht="6.75" customHeight="1">
      <c r="A61" s="1693"/>
      <c r="B61" s="1493" t="s">
        <v>609</v>
      </c>
      <c r="C61" s="1642"/>
      <c r="D61" s="1642"/>
      <c r="E61" s="1642"/>
      <c r="F61" s="1642"/>
      <c r="G61" s="1494"/>
      <c r="H61" s="1459" t="s">
        <v>610</v>
      </c>
      <c r="I61" s="1474"/>
      <c r="J61" s="1635"/>
      <c r="K61" s="1635"/>
      <c r="L61" s="1635"/>
      <c r="M61" s="1635"/>
      <c r="N61" s="1635"/>
      <c r="O61" s="1635"/>
      <c r="P61" s="1635"/>
      <c r="Q61" s="1635"/>
      <c r="R61" s="1632"/>
      <c r="S61" s="1633"/>
      <c r="T61" s="1633"/>
      <c r="U61" s="1634"/>
      <c r="V61" s="1632"/>
      <c r="W61" s="1633"/>
      <c r="X61" s="1633"/>
      <c r="Y61" s="1634"/>
      <c r="Z61" s="1632"/>
      <c r="AA61" s="1633"/>
      <c r="AB61" s="1633"/>
      <c r="AC61" s="1634"/>
      <c r="AD61" s="1632"/>
      <c r="AE61" s="1633"/>
      <c r="AF61" s="1633"/>
      <c r="AG61" s="1634"/>
      <c r="AH61" s="1632"/>
      <c r="AI61" s="1633"/>
      <c r="AJ61" s="1633"/>
      <c r="AK61" s="1634"/>
      <c r="AL61" s="1635"/>
      <c r="AM61" s="1635"/>
      <c r="AN61" s="1635"/>
      <c r="AO61" s="1636"/>
    </row>
    <row r="62" spans="1:41" ht="6.75" customHeight="1">
      <c r="A62" s="1693"/>
      <c r="B62" s="1459"/>
      <c r="C62" s="1460"/>
      <c r="D62" s="1460"/>
      <c r="E62" s="1460"/>
      <c r="F62" s="1460"/>
      <c r="G62" s="1474"/>
      <c r="H62" s="1422"/>
      <c r="I62" s="1424"/>
      <c r="J62" s="1619"/>
      <c r="K62" s="1619"/>
      <c r="L62" s="1619"/>
      <c r="M62" s="1619"/>
      <c r="N62" s="1619"/>
      <c r="O62" s="1619"/>
      <c r="P62" s="1619"/>
      <c r="Q62" s="1619"/>
      <c r="R62" s="1613"/>
      <c r="S62" s="1614"/>
      <c r="T62" s="1614"/>
      <c r="U62" s="1615"/>
      <c r="V62" s="1613"/>
      <c r="W62" s="1614"/>
      <c r="X62" s="1614"/>
      <c r="Y62" s="1615"/>
      <c r="Z62" s="1613"/>
      <c r="AA62" s="1614"/>
      <c r="AB62" s="1614"/>
      <c r="AC62" s="1615"/>
      <c r="AD62" s="1613"/>
      <c r="AE62" s="1614"/>
      <c r="AF62" s="1614"/>
      <c r="AG62" s="1615"/>
      <c r="AH62" s="1613"/>
      <c r="AI62" s="1614"/>
      <c r="AJ62" s="1614"/>
      <c r="AK62" s="1615"/>
      <c r="AL62" s="1619"/>
      <c r="AM62" s="1619"/>
      <c r="AN62" s="1619"/>
      <c r="AO62" s="1620"/>
    </row>
    <row r="63" spans="1:41" ht="6.75" customHeight="1">
      <c r="A63" s="1693"/>
      <c r="B63" s="1456" t="s">
        <v>611</v>
      </c>
      <c r="C63" s="1457"/>
      <c r="D63" s="1457"/>
      <c r="E63" s="1457"/>
      <c r="F63" s="1457"/>
      <c r="G63" s="1472"/>
      <c r="H63" s="1422" t="s">
        <v>612</v>
      </c>
      <c r="I63" s="1424"/>
      <c r="J63" s="1607"/>
      <c r="K63" s="1607"/>
      <c r="L63" s="1607"/>
      <c r="M63" s="1607"/>
      <c r="N63" s="1607"/>
      <c r="O63" s="1607"/>
      <c r="P63" s="1607"/>
      <c r="Q63" s="1607"/>
      <c r="R63" s="1601"/>
      <c r="S63" s="1602"/>
      <c r="T63" s="1602"/>
      <c r="U63" s="1606"/>
      <c r="V63" s="1601"/>
      <c r="W63" s="1602"/>
      <c r="X63" s="1602"/>
      <c r="Y63" s="1606"/>
      <c r="Z63" s="1601"/>
      <c r="AA63" s="1602"/>
      <c r="AB63" s="1602"/>
      <c r="AC63" s="1606"/>
      <c r="AD63" s="1601"/>
      <c r="AE63" s="1602"/>
      <c r="AF63" s="1602"/>
      <c r="AG63" s="1606"/>
      <c r="AH63" s="1601"/>
      <c r="AI63" s="1602"/>
      <c r="AJ63" s="1602"/>
      <c r="AK63" s="1606"/>
      <c r="AL63" s="1607"/>
      <c r="AM63" s="1607"/>
      <c r="AN63" s="1607"/>
      <c r="AO63" s="1608"/>
    </row>
    <row r="64" spans="1:41" ht="6.75" customHeight="1">
      <c r="A64" s="1693"/>
      <c r="B64" s="1459"/>
      <c r="C64" s="1460"/>
      <c r="D64" s="1460"/>
      <c r="E64" s="1460"/>
      <c r="F64" s="1460"/>
      <c r="G64" s="1474"/>
      <c r="H64" s="1422"/>
      <c r="I64" s="1424"/>
      <c r="J64" s="1619"/>
      <c r="K64" s="1619"/>
      <c r="L64" s="1619"/>
      <c r="M64" s="1619"/>
      <c r="N64" s="1619"/>
      <c r="O64" s="1619"/>
      <c r="P64" s="1619"/>
      <c r="Q64" s="1619"/>
      <c r="R64" s="1613"/>
      <c r="S64" s="1614"/>
      <c r="T64" s="1614"/>
      <c r="U64" s="1615"/>
      <c r="V64" s="1613"/>
      <c r="W64" s="1614"/>
      <c r="X64" s="1614"/>
      <c r="Y64" s="1615"/>
      <c r="Z64" s="1613"/>
      <c r="AA64" s="1614"/>
      <c r="AB64" s="1614"/>
      <c r="AC64" s="1615"/>
      <c r="AD64" s="1613"/>
      <c r="AE64" s="1614"/>
      <c r="AF64" s="1614"/>
      <c r="AG64" s="1615"/>
      <c r="AH64" s="1613"/>
      <c r="AI64" s="1614"/>
      <c r="AJ64" s="1614"/>
      <c r="AK64" s="1615"/>
      <c r="AL64" s="1619"/>
      <c r="AM64" s="1619"/>
      <c r="AN64" s="1619"/>
      <c r="AO64" s="1620"/>
    </row>
    <row r="65" spans="1:41" ht="6.75" customHeight="1">
      <c r="A65" s="1693"/>
      <c r="B65" s="1456" t="s">
        <v>613</v>
      </c>
      <c r="C65" s="1457"/>
      <c r="D65" s="1457"/>
      <c r="E65" s="1457"/>
      <c r="F65" s="1457"/>
      <c r="G65" s="1472"/>
      <c r="H65" s="1422" t="s">
        <v>614</v>
      </c>
      <c r="I65" s="1424"/>
      <c r="J65" s="1607"/>
      <c r="K65" s="1607"/>
      <c r="L65" s="1607"/>
      <c r="M65" s="1631"/>
      <c r="N65" s="1631"/>
      <c r="O65" s="1631"/>
      <c r="P65" s="1631"/>
      <c r="Q65" s="1631"/>
      <c r="R65" s="1601"/>
      <c r="S65" s="1602"/>
      <c r="T65" s="1602"/>
      <c r="U65" s="1606"/>
      <c r="V65" s="1628"/>
      <c r="W65" s="1629"/>
      <c r="X65" s="1629"/>
      <c r="Y65" s="1630"/>
      <c r="Z65" s="1601"/>
      <c r="AA65" s="1602"/>
      <c r="AB65" s="1602"/>
      <c r="AC65" s="1606"/>
      <c r="AD65" s="1601"/>
      <c r="AE65" s="1602"/>
      <c r="AF65" s="1602"/>
      <c r="AG65" s="1606"/>
      <c r="AH65" s="1601"/>
      <c r="AI65" s="1602"/>
      <c r="AJ65" s="1602"/>
      <c r="AK65" s="1606"/>
      <c r="AL65" s="1622"/>
      <c r="AM65" s="1622"/>
      <c r="AN65" s="1622"/>
      <c r="AO65" s="1623"/>
    </row>
    <row r="66" spans="1:41" ht="6.75" customHeight="1">
      <c r="A66" s="1693"/>
      <c r="B66" s="1459"/>
      <c r="C66" s="1460"/>
      <c r="D66" s="1460"/>
      <c r="E66" s="1460"/>
      <c r="F66" s="1460"/>
      <c r="G66" s="1474"/>
      <c r="H66" s="1422"/>
      <c r="I66" s="1424"/>
      <c r="J66" s="1619"/>
      <c r="K66" s="1619"/>
      <c r="L66" s="1619"/>
      <c r="M66" s="1612"/>
      <c r="N66" s="1612"/>
      <c r="O66" s="1612"/>
      <c r="P66" s="1612"/>
      <c r="Q66" s="1612"/>
      <c r="R66" s="1613"/>
      <c r="S66" s="1614"/>
      <c r="T66" s="1614"/>
      <c r="U66" s="1615"/>
      <c r="V66" s="1624"/>
      <c r="W66" s="1625"/>
      <c r="X66" s="1625"/>
      <c r="Y66" s="1626"/>
      <c r="Z66" s="1613"/>
      <c r="AA66" s="1614"/>
      <c r="AB66" s="1614"/>
      <c r="AC66" s="1615"/>
      <c r="AD66" s="1613"/>
      <c r="AE66" s="1614"/>
      <c r="AF66" s="1614"/>
      <c r="AG66" s="1615"/>
      <c r="AH66" s="1613"/>
      <c r="AI66" s="1614"/>
      <c r="AJ66" s="1614"/>
      <c r="AK66" s="1615"/>
      <c r="AL66" s="1612"/>
      <c r="AM66" s="1612"/>
      <c r="AN66" s="1612"/>
      <c r="AO66" s="1621"/>
    </row>
    <row r="67" spans="1:41" ht="6.75" customHeight="1">
      <c r="A67" s="1693"/>
      <c r="B67" s="1456" t="s">
        <v>615</v>
      </c>
      <c r="C67" s="1457"/>
      <c r="D67" s="1457"/>
      <c r="E67" s="1457"/>
      <c r="F67" s="1457"/>
      <c r="G67" s="1472"/>
      <c r="H67" s="1422" t="s">
        <v>616</v>
      </c>
      <c r="I67" s="1424"/>
      <c r="J67" s="1607"/>
      <c r="K67" s="1607"/>
      <c r="L67" s="1607"/>
      <c r="M67" s="1607"/>
      <c r="N67" s="1607"/>
      <c r="O67" s="1607"/>
      <c r="P67" s="1607"/>
      <c r="Q67" s="1607"/>
      <c r="R67" s="1601"/>
      <c r="S67" s="1602"/>
      <c r="T67" s="1602"/>
      <c r="U67" s="1606"/>
      <c r="V67" s="1628"/>
      <c r="W67" s="1629"/>
      <c r="X67" s="1629"/>
      <c r="Y67" s="1630"/>
      <c r="Z67" s="1601"/>
      <c r="AA67" s="1602"/>
      <c r="AB67" s="1602"/>
      <c r="AC67" s="1606"/>
      <c r="AD67" s="1601"/>
      <c r="AE67" s="1602"/>
      <c r="AF67" s="1602"/>
      <c r="AG67" s="1606"/>
      <c r="AH67" s="1601"/>
      <c r="AI67" s="1602"/>
      <c r="AJ67" s="1602"/>
      <c r="AK67" s="1606"/>
      <c r="AL67" s="1622"/>
      <c r="AM67" s="1622"/>
      <c r="AN67" s="1622"/>
      <c r="AO67" s="1623"/>
    </row>
    <row r="68" spans="1:41" ht="6.75" customHeight="1">
      <c r="A68" s="1694"/>
      <c r="B68" s="1459"/>
      <c r="C68" s="1460"/>
      <c r="D68" s="1460"/>
      <c r="E68" s="1460"/>
      <c r="F68" s="1460"/>
      <c r="G68" s="1474"/>
      <c r="H68" s="1422"/>
      <c r="I68" s="1424"/>
      <c r="J68" s="1619"/>
      <c r="K68" s="1619"/>
      <c r="L68" s="1619"/>
      <c r="M68" s="1619"/>
      <c r="N68" s="1619"/>
      <c r="O68" s="1619"/>
      <c r="P68" s="1619"/>
      <c r="Q68" s="1619"/>
      <c r="R68" s="1613"/>
      <c r="S68" s="1614"/>
      <c r="T68" s="1614"/>
      <c r="U68" s="1615"/>
      <c r="V68" s="1624"/>
      <c r="W68" s="1625"/>
      <c r="X68" s="1625"/>
      <c r="Y68" s="1626"/>
      <c r="Z68" s="1613"/>
      <c r="AA68" s="1614"/>
      <c r="AB68" s="1614"/>
      <c r="AC68" s="1615"/>
      <c r="AD68" s="1613"/>
      <c r="AE68" s="1614"/>
      <c r="AF68" s="1614"/>
      <c r="AG68" s="1615"/>
      <c r="AH68" s="1613"/>
      <c r="AI68" s="1614"/>
      <c r="AJ68" s="1614"/>
      <c r="AK68" s="1615"/>
      <c r="AL68" s="1612"/>
      <c r="AM68" s="1612"/>
      <c r="AN68" s="1612"/>
      <c r="AO68" s="1621"/>
    </row>
    <row r="69" spans="1:41" ht="6.75" customHeight="1">
      <c r="A69" s="1627" t="s">
        <v>617</v>
      </c>
      <c r="B69" s="1434" t="s">
        <v>618</v>
      </c>
      <c r="C69" s="1434"/>
      <c r="D69" s="1434"/>
      <c r="E69" s="1434"/>
      <c r="F69" s="1434"/>
      <c r="G69" s="1434"/>
      <c r="H69" s="1422" t="s">
        <v>619</v>
      </c>
      <c r="I69" s="1424"/>
      <c r="J69" s="1607"/>
      <c r="K69" s="1607"/>
      <c r="L69" s="1607"/>
      <c r="M69" s="1607"/>
      <c r="N69" s="1607"/>
      <c r="O69" s="1607"/>
      <c r="P69" s="1607"/>
      <c r="Q69" s="1607"/>
      <c r="R69" s="1601"/>
      <c r="S69" s="1602"/>
      <c r="T69" s="1602"/>
      <c r="U69" s="1606"/>
      <c r="V69" s="1628"/>
      <c r="W69" s="1629"/>
      <c r="X69" s="1629"/>
      <c r="Y69" s="1630"/>
      <c r="Z69" s="1601"/>
      <c r="AA69" s="1602"/>
      <c r="AB69" s="1602"/>
      <c r="AC69" s="1606"/>
      <c r="AD69" s="1601"/>
      <c r="AE69" s="1602"/>
      <c r="AF69" s="1602"/>
      <c r="AG69" s="1606"/>
      <c r="AH69" s="1601"/>
      <c r="AI69" s="1602"/>
      <c r="AJ69" s="1602"/>
      <c r="AK69" s="1606"/>
      <c r="AL69" s="1622"/>
      <c r="AM69" s="1622"/>
      <c r="AN69" s="1622"/>
      <c r="AO69" s="1623"/>
    </row>
    <row r="70" spans="1:41" ht="6.75" customHeight="1">
      <c r="A70" s="1627"/>
      <c r="B70" s="1434"/>
      <c r="C70" s="1434"/>
      <c r="D70" s="1434"/>
      <c r="E70" s="1434"/>
      <c r="F70" s="1434"/>
      <c r="G70" s="1434"/>
      <c r="H70" s="1422"/>
      <c r="I70" s="1424"/>
      <c r="J70" s="1619"/>
      <c r="K70" s="1619"/>
      <c r="L70" s="1619"/>
      <c r="M70" s="1619"/>
      <c r="N70" s="1619"/>
      <c r="O70" s="1619"/>
      <c r="P70" s="1619"/>
      <c r="Q70" s="1619"/>
      <c r="R70" s="1613"/>
      <c r="S70" s="1614"/>
      <c r="T70" s="1614"/>
      <c r="U70" s="1615"/>
      <c r="V70" s="1624"/>
      <c r="W70" s="1625"/>
      <c r="X70" s="1625"/>
      <c r="Y70" s="1626"/>
      <c r="Z70" s="1613"/>
      <c r="AA70" s="1614"/>
      <c r="AB70" s="1614"/>
      <c r="AC70" s="1615"/>
      <c r="AD70" s="1613"/>
      <c r="AE70" s="1614"/>
      <c r="AF70" s="1614"/>
      <c r="AG70" s="1615"/>
      <c r="AH70" s="1613"/>
      <c r="AI70" s="1614"/>
      <c r="AJ70" s="1614"/>
      <c r="AK70" s="1615"/>
      <c r="AL70" s="1612"/>
      <c r="AM70" s="1612"/>
      <c r="AN70" s="1612"/>
      <c r="AO70" s="1621"/>
    </row>
    <row r="71" spans="1:41" ht="6.75" customHeight="1">
      <c r="A71" s="1566" t="s">
        <v>620</v>
      </c>
      <c r="B71" s="1434"/>
      <c r="C71" s="1434"/>
      <c r="D71" s="1434"/>
      <c r="E71" s="1434"/>
      <c r="F71" s="1434"/>
      <c r="G71" s="1434"/>
      <c r="H71" s="1422" t="s">
        <v>621</v>
      </c>
      <c r="I71" s="1424"/>
      <c r="J71" s="1622"/>
      <c r="K71" s="1622"/>
      <c r="L71" s="1622"/>
      <c r="M71" s="1622"/>
      <c r="N71" s="1622"/>
      <c r="O71" s="1622"/>
      <c r="P71" s="1622"/>
      <c r="Q71" s="1622"/>
      <c r="R71" s="1601"/>
      <c r="S71" s="1602"/>
      <c r="T71" s="1602"/>
      <c r="U71" s="1606"/>
      <c r="V71" s="1601"/>
      <c r="W71" s="1602"/>
      <c r="X71" s="1602"/>
      <c r="Y71" s="1606"/>
      <c r="Z71" s="1601"/>
      <c r="AA71" s="1602"/>
      <c r="AB71" s="1602"/>
      <c r="AC71" s="1606"/>
      <c r="AD71" s="1601"/>
      <c r="AE71" s="1602"/>
      <c r="AF71" s="1602"/>
      <c r="AG71" s="1606"/>
      <c r="AH71" s="1601"/>
      <c r="AI71" s="1602"/>
      <c r="AJ71" s="1602"/>
      <c r="AK71" s="1606"/>
      <c r="AL71" s="1607"/>
      <c r="AM71" s="1607"/>
      <c r="AN71" s="1607"/>
      <c r="AO71" s="1608"/>
    </row>
    <row r="72" spans="1:41" ht="6.75" customHeight="1" thickBot="1">
      <c r="A72" s="1566"/>
      <c r="B72" s="1434"/>
      <c r="C72" s="1434"/>
      <c r="D72" s="1434"/>
      <c r="E72" s="1434"/>
      <c r="F72" s="1434"/>
      <c r="G72" s="1434"/>
      <c r="H72" s="1422"/>
      <c r="I72" s="1424"/>
      <c r="J72" s="1612"/>
      <c r="K72" s="1612"/>
      <c r="L72" s="1612"/>
      <c r="M72" s="1612"/>
      <c r="N72" s="1612"/>
      <c r="O72" s="1612"/>
      <c r="P72" s="1612"/>
      <c r="Q72" s="1612"/>
      <c r="R72" s="1613"/>
      <c r="S72" s="1614"/>
      <c r="T72" s="1614"/>
      <c r="U72" s="1615"/>
      <c r="V72" s="1613"/>
      <c r="W72" s="1614"/>
      <c r="X72" s="1614"/>
      <c r="Y72" s="1615"/>
      <c r="Z72" s="1613"/>
      <c r="AA72" s="1614"/>
      <c r="AB72" s="1614"/>
      <c r="AC72" s="1615"/>
      <c r="AD72" s="1616"/>
      <c r="AE72" s="1617"/>
      <c r="AF72" s="1617"/>
      <c r="AG72" s="1618"/>
      <c r="AH72" s="1613"/>
      <c r="AI72" s="1614"/>
      <c r="AJ72" s="1614"/>
      <c r="AK72" s="1615"/>
      <c r="AL72" s="1619"/>
      <c r="AM72" s="1619"/>
      <c r="AN72" s="1619"/>
      <c r="AO72" s="1620"/>
    </row>
    <row r="73" spans="1:41" ht="6.75" customHeight="1">
      <c r="A73" s="1566" t="s">
        <v>622</v>
      </c>
      <c r="B73" s="1434"/>
      <c r="C73" s="1434"/>
      <c r="D73" s="1434"/>
      <c r="E73" s="1434"/>
      <c r="F73" s="1434"/>
      <c r="G73" s="1434"/>
      <c r="H73" s="1422" t="s">
        <v>623</v>
      </c>
      <c r="I73" s="1424"/>
      <c r="J73" s="1607">
        <f>SUM(J69,J67,J65,J63,J61,J59,J43,J41,J31,J29)</f>
        <v>0</v>
      </c>
      <c r="K73" s="1607"/>
      <c r="L73" s="1607"/>
      <c r="M73" s="1607">
        <f>SUM(M69,M67,M63,M61,M59,M43,M41,M31,M29)</f>
        <v>0</v>
      </c>
      <c r="N73" s="1607"/>
      <c r="O73" s="1607"/>
      <c r="P73" s="1607"/>
      <c r="Q73" s="1607"/>
      <c r="R73" s="1601">
        <f>SUM(R71,R69,R67,R65,R63,R61,R59,R43,R41,R31,R29)</f>
        <v>0</v>
      </c>
      <c r="S73" s="1602"/>
      <c r="T73" s="1602"/>
      <c r="U73" s="1606"/>
      <c r="V73" s="1601">
        <f>SUM(V71,V63,V61,V41,V29)</f>
        <v>0</v>
      </c>
      <c r="W73" s="1602"/>
      <c r="X73" s="1602"/>
      <c r="Y73" s="1606"/>
      <c r="Z73" s="1601">
        <f>SUM(Z71,Z69,Z67,Z65,Z63,Z61,Z59,Z43,Z41,Z31,Z29)</f>
        <v>0</v>
      </c>
      <c r="AA73" s="1602"/>
      <c r="AB73" s="1602"/>
      <c r="AC73" s="1602"/>
      <c r="AD73" s="1603">
        <f>SUM(AD71,AD69,AD67,AD65,AD63,AD61,AD59,AD43,AD41,AD31,AD29)</f>
        <v>0</v>
      </c>
      <c r="AE73" s="1604"/>
      <c r="AF73" s="1604"/>
      <c r="AG73" s="1605"/>
      <c r="AH73" s="1602">
        <f>SUM(AH71,AH69,AH67,AH65,AH63,AH61,AH59,AH43,AH41,AH31,AH29)</f>
        <v>0</v>
      </c>
      <c r="AI73" s="1602"/>
      <c r="AJ73" s="1602"/>
      <c r="AK73" s="1606"/>
      <c r="AL73" s="1607">
        <f>SUM(AL71,AL63,AL61,AL41,AL29)</f>
        <v>0</v>
      </c>
      <c r="AM73" s="1607"/>
      <c r="AN73" s="1607"/>
      <c r="AO73" s="1608"/>
    </row>
    <row r="74" spans="1:41" ht="6.75" customHeight="1" thickBot="1">
      <c r="A74" s="1552"/>
      <c r="B74" s="1553"/>
      <c r="C74" s="1553"/>
      <c r="D74" s="1553"/>
      <c r="E74" s="1553"/>
      <c r="F74" s="1553"/>
      <c r="G74" s="1553"/>
      <c r="H74" s="1550"/>
      <c r="I74" s="1549"/>
      <c r="J74" s="1596">
        <f>SUM(J70,J68,J66,J64,J62,J60,J44,J42,J32,J30)</f>
        <v>1</v>
      </c>
      <c r="K74" s="1596"/>
      <c r="L74" s="1596"/>
      <c r="M74" s="1596">
        <f>SUM(M70,M68,M64,M62,M60,M44,M42,M32,M30)</f>
        <v>36000000</v>
      </c>
      <c r="N74" s="1596"/>
      <c r="O74" s="1596"/>
      <c r="P74" s="1596"/>
      <c r="Q74" s="1596"/>
      <c r="R74" s="1609">
        <f>IF(SUM(R72,R70,R68,R66,R64,R62,R60,R44,R42,R32,R30)&lt;0,0,SUM(R72,R70,R68,R66,R64,R62,R60,R44,R42,R32,R30))</f>
        <v>1141260</v>
      </c>
      <c r="S74" s="1594"/>
      <c r="T74" s="1594"/>
      <c r="U74" s="1595"/>
      <c r="V74" s="1609">
        <f>IF(SUM(V72,V64,V62,V42,V30)&lt;0,0,SUM(V72,V64,V62,V42,V30))</f>
        <v>0</v>
      </c>
      <c r="W74" s="1594"/>
      <c r="X74" s="1594"/>
      <c r="Y74" s="1595"/>
      <c r="Z74" s="1609">
        <f>IF(SUM(Z72,Z70,Z68,Z66,Z64,Z62,Z60,Z44,Z42,Z32,Z30)&lt;0,0,SUM(Z72,Z70,Z68,Z66,Z64,Z62,Z60,Z44,Z42,Z32,Z30))</f>
        <v>0</v>
      </c>
      <c r="AA74" s="1594"/>
      <c r="AB74" s="1594"/>
      <c r="AC74" s="1594"/>
      <c r="AD74" s="1610">
        <f>SUM(AD72,AD70,AD68,AD66,AD64,AD62,AD60,AD44,AD42,AD32,AD30)</f>
        <v>0</v>
      </c>
      <c r="AE74" s="1594"/>
      <c r="AF74" s="1594"/>
      <c r="AG74" s="1611"/>
      <c r="AH74" s="1594">
        <f>SUM(AH72,AH70,AH68,AH66,AH64,AH62,AH60,AH44,AH42,AH32,AH30)</f>
        <v>1141260</v>
      </c>
      <c r="AI74" s="1594"/>
      <c r="AJ74" s="1594"/>
      <c r="AK74" s="1595"/>
      <c r="AL74" s="1596">
        <f>SUM(AL72,AL64,AL62,AL42,AL30)</f>
        <v>0</v>
      </c>
      <c r="AM74" s="1596"/>
      <c r="AN74" s="1596"/>
      <c r="AO74" s="1597"/>
    </row>
    <row r="75" spans="1:41" ht="15" customHeight="1">
      <c r="A75" s="215" t="s">
        <v>624</v>
      </c>
      <c r="B75" s="205"/>
      <c r="C75" s="205"/>
      <c r="D75" s="205"/>
      <c r="E75" s="205"/>
      <c r="F75" s="205"/>
      <c r="G75" s="205"/>
      <c r="H75" s="205"/>
      <c r="I75" s="205"/>
      <c r="J75" s="205"/>
      <c r="K75" s="205"/>
      <c r="L75" s="205"/>
      <c r="M75" s="205"/>
      <c r="N75" s="205"/>
      <c r="O75" s="205"/>
      <c r="P75" s="205"/>
      <c r="Q75" s="205"/>
      <c r="R75" s="205"/>
      <c r="S75" s="205"/>
      <c r="T75" s="205"/>
      <c r="U75" s="205"/>
      <c r="V75" s="205"/>
      <c r="W75" s="205"/>
      <c r="X75" s="205"/>
      <c r="Y75" s="205"/>
      <c r="Z75" s="205"/>
      <c r="AA75" s="205"/>
      <c r="AB75" s="205"/>
      <c r="AC75" s="205"/>
      <c r="AD75" s="205"/>
      <c r="AE75" s="205"/>
      <c r="AF75" s="205"/>
      <c r="AG75" s="205"/>
      <c r="AH75" s="205"/>
      <c r="AI75" s="205"/>
      <c r="AJ75" s="205"/>
      <c r="AK75" s="205"/>
      <c r="AL75" s="216" t="s">
        <v>625</v>
      </c>
      <c r="AM75" s="205"/>
      <c r="AN75" s="205"/>
      <c r="AO75" s="217"/>
    </row>
    <row r="76" spans="1:41" ht="16.5" customHeight="1">
      <c r="A76" s="1566" t="s">
        <v>626</v>
      </c>
      <c r="B76" s="1434"/>
      <c r="C76" s="1434"/>
      <c r="D76" s="1434"/>
      <c r="E76" s="1434"/>
      <c r="F76" s="1434"/>
      <c r="G76" s="1434"/>
      <c r="H76" s="1434"/>
      <c r="I76" s="1434"/>
      <c r="J76" s="1434"/>
      <c r="K76" s="1434"/>
      <c r="L76" s="1434"/>
      <c r="M76" s="1434" t="s">
        <v>627</v>
      </c>
      <c r="N76" s="1434"/>
      <c r="O76" s="1434"/>
      <c r="P76" s="1434"/>
      <c r="Q76" s="1434"/>
      <c r="R76" s="1434"/>
      <c r="S76" s="1434"/>
      <c r="T76" s="1434"/>
      <c r="U76" s="1434"/>
      <c r="V76" s="1434"/>
      <c r="W76" s="1434"/>
      <c r="X76" s="1434"/>
      <c r="Y76" s="1434"/>
      <c r="Z76" s="1598" t="s">
        <v>628</v>
      </c>
      <c r="AA76" s="1599"/>
      <c r="AB76" s="1599"/>
      <c r="AC76" s="1599"/>
      <c r="AD76" s="1444" t="s">
        <v>629</v>
      </c>
      <c r="AE76" s="1434"/>
      <c r="AF76" s="1434"/>
      <c r="AG76" s="1434"/>
      <c r="AH76" s="1598" t="s">
        <v>630</v>
      </c>
      <c r="AI76" s="1599"/>
      <c r="AJ76" s="1599"/>
      <c r="AK76" s="1599"/>
      <c r="AL76" s="1444" t="s">
        <v>631</v>
      </c>
      <c r="AM76" s="1434"/>
      <c r="AN76" s="1434"/>
      <c r="AO76" s="1575"/>
    </row>
    <row r="77" spans="1:41" ht="12" customHeight="1">
      <c r="A77" s="1600" t="s">
        <v>632</v>
      </c>
      <c r="B77" s="1434"/>
      <c r="C77" s="1434"/>
      <c r="D77" s="1434"/>
      <c r="E77" s="1444" t="s">
        <v>633</v>
      </c>
      <c r="F77" s="1434"/>
      <c r="G77" s="1434"/>
      <c r="H77" s="1434"/>
      <c r="I77" s="1444" t="s">
        <v>634</v>
      </c>
      <c r="J77" s="1434"/>
      <c r="K77" s="1434"/>
      <c r="L77" s="1434"/>
      <c r="M77" s="1434" t="s">
        <v>635</v>
      </c>
      <c r="N77" s="1434"/>
      <c r="O77" s="1434"/>
      <c r="P77" s="1434"/>
      <c r="Q77" s="1592" t="s">
        <v>636</v>
      </c>
      <c r="R77" s="1593"/>
      <c r="S77" s="1593"/>
      <c r="T77" s="1503" t="s">
        <v>637</v>
      </c>
      <c r="U77" s="1503"/>
      <c r="V77" s="1503"/>
      <c r="W77" s="1503"/>
      <c r="X77" s="1503"/>
      <c r="Y77" s="1503"/>
      <c r="Z77" s="1599"/>
      <c r="AA77" s="1599"/>
      <c r="AB77" s="1599"/>
      <c r="AC77" s="1599"/>
      <c r="AD77" s="1434"/>
      <c r="AE77" s="1434"/>
      <c r="AF77" s="1434"/>
      <c r="AG77" s="1434"/>
      <c r="AH77" s="1599"/>
      <c r="AI77" s="1599"/>
      <c r="AJ77" s="1599"/>
      <c r="AK77" s="1599"/>
      <c r="AL77" s="1434"/>
      <c r="AM77" s="1434"/>
      <c r="AN77" s="1434"/>
      <c r="AO77" s="1575"/>
    </row>
    <row r="78" spans="1:41" ht="12" customHeight="1" thickBot="1">
      <c r="A78" s="1566"/>
      <c r="B78" s="1434"/>
      <c r="C78" s="1434"/>
      <c r="D78" s="1434"/>
      <c r="E78" s="1434"/>
      <c r="F78" s="1434"/>
      <c r="G78" s="1434"/>
      <c r="H78" s="1434"/>
      <c r="I78" s="1434"/>
      <c r="J78" s="1434"/>
      <c r="K78" s="1434"/>
      <c r="L78" s="1434"/>
      <c r="M78" s="1434"/>
      <c r="N78" s="1434"/>
      <c r="O78" s="1434"/>
      <c r="P78" s="1434"/>
      <c r="Q78" s="1593"/>
      <c r="R78" s="1593"/>
      <c r="S78" s="1593"/>
      <c r="T78" s="1503" t="s">
        <v>638</v>
      </c>
      <c r="U78" s="1503"/>
      <c r="V78" s="1503"/>
      <c r="W78" s="1503" t="s">
        <v>639</v>
      </c>
      <c r="X78" s="1503"/>
      <c r="Y78" s="1503"/>
      <c r="Z78" s="1599"/>
      <c r="AA78" s="1599"/>
      <c r="AB78" s="1599"/>
      <c r="AC78" s="1599"/>
      <c r="AD78" s="1485"/>
      <c r="AE78" s="1485"/>
      <c r="AF78" s="1485"/>
      <c r="AG78" s="1485"/>
      <c r="AH78" s="1599"/>
      <c r="AI78" s="1599"/>
      <c r="AJ78" s="1599"/>
      <c r="AK78" s="1599"/>
      <c r="AL78" s="1434"/>
      <c r="AM78" s="1434"/>
      <c r="AN78" s="1434"/>
      <c r="AO78" s="1575"/>
    </row>
    <row r="79" spans="1:41">
      <c r="A79" s="1591"/>
      <c r="B79" s="1584"/>
      <c r="C79" s="1584"/>
      <c r="D79" s="1584"/>
      <c r="E79" s="1584"/>
      <c r="F79" s="1584"/>
      <c r="G79" s="1584"/>
      <c r="H79" s="1584"/>
      <c r="I79" s="1584"/>
      <c r="J79" s="1584"/>
      <c r="K79" s="1584"/>
      <c r="L79" s="1584"/>
      <c r="M79" s="1584"/>
      <c r="N79" s="1584"/>
      <c r="O79" s="1584"/>
      <c r="P79" s="1584"/>
      <c r="Q79" s="1584"/>
      <c r="R79" s="1584"/>
      <c r="S79" s="1584"/>
      <c r="T79" s="1584"/>
      <c r="U79" s="1584"/>
      <c r="V79" s="1584"/>
      <c r="W79" s="1584"/>
      <c r="X79" s="1584"/>
      <c r="Y79" s="1584"/>
      <c r="Z79" s="1584"/>
      <c r="AA79" s="1584"/>
      <c r="AB79" s="1584"/>
      <c r="AC79" s="1585"/>
      <c r="AD79" s="1586"/>
      <c r="AE79" s="1587"/>
      <c r="AF79" s="1587"/>
      <c r="AG79" s="1588"/>
      <c r="AH79" s="1589"/>
      <c r="AI79" s="1584"/>
      <c r="AJ79" s="1584"/>
      <c r="AK79" s="1584"/>
      <c r="AL79" s="1584"/>
      <c r="AM79" s="1584"/>
      <c r="AN79" s="1584"/>
      <c r="AO79" s="1590"/>
    </row>
    <row r="80" spans="1:41" ht="11.25" thickBot="1">
      <c r="A80" s="1581"/>
      <c r="B80" s="1579"/>
      <c r="C80" s="1579"/>
      <c r="D80" s="1579"/>
      <c r="E80" s="1579"/>
      <c r="F80" s="1579"/>
      <c r="G80" s="1579"/>
      <c r="H80" s="1579"/>
      <c r="I80" s="1579">
        <f>A80-E80</f>
        <v>0</v>
      </c>
      <c r="J80" s="1579"/>
      <c r="K80" s="1579"/>
      <c r="L80" s="1579"/>
      <c r="M80" s="1579">
        <f>IF(R30&lt;0,R30*-1,0)+IF(R32&lt;0,R32*-1,0)+IF(R42&lt;0,R42*-1,0)+IF(R44&lt;0,R44*-1,0)+IF(R60&lt;0,R60*-1,0)+IF(R62&lt;0,R62*-1,0)+IF(R64&lt;0,R64*-1,0)+IF(R66&lt;0,R66*-1,0)+IF(R68&lt;0,R68*-1,0)+IF(R70&lt;0,R70*-1,0)+IF(R72&lt;0,R72*-1,0)</f>
        <v>0</v>
      </c>
      <c r="N80" s="1579"/>
      <c r="O80" s="1579"/>
      <c r="P80" s="1579"/>
      <c r="Q80" s="1579"/>
      <c r="R80" s="1579"/>
      <c r="S80" s="1579"/>
      <c r="T80" s="1579"/>
      <c r="U80" s="1579"/>
      <c r="V80" s="1579"/>
      <c r="W80" s="1579"/>
      <c r="X80" s="1579"/>
      <c r="Y80" s="1579"/>
      <c r="Z80" s="1579">
        <f>I80+M80+Q80+T80+W80</f>
        <v>0</v>
      </c>
      <c r="AA80" s="1579"/>
      <c r="AB80" s="1579"/>
      <c r="AC80" s="1580"/>
      <c r="AD80" s="1581">
        <f>AD74</f>
        <v>0</v>
      </c>
      <c r="AE80" s="1579"/>
      <c r="AF80" s="1579"/>
      <c r="AG80" s="1582"/>
      <c r="AH80" s="1583">
        <f>Z80-AD80</f>
        <v>0</v>
      </c>
      <c r="AI80" s="1579"/>
      <c r="AJ80" s="1579"/>
      <c r="AK80" s="1579"/>
      <c r="AL80" s="1579">
        <f>AH80</f>
        <v>0</v>
      </c>
      <c r="AM80" s="1579"/>
      <c r="AN80" s="1579"/>
      <c r="AO80" s="1582"/>
    </row>
    <row r="81" spans="1:43">
      <c r="A81" s="213"/>
      <c r="AA81" s="1556" t="s">
        <v>640</v>
      </c>
      <c r="AB81" s="1571"/>
      <c r="AC81" s="1571"/>
      <c r="AD81" s="1571"/>
      <c r="AE81" s="1571"/>
      <c r="AF81" s="1571"/>
      <c r="AG81" s="1571"/>
      <c r="AH81" s="1571"/>
      <c r="AI81" s="1571"/>
      <c r="AJ81" s="1571"/>
      <c r="AK81" s="1571"/>
      <c r="AL81" s="1571"/>
      <c r="AM81" s="1571"/>
      <c r="AN81" s="1571"/>
      <c r="AO81" s="1572"/>
    </row>
    <row r="82" spans="1:43">
      <c r="A82" s="213"/>
      <c r="B82" s="202" t="s">
        <v>641</v>
      </c>
      <c r="AA82" s="1573"/>
      <c r="AB82" s="1460"/>
      <c r="AC82" s="1460"/>
      <c r="AD82" s="1460"/>
      <c r="AE82" s="1460"/>
      <c r="AF82" s="1460"/>
      <c r="AG82" s="1460"/>
      <c r="AH82" s="1460"/>
      <c r="AI82" s="1460"/>
      <c r="AJ82" s="1460"/>
      <c r="AK82" s="1460"/>
      <c r="AL82" s="1460"/>
      <c r="AM82" s="1460"/>
      <c r="AN82" s="1460"/>
      <c r="AO82" s="1574"/>
    </row>
    <row r="83" spans="1:43">
      <c r="A83" s="213"/>
      <c r="B83" s="202" t="s">
        <v>642</v>
      </c>
      <c r="AA83" s="1566" t="s">
        <v>643</v>
      </c>
      <c r="AB83" s="1434"/>
      <c r="AC83" s="1434"/>
      <c r="AD83" s="1434"/>
      <c r="AE83" s="1434"/>
      <c r="AF83" s="1434" t="s">
        <v>644</v>
      </c>
      <c r="AG83" s="1434"/>
      <c r="AH83" s="1434"/>
      <c r="AI83" s="1434"/>
      <c r="AJ83" s="1434"/>
      <c r="AK83" s="1434" t="s">
        <v>645</v>
      </c>
      <c r="AL83" s="1434"/>
      <c r="AM83" s="1434"/>
      <c r="AN83" s="1434"/>
      <c r="AO83" s="1575"/>
    </row>
    <row r="84" spans="1:43">
      <c r="A84" s="213"/>
      <c r="B84" s="218" t="s">
        <v>646</v>
      </c>
      <c r="AA84" s="1576"/>
      <c r="AB84" s="1577"/>
      <c r="AC84" s="1577"/>
      <c r="AD84" s="1577"/>
      <c r="AE84" s="1577"/>
      <c r="AF84" s="1577"/>
      <c r="AG84" s="1577"/>
      <c r="AH84" s="1577"/>
      <c r="AI84" s="1577"/>
      <c r="AJ84" s="1577"/>
      <c r="AK84" s="1577"/>
      <c r="AL84" s="1577"/>
      <c r="AM84" s="1577"/>
      <c r="AN84" s="1577"/>
      <c r="AO84" s="1578"/>
    </row>
    <row r="85" spans="1:43">
      <c r="A85" s="213"/>
      <c r="O85" s="1565">
        <f ca="1">TODAY()</f>
        <v>44509</v>
      </c>
      <c r="P85" s="1565"/>
      <c r="Q85" s="1565"/>
      <c r="R85" s="1565"/>
      <c r="S85" s="1565"/>
      <c r="T85" s="1565"/>
      <c r="U85" s="1565"/>
      <c r="V85" s="1565"/>
      <c r="W85" s="1565"/>
      <c r="X85" s="1565"/>
      <c r="Y85" s="1565"/>
      <c r="Z85" s="214"/>
      <c r="AA85" s="1562" t="s">
        <v>647</v>
      </c>
      <c r="AB85" s="1423"/>
      <c r="AC85" s="1423"/>
      <c r="AD85" s="1423"/>
      <c r="AE85" s="1423"/>
      <c r="AF85" s="1423"/>
      <c r="AG85" s="1423"/>
      <c r="AH85" s="1423"/>
      <c r="AI85" s="1423"/>
      <c r="AJ85" s="1423"/>
      <c r="AK85" s="1423"/>
      <c r="AL85" s="1423"/>
      <c r="AM85" s="1423"/>
      <c r="AN85" s="1423"/>
      <c r="AO85" s="1563"/>
    </row>
    <row r="86" spans="1:43" ht="11.25" customHeight="1">
      <c r="A86" s="213"/>
      <c r="H86" s="1564" t="str">
        <f>I9</f>
        <v>㈜선우회계법인</v>
      </c>
      <c r="I86" s="1564"/>
      <c r="J86" s="1564"/>
      <c r="K86" s="1564"/>
      <c r="L86" s="1564"/>
      <c r="M86" s="1564"/>
      <c r="N86" s="1564"/>
      <c r="O86" s="1564"/>
      <c r="P86" s="1564"/>
      <c r="Q86" s="1564"/>
      <c r="R86" s="1564"/>
      <c r="Z86" s="214"/>
      <c r="AA86" s="1566" t="s">
        <v>648</v>
      </c>
      <c r="AB86" s="1434"/>
      <c r="AC86" s="1434"/>
      <c r="AD86" s="1434"/>
      <c r="AE86" s="1434"/>
      <c r="AF86" s="1434"/>
      <c r="AG86" s="1434"/>
      <c r="AH86" s="1567" t="s">
        <v>649</v>
      </c>
      <c r="AI86" s="1567"/>
      <c r="AJ86" s="1567"/>
      <c r="AK86" s="1567"/>
      <c r="AL86" s="1567"/>
      <c r="AM86" s="1567"/>
      <c r="AN86" s="1567"/>
      <c r="AO86" s="1568"/>
    </row>
    <row r="87" spans="1:43" ht="11.25" customHeight="1" thickBot="1">
      <c r="A87" s="219"/>
      <c r="B87" s="220"/>
      <c r="C87" s="220" t="s">
        <v>650</v>
      </c>
      <c r="D87" s="220"/>
      <c r="E87" s="220"/>
      <c r="F87" s="220"/>
      <c r="G87" s="220"/>
      <c r="H87" s="220"/>
      <c r="I87" s="220"/>
      <c r="J87" s="220"/>
      <c r="K87" s="221" t="str">
        <f>V9</f>
        <v>주황규</v>
      </c>
      <c r="L87" s="220"/>
      <c r="M87" s="220"/>
      <c r="N87" s="220"/>
      <c r="O87" s="220"/>
      <c r="P87" s="220"/>
      <c r="Q87" s="220"/>
      <c r="R87" s="220"/>
      <c r="S87" s="220" t="s">
        <v>651</v>
      </c>
      <c r="T87" s="220"/>
      <c r="U87" s="220"/>
      <c r="V87" s="220"/>
      <c r="W87" s="220"/>
      <c r="X87" s="220"/>
      <c r="Y87" s="220"/>
      <c r="Z87" s="222"/>
      <c r="AA87" s="1566" t="s">
        <v>652</v>
      </c>
      <c r="AB87" s="1434"/>
      <c r="AC87" s="1434"/>
      <c r="AD87" s="1434"/>
      <c r="AE87" s="1434"/>
      <c r="AF87" s="1434"/>
      <c r="AG87" s="1434"/>
      <c r="AH87" s="1569">
        <v>3128111113</v>
      </c>
      <c r="AI87" s="1569"/>
      <c r="AJ87" s="1569"/>
      <c r="AK87" s="1569"/>
      <c r="AL87" s="1569"/>
      <c r="AM87" s="1569"/>
      <c r="AN87" s="1569"/>
      <c r="AO87" s="1570"/>
      <c r="AP87" s="202">
        <f>IF(10-MOD(MID(AH87,1,1)*1+MID(AH87,2,1)*3+MID(AH87,3,1)*7+MID(AH87,4,1)*1+MID(AH87,5,1)*3+MID(AH87,6,1)*7+MID(AH87,7,1)*1+MID(AH87,8,1)*3+INT((MID(AH87,9,1)*5)/10)+MOD(MID(AH87,9,1)*5,10),10)=10,0,10-MOD(MID(AH87,1,1)*1+MID(AH87,2,1)*3+MID(AH87,3,1)*7+MID(AH87,4,1)*1+MID(AH87,5,1)*3+MID(AH87,6,1)*7+MID(AH87,7,1)*1+MID(AH87,8,1)*3+INT((MID(AH87,9,1)*5)/10)+MOD(MID(AH87,9,1)*5,10),10))</f>
        <v>3</v>
      </c>
      <c r="AQ87" s="202" t="str">
        <f>IF(INT(MID(AH87,10,1))=AP87,"OK","사업자오류")</f>
        <v>OK</v>
      </c>
    </row>
    <row r="88" spans="1:43" ht="11.25" customHeight="1" thickBot="1">
      <c r="A88" s="213"/>
      <c r="AA88" s="1552" t="s">
        <v>553</v>
      </c>
      <c r="AB88" s="1553"/>
      <c r="AC88" s="1553"/>
      <c r="AD88" s="1553"/>
      <c r="AE88" s="1553"/>
      <c r="AF88" s="1553"/>
      <c r="AG88" s="1553"/>
      <c r="AH88" s="1554" t="s">
        <v>554</v>
      </c>
      <c r="AI88" s="1554"/>
      <c r="AJ88" s="1554"/>
      <c r="AK88" s="1554"/>
      <c r="AL88" s="1554"/>
      <c r="AM88" s="1554"/>
      <c r="AN88" s="1554"/>
      <c r="AO88" s="1555"/>
    </row>
    <row r="89" spans="1:43" ht="10.5" customHeight="1">
      <c r="A89" s="213"/>
      <c r="C89" s="218" t="s">
        <v>653</v>
      </c>
      <c r="AA89" s="1556" t="s">
        <v>654</v>
      </c>
      <c r="AB89" s="1557"/>
      <c r="AC89" s="1557"/>
      <c r="AD89" s="1557"/>
      <c r="AE89" s="1557"/>
      <c r="AF89" s="1557"/>
      <c r="AG89" s="1557"/>
      <c r="AH89" s="1557"/>
      <c r="AI89" s="1557"/>
      <c r="AJ89" s="1557"/>
      <c r="AK89" s="1557"/>
      <c r="AL89" s="1557"/>
      <c r="AM89" s="1557"/>
      <c r="AN89" s="1557"/>
      <c r="AO89" s="1558"/>
    </row>
    <row r="90" spans="1:43">
      <c r="A90" s="213"/>
      <c r="B90" s="218" t="s">
        <v>655</v>
      </c>
      <c r="AA90" s="1559"/>
      <c r="AB90" s="1560"/>
      <c r="AC90" s="1560"/>
      <c r="AD90" s="1560"/>
      <c r="AE90" s="1560"/>
      <c r="AF90" s="1560"/>
      <c r="AG90" s="1560"/>
      <c r="AH90" s="1560"/>
      <c r="AI90" s="1560"/>
      <c r="AJ90" s="1560"/>
      <c r="AK90" s="1560"/>
      <c r="AL90" s="1560"/>
      <c r="AM90" s="1560"/>
      <c r="AN90" s="1560"/>
      <c r="AO90" s="1561"/>
    </row>
    <row r="91" spans="1:43" ht="11.25" customHeight="1">
      <c r="A91" s="213"/>
      <c r="AA91" s="1562" t="s">
        <v>656</v>
      </c>
      <c r="AB91" s="1423"/>
      <c r="AC91" s="1423"/>
      <c r="AD91" s="1424"/>
      <c r="AE91" s="1422"/>
      <c r="AF91" s="1423"/>
      <c r="AG91" s="1423"/>
      <c r="AH91" s="1423"/>
      <c r="AI91" s="1423"/>
      <c r="AJ91" s="1423"/>
      <c r="AK91" s="1423"/>
      <c r="AL91" s="1423"/>
      <c r="AM91" s="1423"/>
      <c r="AN91" s="1423"/>
      <c r="AO91" s="1563"/>
    </row>
    <row r="92" spans="1:43" ht="11.25" customHeight="1">
      <c r="A92" s="213"/>
      <c r="C92" s="202" t="s">
        <v>647</v>
      </c>
      <c r="H92" s="1564" t="str">
        <f>AH86</f>
        <v>신우회계법인 주홍선회계사.세무사</v>
      </c>
      <c r="I92" s="1564"/>
      <c r="J92" s="1564"/>
      <c r="K92" s="1564"/>
      <c r="L92" s="1564"/>
      <c r="M92" s="1564"/>
      <c r="N92" s="1564"/>
      <c r="O92" s="1564"/>
      <c r="P92" s="1564"/>
      <c r="Q92" s="1564"/>
      <c r="R92" s="1564"/>
      <c r="S92" s="202" t="s">
        <v>651</v>
      </c>
      <c r="AA92" s="1562" t="s">
        <v>657</v>
      </c>
      <c r="AB92" s="1423"/>
      <c r="AC92" s="1423"/>
      <c r="AD92" s="1424"/>
      <c r="AE92" s="1422"/>
      <c r="AF92" s="1423"/>
      <c r="AG92" s="1423"/>
      <c r="AH92" s="1423"/>
      <c r="AI92" s="1423"/>
      <c r="AJ92" s="1423"/>
      <c r="AK92" s="1423"/>
      <c r="AL92" s="1423"/>
      <c r="AM92" s="1423"/>
      <c r="AN92" s="1423"/>
      <c r="AO92" s="1563"/>
    </row>
    <row r="93" spans="1:43" ht="11.25" customHeight="1" thickBot="1">
      <c r="A93" s="219"/>
      <c r="B93" s="1546" t="s">
        <v>658</v>
      </c>
      <c r="C93" s="1546"/>
      <c r="D93" s="1546"/>
      <c r="E93" s="223" t="s">
        <v>659</v>
      </c>
      <c r="F93" s="220"/>
      <c r="G93" s="220"/>
      <c r="H93" s="220"/>
      <c r="I93" s="220"/>
      <c r="J93" s="220"/>
      <c r="K93" s="220"/>
      <c r="L93" s="220"/>
      <c r="M93" s="220"/>
      <c r="N93" s="220"/>
      <c r="O93" s="220"/>
      <c r="P93" s="220"/>
      <c r="Q93" s="220"/>
      <c r="R93" s="220"/>
      <c r="S93" s="220"/>
      <c r="T93" s="220"/>
      <c r="U93" s="220"/>
      <c r="V93" s="220"/>
      <c r="W93" s="220"/>
      <c r="X93" s="220"/>
      <c r="Y93" s="220"/>
      <c r="Z93" s="220"/>
      <c r="AA93" s="1547" t="s">
        <v>660</v>
      </c>
      <c r="AB93" s="1548"/>
      <c r="AC93" s="1548"/>
      <c r="AD93" s="1549"/>
      <c r="AE93" s="1550"/>
      <c r="AF93" s="1548"/>
      <c r="AG93" s="1548"/>
      <c r="AH93" s="1548"/>
      <c r="AI93" s="1548"/>
      <c r="AJ93" s="1548"/>
      <c r="AK93" s="1548"/>
      <c r="AL93" s="1548"/>
      <c r="AM93" s="1548"/>
      <c r="AN93" s="1548"/>
      <c r="AO93" s="1551"/>
    </row>
    <row r="94" spans="1:43" ht="10.5" customHeight="1">
      <c r="AO94" s="224" t="s">
        <v>661</v>
      </c>
    </row>
    <row r="95" spans="1:43" ht="10.5" customHeight="1">
      <c r="AM95" s="202" t="s">
        <v>662</v>
      </c>
    </row>
    <row r="96" spans="1:43" s="228" customFormat="1" ht="9">
      <c r="A96" s="225"/>
      <c r="B96" s="226"/>
      <c r="C96" s="226"/>
      <c r="D96" s="226"/>
      <c r="E96" s="226"/>
      <c r="F96" s="226"/>
      <c r="G96" s="226"/>
      <c r="H96" s="226"/>
      <c r="I96" s="226"/>
      <c r="J96" s="226"/>
      <c r="K96" s="226"/>
      <c r="L96" s="226"/>
      <c r="M96" s="226"/>
      <c r="N96" s="226"/>
      <c r="O96" s="226"/>
      <c r="P96" s="226"/>
      <c r="Q96" s="226"/>
      <c r="R96" s="1450" t="s">
        <v>663</v>
      </c>
      <c r="S96" s="1450"/>
      <c r="T96" s="1450"/>
      <c r="U96" s="1450"/>
      <c r="V96" s="1450"/>
      <c r="W96" s="1450"/>
      <c r="X96" s="1450"/>
      <c r="Y96" s="1450"/>
      <c r="Z96" s="1450"/>
      <c r="AA96" s="1450"/>
      <c r="AB96" s="1450"/>
      <c r="AC96" s="1450"/>
      <c r="AD96" s="1450"/>
      <c r="AE96" s="1450"/>
      <c r="AF96" s="1450"/>
      <c r="AG96" s="1450"/>
      <c r="AH96" s="1450"/>
      <c r="AI96" s="1450"/>
      <c r="AJ96" s="1450"/>
      <c r="AK96" s="1450"/>
      <c r="AL96" s="226"/>
      <c r="AM96" s="226"/>
      <c r="AN96" s="226"/>
      <c r="AO96" s="227"/>
    </row>
    <row r="97" spans="1:41" s="228" customFormat="1" ht="9">
      <c r="A97" s="229" t="s">
        <v>664</v>
      </c>
      <c r="E97" s="230" t="str">
        <f>MID($I$11,1,1)</f>
        <v>3</v>
      </c>
      <c r="F97" s="230" t="str">
        <f>MID($I$11,2,1)</f>
        <v>1</v>
      </c>
      <c r="G97" s="230" t="str">
        <f>MID($I$11,3,1)</f>
        <v>2</v>
      </c>
      <c r="H97" s="231" t="s">
        <v>665</v>
      </c>
      <c r="I97" s="230" t="str">
        <f>MID($I$11,4,1)</f>
        <v>8</v>
      </c>
      <c r="J97" s="230" t="str">
        <f>MID($I$11,5,1)</f>
        <v>6</v>
      </c>
      <c r="K97" s="231" t="s">
        <v>665</v>
      </c>
      <c r="L97" s="230" t="str">
        <f>MID($I$11,6,1)</f>
        <v>1</v>
      </c>
      <c r="M97" s="230" t="str">
        <f>MID($I$11,7,1)</f>
        <v>2</v>
      </c>
      <c r="N97" s="230" t="str">
        <f>MID($I$11,8,1)</f>
        <v>3</v>
      </c>
      <c r="O97" s="230" t="str">
        <f>MID($I$11,9,1)</f>
        <v>4</v>
      </c>
      <c r="P97" s="230" t="str">
        <f>MID($I$11,10,1)</f>
        <v>4</v>
      </c>
      <c r="R97" s="1451"/>
      <c r="S97" s="1451"/>
      <c r="T97" s="1451"/>
      <c r="U97" s="1451"/>
      <c r="V97" s="1451"/>
      <c r="W97" s="1451"/>
      <c r="X97" s="1451"/>
      <c r="Y97" s="1451"/>
      <c r="Z97" s="1451"/>
      <c r="AA97" s="1451"/>
      <c r="AB97" s="1451"/>
      <c r="AC97" s="1451"/>
      <c r="AD97" s="1451"/>
      <c r="AE97" s="1451"/>
      <c r="AF97" s="1451"/>
      <c r="AG97" s="1451"/>
      <c r="AH97" s="1451"/>
      <c r="AI97" s="1451"/>
      <c r="AJ97" s="1451"/>
      <c r="AK97" s="1451"/>
      <c r="AO97" s="232"/>
    </row>
    <row r="98" spans="1:41" s="228" customFormat="1" ht="9.75">
      <c r="A98" s="229"/>
      <c r="R98" s="1452"/>
      <c r="S98" s="1452"/>
      <c r="T98" s="1452"/>
      <c r="U98" s="1452"/>
      <c r="V98" s="1452"/>
      <c r="W98" s="1452"/>
      <c r="X98" s="1452"/>
      <c r="Y98" s="1452"/>
      <c r="Z98" s="1452"/>
      <c r="AA98" s="1452"/>
      <c r="AB98" s="1452"/>
      <c r="AC98" s="1452"/>
      <c r="AD98" s="1452"/>
      <c r="AE98" s="1452"/>
      <c r="AF98" s="1452"/>
      <c r="AG98" s="1452"/>
      <c r="AH98" s="1452"/>
      <c r="AI98" s="1452"/>
      <c r="AJ98" s="1452"/>
      <c r="AK98" s="1452"/>
      <c r="AL98" s="1442" t="s">
        <v>666</v>
      </c>
      <c r="AM98" s="1442"/>
      <c r="AN98" s="1442"/>
      <c r="AO98" s="1443"/>
    </row>
    <row r="99" spans="1:41" s="228" customFormat="1" ht="16.5" customHeight="1">
      <c r="A99" s="1502" t="s">
        <v>557</v>
      </c>
      <c r="B99" s="1457"/>
      <c r="C99" s="1457"/>
      <c r="D99" s="1457"/>
      <c r="E99" s="1457"/>
      <c r="F99" s="1457"/>
      <c r="G99" s="1457"/>
      <c r="H99" s="1457"/>
      <c r="I99" s="1457"/>
      <c r="J99" s="1457"/>
      <c r="K99" s="1457"/>
      <c r="L99" s="1457"/>
      <c r="M99" s="1472"/>
      <c r="N99" s="1456" t="s">
        <v>498</v>
      </c>
      <c r="O99" s="1472"/>
      <c r="P99" s="1422" t="s">
        <v>667</v>
      </c>
      <c r="Q99" s="1423"/>
      <c r="R99" s="1423"/>
      <c r="S99" s="1423"/>
      <c r="T99" s="1423"/>
      <c r="U99" s="1423"/>
      <c r="V99" s="1424"/>
      <c r="W99" s="1422" t="s">
        <v>562</v>
      </c>
      <c r="X99" s="1423"/>
      <c r="Y99" s="1423"/>
      <c r="Z99" s="1423"/>
      <c r="AA99" s="1423"/>
      <c r="AB99" s="1423"/>
      <c r="AC99" s="1423"/>
      <c r="AD99" s="1423"/>
      <c r="AE99" s="1423"/>
      <c r="AF99" s="1424"/>
      <c r="AG99" s="1444" t="s">
        <v>668</v>
      </c>
      <c r="AH99" s="1444"/>
      <c r="AI99" s="1444"/>
      <c r="AJ99" s="1434" t="s">
        <v>560</v>
      </c>
      <c r="AK99" s="1434"/>
      <c r="AL99" s="1434"/>
      <c r="AM99" s="1434"/>
      <c r="AN99" s="1434"/>
      <c r="AO99" s="1435"/>
    </row>
    <row r="100" spans="1:41" ht="21.75" customHeight="1">
      <c r="A100" s="1473"/>
      <c r="B100" s="1460"/>
      <c r="C100" s="1460"/>
      <c r="D100" s="1460"/>
      <c r="E100" s="1460"/>
      <c r="F100" s="1460"/>
      <c r="G100" s="1460"/>
      <c r="H100" s="1460"/>
      <c r="I100" s="1460"/>
      <c r="J100" s="1460"/>
      <c r="K100" s="1460"/>
      <c r="L100" s="1460"/>
      <c r="M100" s="1474"/>
      <c r="N100" s="1459"/>
      <c r="O100" s="1474"/>
      <c r="P100" s="1423" t="s">
        <v>511</v>
      </c>
      <c r="Q100" s="1423"/>
      <c r="R100" s="1424"/>
      <c r="S100" s="1422" t="s">
        <v>669</v>
      </c>
      <c r="T100" s="1423"/>
      <c r="U100" s="1423"/>
      <c r="V100" s="1424"/>
      <c r="W100" s="1422" t="s">
        <v>670</v>
      </c>
      <c r="X100" s="1423"/>
      <c r="Y100" s="1423"/>
      <c r="Z100" s="1424"/>
      <c r="AA100" s="1463" t="s">
        <v>671</v>
      </c>
      <c r="AB100" s="1423"/>
      <c r="AC100" s="1424"/>
      <c r="AD100" s="1422" t="s">
        <v>513</v>
      </c>
      <c r="AE100" s="1423"/>
      <c r="AF100" s="1424"/>
      <c r="AG100" s="1444"/>
      <c r="AH100" s="1444"/>
      <c r="AI100" s="1444"/>
      <c r="AJ100" s="1444" t="s">
        <v>672</v>
      </c>
      <c r="AK100" s="1434"/>
      <c r="AL100" s="1434"/>
      <c r="AM100" s="1444" t="s">
        <v>671</v>
      </c>
      <c r="AN100" s="1434"/>
      <c r="AO100" s="1435"/>
    </row>
    <row r="101" spans="1:41" ht="10.5" customHeight="1">
      <c r="A101" s="1481" t="s">
        <v>673</v>
      </c>
      <c r="B101" s="1487" t="s">
        <v>674</v>
      </c>
      <c r="C101" s="1472"/>
      <c r="D101" s="1487" t="s">
        <v>675</v>
      </c>
      <c r="E101" s="1542"/>
      <c r="F101" s="1530" t="s">
        <v>676</v>
      </c>
      <c r="G101" s="1528"/>
      <c r="H101" s="1528"/>
      <c r="I101" s="1528"/>
      <c r="J101" s="1528"/>
      <c r="K101" s="1528"/>
      <c r="L101" s="1528"/>
      <c r="M101" s="1529"/>
      <c r="N101" s="1434" t="s">
        <v>677</v>
      </c>
      <c r="O101" s="1434"/>
      <c r="P101" s="1434"/>
      <c r="Q101" s="1434"/>
      <c r="R101" s="1434"/>
      <c r="S101" s="1434"/>
      <c r="T101" s="1434"/>
      <c r="U101" s="1434"/>
      <c r="V101" s="1434"/>
      <c r="W101" s="1446"/>
      <c r="X101" s="1446"/>
      <c r="Y101" s="1446"/>
      <c r="Z101" s="1446"/>
      <c r="AA101" s="1446"/>
      <c r="AB101" s="1446"/>
      <c r="AC101" s="1446"/>
      <c r="AD101" s="1446"/>
      <c r="AE101" s="1446"/>
      <c r="AF101" s="1446"/>
      <c r="AG101" s="1446"/>
      <c r="AH101" s="1446"/>
      <c r="AI101" s="1446"/>
      <c r="AJ101" s="1446"/>
      <c r="AK101" s="1446"/>
      <c r="AL101" s="1446"/>
      <c r="AM101" s="1446"/>
      <c r="AN101" s="1446"/>
      <c r="AO101" s="1491"/>
    </row>
    <row r="102" spans="1:41" ht="10.5" customHeight="1">
      <c r="A102" s="1540"/>
      <c r="B102" s="1493"/>
      <c r="C102" s="1494"/>
      <c r="D102" s="1508"/>
      <c r="E102" s="1543"/>
      <c r="F102" s="1530" t="s">
        <v>678</v>
      </c>
      <c r="G102" s="1528"/>
      <c r="H102" s="1528"/>
      <c r="I102" s="1528"/>
      <c r="J102" s="1528"/>
      <c r="K102" s="1528"/>
      <c r="L102" s="1528"/>
      <c r="M102" s="1529"/>
      <c r="N102" s="1434" t="s">
        <v>679</v>
      </c>
      <c r="O102" s="1434"/>
      <c r="P102" s="1434"/>
      <c r="Q102" s="1434"/>
      <c r="R102" s="1434"/>
      <c r="S102" s="1434"/>
      <c r="T102" s="1434"/>
      <c r="U102" s="1434"/>
      <c r="V102" s="1434"/>
      <c r="W102" s="1446"/>
      <c r="X102" s="1446"/>
      <c r="Y102" s="1446"/>
      <c r="Z102" s="1446"/>
      <c r="AA102" s="1446"/>
      <c r="AB102" s="1446"/>
      <c r="AC102" s="1446"/>
      <c r="AD102" s="1446"/>
      <c r="AE102" s="1446"/>
      <c r="AF102" s="1446"/>
      <c r="AG102" s="1446"/>
      <c r="AH102" s="1446"/>
      <c r="AI102" s="1446"/>
      <c r="AJ102" s="1446"/>
      <c r="AK102" s="1446"/>
      <c r="AL102" s="1446"/>
      <c r="AM102" s="1446"/>
      <c r="AN102" s="1446"/>
      <c r="AO102" s="1491"/>
    </row>
    <row r="103" spans="1:41" ht="10.5" customHeight="1">
      <c r="A103" s="1540"/>
      <c r="B103" s="1493"/>
      <c r="C103" s="1494"/>
      <c r="D103" s="1508"/>
      <c r="E103" s="1543"/>
      <c r="F103" s="1530" t="s">
        <v>680</v>
      </c>
      <c r="G103" s="1528"/>
      <c r="H103" s="1528"/>
      <c r="I103" s="1528"/>
      <c r="J103" s="1528"/>
      <c r="K103" s="1528"/>
      <c r="L103" s="1528"/>
      <c r="M103" s="1529"/>
      <c r="N103" s="1434" t="s">
        <v>681</v>
      </c>
      <c r="O103" s="1434"/>
      <c r="P103" s="1434"/>
      <c r="Q103" s="1434"/>
      <c r="R103" s="1434"/>
      <c r="S103" s="1434"/>
      <c r="T103" s="1434"/>
      <c r="U103" s="1434"/>
      <c r="V103" s="1434"/>
      <c r="W103" s="1446"/>
      <c r="X103" s="1446"/>
      <c r="Y103" s="1446"/>
      <c r="Z103" s="1446"/>
      <c r="AA103" s="1446"/>
      <c r="AB103" s="1446"/>
      <c r="AC103" s="1446"/>
      <c r="AD103" s="1446"/>
      <c r="AE103" s="1446"/>
      <c r="AF103" s="1446"/>
      <c r="AG103" s="1446"/>
      <c r="AH103" s="1446"/>
      <c r="AI103" s="1446"/>
      <c r="AJ103" s="1446"/>
      <c r="AK103" s="1446"/>
      <c r="AL103" s="1446"/>
      <c r="AM103" s="1446"/>
      <c r="AN103" s="1446"/>
      <c r="AO103" s="1491"/>
    </row>
    <row r="104" spans="1:41" ht="10.5" customHeight="1">
      <c r="A104" s="1540"/>
      <c r="B104" s="1493"/>
      <c r="C104" s="1494"/>
      <c r="D104" s="1508"/>
      <c r="E104" s="1543"/>
      <c r="F104" s="1530" t="s">
        <v>682</v>
      </c>
      <c r="G104" s="1528"/>
      <c r="H104" s="1528"/>
      <c r="I104" s="1528"/>
      <c r="J104" s="1528"/>
      <c r="K104" s="1528"/>
      <c r="L104" s="1528"/>
      <c r="M104" s="1529"/>
      <c r="N104" s="1422" t="s">
        <v>683</v>
      </c>
      <c r="O104" s="1424"/>
      <c r="P104" s="1434"/>
      <c r="Q104" s="1434"/>
      <c r="R104" s="1434"/>
      <c r="S104" s="1434"/>
      <c r="T104" s="1434"/>
      <c r="U104" s="1434"/>
      <c r="V104" s="1434"/>
      <c r="W104" s="1446"/>
      <c r="X104" s="1446"/>
      <c r="Y104" s="1446"/>
      <c r="Z104" s="1446"/>
      <c r="AA104" s="1446"/>
      <c r="AB104" s="1446"/>
      <c r="AC104" s="1446"/>
      <c r="AD104" s="1446"/>
      <c r="AE104" s="1446"/>
      <c r="AF104" s="1446"/>
      <c r="AG104" s="1446"/>
      <c r="AH104" s="1446"/>
      <c r="AI104" s="1446"/>
      <c r="AJ104" s="1446"/>
      <c r="AK104" s="1446"/>
      <c r="AL104" s="1446"/>
      <c r="AM104" s="1446"/>
      <c r="AN104" s="1446"/>
      <c r="AO104" s="1491"/>
    </row>
    <row r="105" spans="1:41" ht="10.5" customHeight="1">
      <c r="A105" s="1540"/>
      <c r="B105" s="1493"/>
      <c r="C105" s="1494"/>
      <c r="D105" s="1508"/>
      <c r="E105" s="1543"/>
      <c r="F105" s="1530" t="s">
        <v>684</v>
      </c>
      <c r="G105" s="1528"/>
      <c r="H105" s="1528"/>
      <c r="I105" s="1528"/>
      <c r="J105" s="1528"/>
      <c r="K105" s="1528"/>
      <c r="L105" s="1528"/>
      <c r="M105" s="1529"/>
      <c r="N105" s="1422" t="s">
        <v>685</v>
      </c>
      <c r="O105" s="1424"/>
      <c r="P105" s="1434"/>
      <c r="Q105" s="1434"/>
      <c r="R105" s="1434"/>
      <c r="S105" s="1434"/>
      <c r="T105" s="1434"/>
      <c r="U105" s="1434"/>
      <c r="V105" s="1434"/>
      <c r="W105" s="1446"/>
      <c r="X105" s="1446"/>
      <c r="Y105" s="1446"/>
      <c r="Z105" s="1446"/>
      <c r="AA105" s="1434"/>
      <c r="AB105" s="1434"/>
      <c r="AC105" s="1434"/>
      <c r="AD105" s="1434"/>
      <c r="AE105" s="1434"/>
      <c r="AF105" s="1434"/>
      <c r="AG105" s="1446"/>
      <c r="AH105" s="1446"/>
      <c r="AI105" s="1446"/>
      <c r="AJ105" s="1446"/>
      <c r="AK105" s="1446"/>
      <c r="AL105" s="1446"/>
      <c r="AM105" s="1446"/>
      <c r="AN105" s="1446"/>
      <c r="AO105" s="1491"/>
    </row>
    <row r="106" spans="1:41" ht="10.5" customHeight="1">
      <c r="A106" s="1540"/>
      <c r="B106" s="1493"/>
      <c r="C106" s="1494"/>
      <c r="D106" s="1508"/>
      <c r="E106" s="1543"/>
      <c r="F106" s="1530" t="s">
        <v>686</v>
      </c>
      <c r="G106" s="1528"/>
      <c r="H106" s="1528"/>
      <c r="I106" s="1528"/>
      <c r="J106" s="1528"/>
      <c r="K106" s="1528"/>
      <c r="L106" s="1528"/>
      <c r="M106" s="1529"/>
      <c r="N106" s="1422" t="s">
        <v>687</v>
      </c>
      <c r="O106" s="1424"/>
      <c r="P106" s="1434"/>
      <c r="Q106" s="1434"/>
      <c r="R106" s="1434"/>
      <c r="S106" s="1434"/>
      <c r="T106" s="1434"/>
      <c r="U106" s="1434"/>
      <c r="V106" s="1434"/>
      <c r="W106" s="1446"/>
      <c r="X106" s="1446"/>
      <c r="Y106" s="1446"/>
      <c r="Z106" s="1446"/>
      <c r="AA106" s="1446"/>
      <c r="AB106" s="1446"/>
      <c r="AC106" s="1446"/>
      <c r="AD106" s="1446"/>
      <c r="AE106" s="1446"/>
      <c r="AF106" s="1446"/>
      <c r="AG106" s="1446"/>
      <c r="AH106" s="1446"/>
      <c r="AI106" s="1446"/>
      <c r="AJ106" s="1446"/>
      <c r="AK106" s="1446"/>
      <c r="AL106" s="1446"/>
      <c r="AM106" s="1446"/>
      <c r="AN106" s="1446"/>
      <c r="AO106" s="1491"/>
    </row>
    <row r="107" spans="1:41" ht="10.5" customHeight="1">
      <c r="A107" s="1540"/>
      <c r="B107" s="1493"/>
      <c r="C107" s="1494"/>
      <c r="D107" s="1508"/>
      <c r="E107" s="1543"/>
      <c r="F107" s="1530" t="s">
        <v>688</v>
      </c>
      <c r="G107" s="1528"/>
      <c r="H107" s="1528"/>
      <c r="I107" s="1528"/>
      <c r="J107" s="1528"/>
      <c r="K107" s="1528"/>
      <c r="L107" s="1528"/>
      <c r="M107" s="1529"/>
      <c r="N107" s="1422" t="s">
        <v>689</v>
      </c>
      <c r="O107" s="1424"/>
      <c r="P107" s="1434"/>
      <c r="Q107" s="1434"/>
      <c r="R107" s="1434"/>
      <c r="S107" s="1434"/>
      <c r="T107" s="1434"/>
      <c r="U107" s="1434"/>
      <c r="V107" s="1434"/>
      <c r="W107" s="1446"/>
      <c r="X107" s="1446"/>
      <c r="Y107" s="1446"/>
      <c r="Z107" s="1446"/>
      <c r="AA107" s="1446"/>
      <c r="AB107" s="1446"/>
      <c r="AC107" s="1446"/>
      <c r="AD107" s="1446"/>
      <c r="AE107" s="1446"/>
      <c r="AF107" s="1446"/>
      <c r="AG107" s="1446"/>
      <c r="AH107" s="1446"/>
      <c r="AI107" s="1446"/>
      <c r="AJ107" s="1446"/>
      <c r="AK107" s="1446"/>
      <c r="AL107" s="1446"/>
      <c r="AM107" s="1446"/>
      <c r="AN107" s="1446"/>
      <c r="AO107" s="1491"/>
    </row>
    <row r="108" spans="1:41" ht="10.5" customHeight="1">
      <c r="A108" s="1540"/>
      <c r="B108" s="1493"/>
      <c r="C108" s="1494"/>
      <c r="D108" s="1508"/>
      <c r="E108" s="1543"/>
      <c r="F108" s="1530" t="s">
        <v>690</v>
      </c>
      <c r="G108" s="1528"/>
      <c r="H108" s="1528"/>
      <c r="I108" s="1528"/>
      <c r="J108" s="1528"/>
      <c r="K108" s="1528"/>
      <c r="L108" s="1528"/>
      <c r="M108" s="1529"/>
      <c r="N108" s="1422" t="s">
        <v>691</v>
      </c>
      <c r="O108" s="1424"/>
      <c r="P108" s="1434"/>
      <c r="Q108" s="1434"/>
      <c r="R108" s="1434"/>
      <c r="S108" s="1434"/>
      <c r="T108" s="1434"/>
      <c r="U108" s="1434"/>
      <c r="V108" s="1434"/>
      <c r="W108" s="1446"/>
      <c r="X108" s="1446"/>
      <c r="Y108" s="1446"/>
      <c r="Z108" s="1446"/>
      <c r="AA108" s="1446"/>
      <c r="AB108" s="1446"/>
      <c r="AC108" s="1446"/>
      <c r="AD108" s="1446"/>
      <c r="AE108" s="1446"/>
      <c r="AF108" s="1446"/>
      <c r="AG108" s="1446"/>
      <c r="AH108" s="1446"/>
      <c r="AI108" s="1446"/>
      <c r="AJ108" s="1446"/>
      <c r="AK108" s="1446"/>
      <c r="AL108" s="1446"/>
      <c r="AM108" s="1446"/>
      <c r="AN108" s="1446"/>
      <c r="AO108" s="1491"/>
    </row>
    <row r="109" spans="1:41" ht="10.5" customHeight="1">
      <c r="A109" s="1540"/>
      <c r="B109" s="1493"/>
      <c r="C109" s="1494"/>
      <c r="D109" s="1508"/>
      <c r="E109" s="1543"/>
      <c r="F109" s="1530" t="s">
        <v>692</v>
      </c>
      <c r="G109" s="1528"/>
      <c r="H109" s="1528"/>
      <c r="I109" s="1528"/>
      <c r="J109" s="1528"/>
      <c r="K109" s="1528"/>
      <c r="L109" s="1528"/>
      <c r="M109" s="1529"/>
      <c r="N109" s="1422" t="s">
        <v>693</v>
      </c>
      <c r="O109" s="1424"/>
      <c r="P109" s="1434"/>
      <c r="Q109" s="1434"/>
      <c r="R109" s="1434"/>
      <c r="S109" s="1434"/>
      <c r="T109" s="1434"/>
      <c r="U109" s="1434"/>
      <c r="V109" s="1434"/>
      <c r="W109" s="1446"/>
      <c r="X109" s="1446"/>
      <c r="Y109" s="1446"/>
      <c r="Z109" s="1446"/>
      <c r="AA109" s="1446"/>
      <c r="AB109" s="1446"/>
      <c r="AC109" s="1446"/>
      <c r="AD109" s="1446"/>
      <c r="AE109" s="1446"/>
      <c r="AF109" s="1446"/>
      <c r="AG109" s="1446"/>
      <c r="AH109" s="1446"/>
      <c r="AI109" s="1446"/>
      <c r="AJ109" s="1446"/>
      <c r="AK109" s="1446"/>
      <c r="AL109" s="1446"/>
      <c r="AM109" s="1446"/>
      <c r="AN109" s="1446"/>
      <c r="AO109" s="1491"/>
    </row>
    <row r="110" spans="1:41" ht="10.5" customHeight="1">
      <c r="A110" s="1540"/>
      <c r="B110" s="1493"/>
      <c r="C110" s="1494"/>
      <c r="D110" s="1508"/>
      <c r="E110" s="1543"/>
      <c r="F110" s="1530" t="s">
        <v>694</v>
      </c>
      <c r="G110" s="1528"/>
      <c r="H110" s="1528"/>
      <c r="I110" s="1528"/>
      <c r="J110" s="1528"/>
      <c r="K110" s="1528"/>
      <c r="L110" s="1528"/>
      <c r="M110" s="1529"/>
      <c r="N110" s="1422" t="s">
        <v>695</v>
      </c>
      <c r="O110" s="1424"/>
      <c r="P110" s="1434"/>
      <c r="Q110" s="1434"/>
      <c r="R110" s="1434"/>
      <c r="S110" s="1434"/>
      <c r="T110" s="1434"/>
      <c r="U110" s="1434"/>
      <c r="V110" s="1434"/>
      <c r="W110" s="1446"/>
      <c r="X110" s="1446"/>
      <c r="Y110" s="1446"/>
      <c r="Z110" s="1446"/>
      <c r="AA110" s="1446"/>
      <c r="AB110" s="1446"/>
      <c r="AC110" s="1446"/>
      <c r="AD110" s="1446"/>
      <c r="AE110" s="1446"/>
      <c r="AF110" s="1446"/>
      <c r="AG110" s="1446"/>
      <c r="AH110" s="1446"/>
      <c r="AI110" s="1446"/>
      <c r="AJ110" s="1446"/>
      <c r="AK110" s="1446"/>
      <c r="AL110" s="1446"/>
      <c r="AM110" s="1446"/>
      <c r="AN110" s="1446"/>
      <c r="AO110" s="1491"/>
    </row>
    <row r="111" spans="1:41" ht="10.5" customHeight="1">
      <c r="A111" s="1540"/>
      <c r="B111" s="1493"/>
      <c r="C111" s="1494"/>
      <c r="D111" s="1508"/>
      <c r="E111" s="1543"/>
      <c r="F111" s="1530" t="s">
        <v>696</v>
      </c>
      <c r="G111" s="1528"/>
      <c r="H111" s="1528"/>
      <c r="I111" s="1528"/>
      <c r="J111" s="1528"/>
      <c r="K111" s="1528"/>
      <c r="L111" s="1528"/>
      <c r="M111" s="1529"/>
      <c r="N111" s="1422" t="s">
        <v>697</v>
      </c>
      <c r="O111" s="1424"/>
      <c r="P111" s="1434"/>
      <c r="Q111" s="1434"/>
      <c r="R111" s="1434"/>
      <c r="S111" s="1434"/>
      <c r="T111" s="1434"/>
      <c r="U111" s="1434"/>
      <c r="V111" s="1434"/>
      <c r="W111" s="1446"/>
      <c r="X111" s="1446"/>
      <c r="Y111" s="1446"/>
      <c r="Z111" s="1446"/>
      <c r="AA111" s="1434"/>
      <c r="AB111" s="1434"/>
      <c r="AC111" s="1434"/>
      <c r="AD111" s="1434"/>
      <c r="AE111" s="1434"/>
      <c r="AF111" s="1434"/>
      <c r="AG111" s="1446"/>
      <c r="AH111" s="1446"/>
      <c r="AI111" s="1446"/>
      <c r="AJ111" s="1446"/>
      <c r="AK111" s="1446"/>
      <c r="AL111" s="1446"/>
      <c r="AM111" s="1446"/>
      <c r="AN111" s="1446"/>
      <c r="AO111" s="1491"/>
    </row>
    <row r="112" spans="1:41" ht="17.25" customHeight="1">
      <c r="A112" s="1540"/>
      <c r="B112" s="1493"/>
      <c r="C112" s="1494"/>
      <c r="D112" s="1508"/>
      <c r="E112" s="1543"/>
      <c r="F112" s="1527" t="s">
        <v>698</v>
      </c>
      <c r="G112" s="1528"/>
      <c r="H112" s="1528"/>
      <c r="I112" s="1528"/>
      <c r="J112" s="1528"/>
      <c r="K112" s="1528"/>
      <c r="L112" s="1528"/>
      <c r="M112" s="1529"/>
      <c r="N112" s="1422" t="s">
        <v>699</v>
      </c>
      <c r="O112" s="1424"/>
      <c r="P112" s="1434"/>
      <c r="Q112" s="1434"/>
      <c r="R112" s="1434"/>
      <c r="S112" s="1434"/>
      <c r="T112" s="1434"/>
      <c r="U112" s="1434"/>
      <c r="V112" s="1434"/>
      <c r="W112" s="1446"/>
      <c r="X112" s="1446"/>
      <c r="Y112" s="1446"/>
      <c r="Z112" s="1446"/>
      <c r="AA112" s="1434"/>
      <c r="AB112" s="1434"/>
      <c r="AC112" s="1434"/>
      <c r="AD112" s="1434"/>
      <c r="AE112" s="1434"/>
      <c r="AF112" s="1434"/>
      <c r="AG112" s="1446"/>
      <c r="AH112" s="1446"/>
      <c r="AI112" s="1446"/>
      <c r="AJ112" s="1446"/>
      <c r="AK112" s="1446"/>
      <c r="AL112" s="1446"/>
      <c r="AM112" s="1446"/>
      <c r="AN112" s="1446"/>
      <c r="AO112" s="1491"/>
    </row>
    <row r="113" spans="1:41" ht="10.5" customHeight="1">
      <c r="A113" s="1540"/>
      <c r="B113" s="1493"/>
      <c r="C113" s="1494"/>
      <c r="D113" s="1508"/>
      <c r="E113" s="1543"/>
      <c r="F113" s="1537" t="s">
        <v>700</v>
      </c>
      <c r="G113" s="1538"/>
      <c r="H113" s="1538"/>
      <c r="I113" s="1538"/>
      <c r="J113" s="1538"/>
      <c r="K113" s="1538"/>
      <c r="L113" s="1538"/>
      <c r="M113" s="1539"/>
      <c r="N113" s="1422" t="s">
        <v>701</v>
      </c>
      <c r="O113" s="1424"/>
      <c r="P113" s="1434"/>
      <c r="Q113" s="1434"/>
      <c r="R113" s="1434"/>
      <c r="S113" s="1434"/>
      <c r="T113" s="1434"/>
      <c r="U113" s="1434"/>
      <c r="V113" s="1434"/>
      <c r="W113" s="1446"/>
      <c r="X113" s="1446"/>
      <c r="Y113" s="1446"/>
      <c r="Z113" s="1446"/>
      <c r="AA113" s="1434"/>
      <c r="AB113" s="1434"/>
      <c r="AC113" s="1434"/>
      <c r="AD113" s="1434"/>
      <c r="AE113" s="1434"/>
      <c r="AF113" s="1434"/>
      <c r="AG113" s="1446"/>
      <c r="AH113" s="1446"/>
      <c r="AI113" s="1446"/>
      <c r="AJ113" s="1446"/>
      <c r="AK113" s="1446"/>
      <c r="AL113" s="1446"/>
      <c r="AM113" s="1446"/>
      <c r="AN113" s="1446"/>
      <c r="AO113" s="1491"/>
    </row>
    <row r="114" spans="1:41" ht="10.5" customHeight="1">
      <c r="A114" s="1540"/>
      <c r="B114" s="1493"/>
      <c r="C114" s="1494"/>
      <c r="D114" s="1508"/>
      <c r="E114" s="1543"/>
      <c r="F114" s="1530" t="s">
        <v>702</v>
      </c>
      <c r="G114" s="1528"/>
      <c r="H114" s="1528"/>
      <c r="I114" s="1528"/>
      <c r="J114" s="1528"/>
      <c r="K114" s="1528"/>
      <c r="L114" s="1528"/>
      <c r="M114" s="1529"/>
      <c r="N114" s="1422" t="s">
        <v>703</v>
      </c>
      <c r="O114" s="1424"/>
      <c r="P114" s="1434"/>
      <c r="Q114" s="1434"/>
      <c r="R114" s="1434"/>
      <c r="S114" s="1434"/>
      <c r="T114" s="1434"/>
      <c r="U114" s="1434"/>
      <c r="V114" s="1434"/>
      <c r="W114" s="1446"/>
      <c r="X114" s="1446"/>
      <c r="Y114" s="1446"/>
      <c r="Z114" s="1446"/>
      <c r="AA114" s="1434"/>
      <c r="AB114" s="1434"/>
      <c r="AC114" s="1434"/>
      <c r="AD114" s="1434"/>
      <c r="AE114" s="1434"/>
      <c r="AF114" s="1434"/>
      <c r="AG114" s="1446"/>
      <c r="AH114" s="1446"/>
      <c r="AI114" s="1446"/>
      <c r="AJ114" s="1446"/>
      <c r="AK114" s="1446"/>
      <c r="AL114" s="1446"/>
      <c r="AM114" s="1446"/>
      <c r="AN114" s="1446"/>
      <c r="AO114" s="1491"/>
    </row>
    <row r="115" spans="1:41" ht="10.5" customHeight="1">
      <c r="A115" s="1540"/>
      <c r="B115" s="1493"/>
      <c r="C115" s="1494"/>
      <c r="D115" s="1508"/>
      <c r="E115" s="1543"/>
      <c r="F115" s="1530" t="s">
        <v>704</v>
      </c>
      <c r="G115" s="1528"/>
      <c r="H115" s="1528"/>
      <c r="I115" s="1528"/>
      <c r="J115" s="1528"/>
      <c r="K115" s="1528"/>
      <c r="L115" s="1528"/>
      <c r="M115" s="1529"/>
      <c r="N115" s="1422" t="s">
        <v>705</v>
      </c>
      <c r="O115" s="1424"/>
      <c r="P115" s="1434"/>
      <c r="Q115" s="1434"/>
      <c r="R115" s="1434"/>
      <c r="S115" s="1434"/>
      <c r="T115" s="1434"/>
      <c r="U115" s="1434"/>
      <c r="V115" s="1434"/>
      <c r="W115" s="1446"/>
      <c r="X115" s="1446"/>
      <c r="Y115" s="1446"/>
      <c r="Z115" s="1446"/>
      <c r="AA115" s="1434"/>
      <c r="AB115" s="1434"/>
      <c r="AC115" s="1434"/>
      <c r="AD115" s="1434"/>
      <c r="AE115" s="1434"/>
      <c r="AF115" s="1434"/>
      <c r="AG115" s="1446"/>
      <c r="AH115" s="1446"/>
      <c r="AI115" s="1446"/>
      <c r="AJ115" s="1446"/>
      <c r="AK115" s="1446"/>
      <c r="AL115" s="1446"/>
      <c r="AM115" s="1446"/>
      <c r="AN115" s="1446"/>
      <c r="AO115" s="1491"/>
    </row>
    <row r="116" spans="1:41" ht="10.5" customHeight="1">
      <c r="A116" s="1540"/>
      <c r="B116" s="1493"/>
      <c r="C116" s="1494"/>
      <c r="D116" s="1544"/>
      <c r="E116" s="1545"/>
      <c r="F116" s="1530" t="s">
        <v>706</v>
      </c>
      <c r="G116" s="1528"/>
      <c r="H116" s="1528"/>
      <c r="I116" s="1528"/>
      <c r="J116" s="1528"/>
      <c r="K116" s="1528"/>
      <c r="L116" s="1528"/>
      <c r="M116" s="1529"/>
      <c r="N116" s="1434" t="s">
        <v>707</v>
      </c>
      <c r="O116" s="1434"/>
      <c r="P116" s="1434"/>
      <c r="Q116" s="1434"/>
      <c r="R116" s="1434"/>
      <c r="S116" s="1434"/>
      <c r="T116" s="1434"/>
      <c r="U116" s="1434"/>
      <c r="V116" s="1434"/>
      <c r="W116" s="1446"/>
      <c r="X116" s="1446"/>
      <c r="Y116" s="1446"/>
      <c r="Z116" s="1446"/>
      <c r="AA116" s="1434"/>
      <c r="AB116" s="1434"/>
      <c r="AC116" s="1434"/>
      <c r="AD116" s="1434"/>
      <c r="AE116" s="1434"/>
      <c r="AF116" s="1434"/>
      <c r="AG116" s="1446"/>
      <c r="AH116" s="1446"/>
      <c r="AI116" s="1446"/>
      <c r="AJ116" s="1446"/>
      <c r="AK116" s="1446"/>
      <c r="AL116" s="1446"/>
      <c r="AM116" s="1446"/>
      <c r="AN116" s="1446"/>
      <c r="AO116" s="1491"/>
    </row>
    <row r="117" spans="1:41" ht="21" customHeight="1">
      <c r="A117" s="1540"/>
      <c r="B117" s="1493"/>
      <c r="C117" s="1494"/>
      <c r="D117" s="1508" t="s">
        <v>708</v>
      </c>
      <c r="E117" s="1494"/>
      <c r="F117" s="1534" t="s">
        <v>709</v>
      </c>
      <c r="G117" s="1535"/>
      <c r="H117" s="1535"/>
      <c r="I117" s="1535"/>
      <c r="J117" s="1535"/>
      <c r="K117" s="1535"/>
      <c r="L117" s="1535"/>
      <c r="M117" s="1536"/>
      <c r="N117" s="1486" t="s">
        <v>710</v>
      </c>
      <c r="O117" s="1486"/>
      <c r="P117" s="1486"/>
      <c r="Q117" s="1486"/>
      <c r="R117" s="1486"/>
      <c r="S117" s="1486"/>
      <c r="T117" s="1486"/>
      <c r="U117" s="1486"/>
      <c r="V117" s="1486"/>
      <c r="W117" s="1486"/>
      <c r="X117" s="1486"/>
      <c r="Y117" s="1486"/>
      <c r="Z117" s="1486"/>
      <c r="AA117" s="1486"/>
      <c r="AB117" s="1486"/>
      <c r="AC117" s="1486"/>
      <c r="AD117" s="1486"/>
      <c r="AE117" s="1486"/>
      <c r="AF117" s="1486"/>
      <c r="AG117" s="1504"/>
      <c r="AH117" s="1504"/>
      <c r="AI117" s="1504"/>
      <c r="AJ117" s="1504"/>
      <c r="AK117" s="1504"/>
      <c r="AL117" s="1504"/>
      <c r="AM117" s="1504"/>
      <c r="AN117" s="1504"/>
      <c r="AO117" s="1505"/>
    </row>
    <row r="118" spans="1:41" ht="21" customHeight="1">
      <c r="A118" s="1540"/>
      <c r="B118" s="1493"/>
      <c r="C118" s="1494"/>
      <c r="D118" s="1493"/>
      <c r="E118" s="1494"/>
      <c r="F118" s="1530" t="s">
        <v>694</v>
      </c>
      <c r="G118" s="1528"/>
      <c r="H118" s="1528"/>
      <c r="I118" s="1528"/>
      <c r="J118" s="1528"/>
      <c r="K118" s="1528"/>
      <c r="L118" s="1528"/>
      <c r="M118" s="1529"/>
      <c r="N118" s="1434" t="s">
        <v>711</v>
      </c>
      <c r="O118" s="1434"/>
      <c r="P118" s="1434"/>
      <c r="Q118" s="1434"/>
      <c r="R118" s="1434"/>
      <c r="S118" s="1434"/>
      <c r="T118" s="1434"/>
      <c r="U118" s="1434"/>
      <c r="V118" s="1434"/>
      <c r="W118" s="1434"/>
      <c r="X118" s="1434"/>
      <c r="Y118" s="1434"/>
      <c r="Z118" s="1434"/>
      <c r="AA118" s="1446"/>
      <c r="AB118" s="1446"/>
      <c r="AC118" s="1446"/>
      <c r="AD118" s="1434"/>
      <c r="AE118" s="1434"/>
      <c r="AF118" s="1434"/>
      <c r="AG118" s="1446"/>
      <c r="AH118" s="1446"/>
      <c r="AI118" s="1446"/>
      <c r="AJ118" s="1446"/>
      <c r="AK118" s="1446"/>
      <c r="AL118" s="1446"/>
      <c r="AM118" s="1446"/>
      <c r="AN118" s="1446"/>
      <c r="AO118" s="1491"/>
    </row>
    <row r="119" spans="1:41" ht="21" customHeight="1">
      <c r="A119" s="1540"/>
      <c r="B119" s="1493"/>
      <c r="C119" s="1494"/>
      <c r="D119" s="1493"/>
      <c r="E119" s="1494"/>
      <c r="F119" s="1527" t="s">
        <v>692</v>
      </c>
      <c r="G119" s="1528"/>
      <c r="H119" s="1528"/>
      <c r="I119" s="1528"/>
      <c r="J119" s="1528"/>
      <c r="K119" s="1528"/>
      <c r="L119" s="1528"/>
      <c r="M119" s="1529"/>
      <c r="N119" s="1434" t="s">
        <v>712</v>
      </c>
      <c r="O119" s="1434"/>
      <c r="P119" s="1434"/>
      <c r="Q119" s="1434"/>
      <c r="R119" s="1434"/>
      <c r="S119" s="1434"/>
      <c r="T119" s="1434"/>
      <c r="U119" s="1434"/>
      <c r="V119" s="1434"/>
      <c r="W119" s="1434"/>
      <c r="X119" s="1434"/>
      <c r="Y119" s="1434"/>
      <c r="Z119" s="1434"/>
      <c r="AA119" s="1446"/>
      <c r="AB119" s="1446"/>
      <c r="AC119" s="1446"/>
      <c r="AD119" s="1434"/>
      <c r="AE119" s="1434"/>
      <c r="AF119" s="1434"/>
      <c r="AG119" s="1446"/>
      <c r="AH119" s="1446"/>
      <c r="AI119" s="1446"/>
      <c r="AJ119" s="1446"/>
      <c r="AK119" s="1446"/>
      <c r="AL119" s="1446"/>
      <c r="AM119" s="1446"/>
      <c r="AN119" s="1446"/>
      <c r="AO119" s="1491"/>
    </row>
    <row r="120" spans="1:41" ht="21" customHeight="1">
      <c r="A120" s="1540"/>
      <c r="B120" s="1493"/>
      <c r="C120" s="1494"/>
      <c r="D120" s="1493"/>
      <c r="E120" s="1494"/>
      <c r="F120" s="1527" t="s">
        <v>713</v>
      </c>
      <c r="G120" s="1528"/>
      <c r="H120" s="1528"/>
      <c r="I120" s="1528"/>
      <c r="J120" s="1528"/>
      <c r="K120" s="1528"/>
      <c r="L120" s="1528"/>
      <c r="M120" s="1529"/>
      <c r="N120" s="1434" t="s">
        <v>714</v>
      </c>
      <c r="O120" s="1434"/>
      <c r="P120" s="1434"/>
      <c r="Q120" s="1434"/>
      <c r="R120" s="1434"/>
      <c r="S120" s="1434"/>
      <c r="T120" s="1434"/>
      <c r="U120" s="1434"/>
      <c r="V120" s="1434"/>
      <c r="W120" s="1434"/>
      <c r="X120" s="1434"/>
      <c r="Y120" s="1434"/>
      <c r="Z120" s="1434"/>
      <c r="AA120" s="1434"/>
      <c r="AB120" s="1434"/>
      <c r="AC120" s="1434"/>
      <c r="AD120" s="1434"/>
      <c r="AE120" s="1434"/>
      <c r="AF120" s="1434"/>
      <c r="AG120" s="1446"/>
      <c r="AH120" s="1446"/>
      <c r="AI120" s="1446"/>
      <c r="AJ120" s="1446"/>
      <c r="AK120" s="1446"/>
      <c r="AL120" s="1446"/>
      <c r="AM120" s="1446"/>
      <c r="AN120" s="1446"/>
      <c r="AO120" s="1491"/>
    </row>
    <row r="121" spans="1:41" ht="21" customHeight="1">
      <c r="A121" s="1540"/>
      <c r="B121" s="1493"/>
      <c r="C121" s="1494"/>
      <c r="D121" s="1493"/>
      <c r="E121" s="1494"/>
      <c r="F121" s="1527" t="s">
        <v>715</v>
      </c>
      <c r="G121" s="1528"/>
      <c r="H121" s="1528"/>
      <c r="I121" s="1528"/>
      <c r="J121" s="1528"/>
      <c r="K121" s="1528"/>
      <c r="L121" s="1528"/>
      <c r="M121" s="1529"/>
      <c r="N121" s="1434" t="s">
        <v>716</v>
      </c>
      <c r="O121" s="1434"/>
      <c r="P121" s="1434"/>
      <c r="Q121" s="1434"/>
      <c r="R121" s="1434"/>
      <c r="S121" s="1434"/>
      <c r="T121" s="1434"/>
      <c r="U121" s="1434"/>
      <c r="V121" s="1434"/>
      <c r="W121" s="1434"/>
      <c r="X121" s="1434"/>
      <c r="Y121" s="1434"/>
      <c r="Z121" s="1434"/>
      <c r="AA121" s="1434"/>
      <c r="AB121" s="1434"/>
      <c r="AC121" s="1434"/>
      <c r="AD121" s="1434"/>
      <c r="AE121" s="1434"/>
      <c r="AF121" s="1434"/>
      <c r="AG121" s="1446"/>
      <c r="AH121" s="1446"/>
      <c r="AI121" s="1446"/>
      <c r="AJ121" s="1446"/>
      <c r="AK121" s="1446"/>
      <c r="AL121" s="1446"/>
      <c r="AM121" s="1446"/>
      <c r="AN121" s="1446"/>
      <c r="AO121" s="1491"/>
    </row>
    <row r="122" spans="1:41" ht="21" customHeight="1">
      <c r="A122" s="1540"/>
      <c r="B122" s="1493"/>
      <c r="C122" s="1494"/>
      <c r="D122" s="1493"/>
      <c r="E122" s="1494"/>
      <c r="F122" s="1527" t="s">
        <v>698</v>
      </c>
      <c r="G122" s="1528"/>
      <c r="H122" s="1528"/>
      <c r="I122" s="1528"/>
      <c r="J122" s="1528"/>
      <c r="K122" s="1528"/>
      <c r="L122" s="1528"/>
      <c r="M122" s="1529"/>
      <c r="N122" s="1434" t="s">
        <v>717</v>
      </c>
      <c r="O122" s="1434"/>
      <c r="P122" s="1434"/>
      <c r="Q122" s="1434"/>
      <c r="R122" s="1434"/>
      <c r="S122" s="1434"/>
      <c r="T122" s="1434"/>
      <c r="U122" s="1434"/>
      <c r="V122" s="1434"/>
      <c r="W122" s="1434"/>
      <c r="X122" s="1434"/>
      <c r="Y122" s="1434"/>
      <c r="Z122" s="1434"/>
      <c r="AA122" s="1434"/>
      <c r="AB122" s="1434"/>
      <c r="AC122" s="1434"/>
      <c r="AD122" s="1434"/>
      <c r="AE122" s="1434"/>
      <c r="AF122" s="1434"/>
      <c r="AG122" s="1446"/>
      <c r="AH122" s="1446"/>
      <c r="AI122" s="1446"/>
      <c r="AJ122" s="1446"/>
      <c r="AK122" s="1446"/>
      <c r="AL122" s="1446"/>
      <c r="AM122" s="1446"/>
      <c r="AN122" s="1446"/>
      <c r="AO122" s="1491"/>
    </row>
    <row r="123" spans="1:41" ht="21" customHeight="1">
      <c r="A123" s="1540"/>
      <c r="B123" s="1493"/>
      <c r="C123" s="1494"/>
      <c r="D123" s="1509"/>
      <c r="E123" s="1510"/>
      <c r="F123" s="1531" t="s">
        <v>718</v>
      </c>
      <c r="G123" s="1532"/>
      <c r="H123" s="1532"/>
      <c r="I123" s="1532"/>
      <c r="J123" s="1532"/>
      <c r="K123" s="1532"/>
      <c r="L123" s="1532"/>
      <c r="M123" s="1533"/>
      <c r="N123" s="1425" t="s">
        <v>719</v>
      </c>
      <c r="O123" s="1425"/>
      <c r="P123" s="1425"/>
      <c r="Q123" s="1425"/>
      <c r="R123" s="1425"/>
      <c r="S123" s="1425"/>
      <c r="T123" s="1425"/>
      <c r="U123" s="1425"/>
      <c r="V123" s="1425"/>
      <c r="W123" s="1425"/>
      <c r="X123" s="1425"/>
      <c r="Y123" s="1425"/>
      <c r="Z123" s="1425"/>
      <c r="AA123" s="1425"/>
      <c r="AB123" s="1425"/>
      <c r="AC123" s="1425"/>
      <c r="AD123" s="1425"/>
      <c r="AE123" s="1425"/>
      <c r="AF123" s="1425"/>
      <c r="AG123" s="1500"/>
      <c r="AH123" s="1500"/>
      <c r="AI123" s="1500"/>
      <c r="AJ123" s="1500"/>
      <c r="AK123" s="1500"/>
      <c r="AL123" s="1500"/>
      <c r="AM123" s="1500"/>
      <c r="AN123" s="1500"/>
      <c r="AO123" s="1501"/>
    </row>
    <row r="124" spans="1:41" ht="10.5" customHeight="1">
      <c r="A124" s="1540"/>
      <c r="B124" s="1493"/>
      <c r="C124" s="1494"/>
      <c r="D124" s="1525" t="s">
        <v>720</v>
      </c>
      <c r="E124" s="1526"/>
      <c r="F124" s="1519" t="s">
        <v>721</v>
      </c>
      <c r="G124" s="1442"/>
      <c r="H124" s="1442"/>
      <c r="I124" s="1442"/>
      <c r="J124" s="1442"/>
      <c r="K124" s="1442"/>
      <c r="L124" s="1442"/>
      <c r="M124" s="1520"/>
      <c r="N124" s="1486" t="s">
        <v>722</v>
      </c>
      <c r="O124" s="1486"/>
      <c r="P124" s="1486"/>
      <c r="Q124" s="1486"/>
      <c r="R124" s="1486"/>
      <c r="S124" s="1486"/>
      <c r="T124" s="1486"/>
      <c r="U124" s="1486"/>
      <c r="V124" s="1486"/>
      <c r="W124" s="1486"/>
      <c r="X124" s="1486"/>
      <c r="Y124" s="1486"/>
      <c r="Z124" s="1486"/>
      <c r="AA124" s="1486"/>
      <c r="AB124" s="1486"/>
      <c r="AC124" s="1486"/>
      <c r="AD124" s="1486"/>
      <c r="AE124" s="1486"/>
      <c r="AF124" s="1486"/>
      <c r="AG124" s="1504"/>
      <c r="AH124" s="1504"/>
      <c r="AI124" s="1504"/>
      <c r="AJ124" s="1504"/>
      <c r="AK124" s="1504"/>
      <c r="AL124" s="1504"/>
      <c r="AM124" s="1504"/>
      <c r="AN124" s="1504"/>
      <c r="AO124" s="1505"/>
    </row>
    <row r="125" spans="1:41" ht="10.5" customHeight="1">
      <c r="A125" s="1540"/>
      <c r="B125" s="1493"/>
      <c r="C125" s="1494"/>
      <c r="D125" s="1509"/>
      <c r="E125" s="1510"/>
      <c r="F125" s="1521" t="s">
        <v>723</v>
      </c>
      <c r="G125" s="1522"/>
      <c r="H125" s="1522"/>
      <c r="I125" s="1522"/>
      <c r="J125" s="1522"/>
      <c r="K125" s="1522"/>
      <c r="L125" s="1522"/>
      <c r="M125" s="1523"/>
      <c r="N125" s="1425" t="s">
        <v>724</v>
      </c>
      <c r="O125" s="1425"/>
      <c r="P125" s="1425"/>
      <c r="Q125" s="1425"/>
      <c r="R125" s="1425"/>
      <c r="S125" s="1425"/>
      <c r="T125" s="1425"/>
      <c r="U125" s="1425"/>
      <c r="V125" s="1425"/>
      <c r="W125" s="1425"/>
      <c r="X125" s="1425"/>
      <c r="Y125" s="1425"/>
      <c r="Z125" s="1425"/>
      <c r="AA125" s="1425"/>
      <c r="AB125" s="1425"/>
      <c r="AC125" s="1425"/>
      <c r="AD125" s="1425"/>
      <c r="AE125" s="1425"/>
      <c r="AF125" s="1425"/>
      <c r="AG125" s="1500"/>
      <c r="AH125" s="1500"/>
      <c r="AI125" s="1500"/>
      <c r="AJ125" s="1500"/>
      <c r="AK125" s="1500"/>
      <c r="AL125" s="1500"/>
      <c r="AM125" s="1500"/>
      <c r="AN125" s="1500"/>
      <c r="AO125" s="1501"/>
    </row>
    <row r="126" spans="1:41" ht="10.5" customHeight="1">
      <c r="A126" s="1540"/>
      <c r="B126" s="1493"/>
      <c r="C126" s="1494"/>
      <c r="D126" s="1508" t="s">
        <v>725</v>
      </c>
      <c r="E126" s="1494"/>
      <c r="F126" s="1519" t="s">
        <v>726</v>
      </c>
      <c r="G126" s="1442"/>
      <c r="H126" s="1442"/>
      <c r="I126" s="1442"/>
      <c r="J126" s="1442"/>
      <c r="K126" s="1442"/>
      <c r="L126" s="1442"/>
      <c r="M126" s="1520"/>
      <c r="N126" s="1486" t="s">
        <v>727</v>
      </c>
      <c r="O126" s="1486"/>
      <c r="P126" s="1486"/>
      <c r="Q126" s="1486"/>
      <c r="R126" s="1486"/>
      <c r="S126" s="1486"/>
      <c r="T126" s="1486"/>
      <c r="U126" s="1486"/>
      <c r="V126" s="1486"/>
      <c r="W126" s="1486"/>
      <c r="X126" s="1486"/>
      <c r="Y126" s="1486"/>
      <c r="Z126" s="1486"/>
      <c r="AA126" s="1504"/>
      <c r="AB126" s="1504"/>
      <c r="AC126" s="1504"/>
      <c r="AD126" s="1486"/>
      <c r="AE126" s="1486"/>
      <c r="AF126" s="1486"/>
      <c r="AG126" s="1504"/>
      <c r="AH126" s="1504"/>
      <c r="AI126" s="1504"/>
      <c r="AJ126" s="1504"/>
      <c r="AK126" s="1504"/>
      <c r="AL126" s="1504"/>
      <c r="AM126" s="1504"/>
      <c r="AN126" s="1504"/>
      <c r="AO126" s="1505"/>
    </row>
    <row r="127" spans="1:41" ht="10.5" customHeight="1">
      <c r="A127" s="1540"/>
      <c r="B127" s="1493"/>
      <c r="C127" s="1494"/>
      <c r="D127" s="1493"/>
      <c r="E127" s="1494"/>
      <c r="F127" s="1495" t="s">
        <v>728</v>
      </c>
      <c r="G127" s="1496"/>
      <c r="H127" s="1496"/>
      <c r="I127" s="1496"/>
      <c r="J127" s="1496"/>
      <c r="K127" s="1496"/>
      <c r="L127" s="1496"/>
      <c r="M127" s="1497"/>
      <c r="N127" s="1434" t="s">
        <v>729</v>
      </c>
      <c r="O127" s="1434"/>
      <c r="P127" s="1434"/>
      <c r="Q127" s="1434"/>
      <c r="R127" s="1434"/>
      <c r="S127" s="1434"/>
      <c r="T127" s="1434"/>
      <c r="U127" s="1434"/>
      <c r="V127" s="1434"/>
      <c r="W127" s="1434"/>
      <c r="X127" s="1434"/>
      <c r="Y127" s="1434"/>
      <c r="Z127" s="1434"/>
      <c r="AA127" s="1446"/>
      <c r="AB127" s="1446"/>
      <c r="AC127" s="1446"/>
      <c r="AD127" s="1434"/>
      <c r="AE127" s="1434"/>
      <c r="AF127" s="1434"/>
      <c r="AG127" s="1446"/>
      <c r="AH127" s="1446"/>
      <c r="AI127" s="1446"/>
      <c r="AJ127" s="1446"/>
      <c r="AK127" s="1446"/>
      <c r="AL127" s="1446"/>
      <c r="AM127" s="1446"/>
      <c r="AN127" s="1446"/>
      <c r="AO127" s="1491"/>
    </row>
    <row r="128" spans="1:41" ht="21" customHeight="1">
      <c r="A128" s="1540"/>
      <c r="B128" s="1493"/>
      <c r="C128" s="1494"/>
      <c r="D128" s="1493"/>
      <c r="E128" s="1494"/>
      <c r="F128" s="1524" t="s">
        <v>713</v>
      </c>
      <c r="G128" s="1496"/>
      <c r="H128" s="1496"/>
      <c r="I128" s="1496"/>
      <c r="J128" s="1496"/>
      <c r="K128" s="1496"/>
      <c r="L128" s="1496"/>
      <c r="M128" s="1497"/>
      <c r="N128" s="1434" t="s">
        <v>730</v>
      </c>
      <c r="O128" s="1434"/>
      <c r="P128" s="1434"/>
      <c r="Q128" s="1434"/>
      <c r="R128" s="1434"/>
      <c r="S128" s="1434"/>
      <c r="T128" s="1434"/>
      <c r="U128" s="1434"/>
      <c r="V128" s="1434"/>
      <c r="W128" s="1434"/>
      <c r="X128" s="1434"/>
      <c r="Y128" s="1434"/>
      <c r="Z128" s="1434"/>
      <c r="AA128" s="1446"/>
      <c r="AB128" s="1446"/>
      <c r="AC128" s="1446"/>
      <c r="AD128" s="1434"/>
      <c r="AE128" s="1434"/>
      <c r="AF128" s="1434"/>
      <c r="AG128" s="1446"/>
      <c r="AH128" s="1446"/>
      <c r="AI128" s="1446"/>
      <c r="AJ128" s="1446"/>
      <c r="AK128" s="1446"/>
      <c r="AL128" s="1446"/>
      <c r="AM128" s="1446"/>
      <c r="AN128" s="1446"/>
      <c r="AO128" s="1491"/>
    </row>
    <row r="129" spans="1:41" ht="21" customHeight="1">
      <c r="A129" s="1540"/>
      <c r="B129" s="1493"/>
      <c r="C129" s="1494"/>
      <c r="D129" s="1509"/>
      <c r="E129" s="1510"/>
      <c r="F129" s="1521" t="s">
        <v>731</v>
      </c>
      <c r="G129" s="1522"/>
      <c r="H129" s="1522"/>
      <c r="I129" s="1522"/>
      <c r="J129" s="1522"/>
      <c r="K129" s="1522"/>
      <c r="L129" s="1522"/>
      <c r="M129" s="1523"/>
      <c r="N129" s="1425" t="s">
        <v>732</v>
      </c>
      <c r="O129" s="1425"/>
      <c r="P129" s="1425"/>
      <c r="Q129" s="1425"/>
      <c r="R129" s="1425"/>
      <c r="S129" s="1425"/>
      <c r="T129" s="1425"/>
      <c r="U129" s="1425"/>
      <c r="V129" s="1425"/>
      <c r="W129" s="1425"/>
      <c r="X129" s="1425"/>
      <c r="Y129" s="1425"/>
      <c r="Z129" s="1425"/>
      <c r="AA129" s="1500"/>
      <c r="AB129" s="1500"/>
      <c r="AC129" s="1500"/>
      <c r="AD129" s="1425"/>
      <c r="AE129" s="1425"/>
      <c r="AF129" s="1425"/>
      <c r="AG129" s="1500"/>
      <c r="AH129" s="1500"/>
      <c r="AI129" s="1500"/>
      <c r="AJ129" s="1500"/>
      <c r="AK129" s="1500"/>
      <c r="AL129" s="1500"/>
      <c r="AM129" s="1500"/>
      <c r="AN129" s="1500"/>
      <c r="AO129" s="1501"/>
    </row>
    <row r="130" spans="1:41" ht="10.5" customHeight="1">
      <c r="A130" s="1540"/>
      <c r="B130" s="1493"/>
      <c r="C130" s="1494"/>
      <c r="D130" s="1508" t="s">
        <v>733</v>
      </c>
      <c r="E130" s="1494"/>
      <c r="F130" s="1459" t="s">
        <v>609</v>
      </c>
      <c r="G130" s="1460"/>
      <c r="H130" s="1460"/>
      <c r="I130" s="1460"/>
      <c r="J130" s="1460"/>
      <c r="K130" s="1460"/>
      <c r="L130" s="1460"/>
      <c r="M130" s="1474"/>
      <c r="N130" s="1486" t="s">
        <v>734</v>
      </c>
      <c r="O130" s="1486"/>
      <c r="P130" s="1486"/>
      <c r="Q130" s="1486"/>
      <c r="R130" s="1486"/>
      <c r="S130" s="1486"/>
      <c r="T130" s="1486"/>
      <c r="U130" s="1486"/>
      <c r="V130" s="1486"/>
      <c r="W130" s="1486"/>
      <c r="X130" s="1486"/>
      <c r="Y130" s="1486"/>
      <c r="Z130" s="1486"/>
      <c r="AA130" s="1504"/>
      <c r="AB130" s="1504"/>
      <c r="AC130" s="1504"/>
      <c r="AD130" s="1486"/>
      <c r="AE130" s="1486"/>
      <c r="AF130" s="1486"/>
      <c r="AG130" s="1504"/>
      <c r="AH130" s="1504"/>
      <c r="AI130" s="1504"/>
      <c r="AJ130" s="1504"/>
      <c r="AK130" s="1504"/>
      <c r="AL130" s="1504"/>
      <c r="AM130" s="1504"/>
      <c r="AN130" s="1504"/>
      <c r="AO130" s="1505"/>
    </row>
    <row r="131" spans="1:41" ht="10.5" customHeight="1">
      <c r="A131" s="1540"/>
      <c r="B131" s="1493"/>
      <c r="C131" s="1494"/>
      <c r="D131" s="1509"/>
      <c r="E131" s="1510"/>
      <c r="F131" s="1447" t="s">
        <v>611</v>
      </c>
      <c r="G131" s="1448"/>
      <c r="H131" s="1448"/>
      <c r="I131" s="1448"/>
      <c r="J131" s="1448"/>
      <c r="K131" s="1448"/>
      <c r="L131" s="1448"/>
      <c r="M131" s="1454"/>
      <c r="N131" s="1425" t="s">
        <v>735</v>
      </c>
      <c r="O131" s="1425"/>
      <c r="P131" s="1425"/>
      <c r="Q131" s="1425"/>
      <c r="R131" s="1425"/>
      <c r="S131" s="1425"/>
      <c r="T131" s="1425"/>
      <c r="U131" s="1425"/>
      <c r="V131" s="1425"/>
      <c r="W131" s="1425"/>
      <c r="X131" s="1425"/>
      <c r="Y131" s="1425"/>
      <c r="Z131" s="1425"/>
      <c r="AA131" s="1500"/>
      <c r="AB131" s="1500"/>
      <c r="AC131" s="1500"/>
      <c r="AD131" s="1425"/>
      <c r="AE131" s="1425"/>
      <c r="AF131" s="1425"/>
      <c r="AG131" s="1500"/>
      <c r="AH131" s="1500"/>
      <c r="AI131" s="1500"/>
      <c r="AJ131" s="1500"/>
      <c r="AK131" s="1500"/>
      <c r="AL131" s="1500"/>
      <c r="AM131" s="1500"/>
      <c r="AN131" s="1500"/>
      <c r="AO131" s="1501"/>
    </row>
    <row r="132" spans="1:41" ht="10.5" customHeight="1">
      <c r="A132" s="1540"/>
      <c r="B132" s="1493"/>
      <c r="C132" s="1494"/>
      <c r="D132" s="1515" t="s">
        <v>736</v>
      </c>
      <c r="E132" s="1516"/>
      <c r="F132" s="1459" t="s">
        <v>737</v>
      </c>
      <c r="G132" s="1460"/>
      <c r="H132" s="1460"/>
      <c r="I132" s="1460"/>
      <c r="J132" s="1460"/>
      <c r="K132" s="1460"/>
      <c r="L132" s="1460"/>
      <c r="M132" s="1474"/>
      <c r="N132" s="1486" t="s">
        <v>738</v>
      </c>
      <c r="O132" s="1486"/>
      <c r="P132" s="1486"/>
      <c r="Q132" s="1486"/>
      <c r="R132" s="1486"/>
      <c r="S132" s="1486"/>
      <c r="T132" s="1486"/>
      <c r="U132" s="1486"/>
      <c r="V132" s="1486"/>
      <c r="W132" s="1486"/>
      <c r="X132" s="1486"/>
      <c r="Y132" s="1486"/>
      <c r="Z132" s="1486"/>
      <c r="AA132" s="1504"/>
      <c r="AB132" s="1504"/>
      <c r="AC132" s="1504"/>
      <c r="AD132" s="1486"/>
      <c r="AE132" s="1486"/>
      <c r="AF132" s="1486"/>
      <c r="AG132" s="1504"/>
      <c r="AH132" s="1504"/>
      <c r="AI132" s="1504"/>
      <c r="AJ132" s="1504"/>
      <c r="AK132" s="1504"/>
      <c r="AL132" s="1504"/>
      <c r="AM132" s="1504"/>
      <c r="AN132" s="1504"/>
      <c r="AO132" s="1505"/>
    </row>
    <row r="133" spans="1:41" ht="10.5" customHeight="1">
      <c r="A133" s="1540"/>
      <c r="B133" s="1493"/>
      <c r="C133" s="1494"/>
      <c r="D133" s="1517"/>
      <c r="E133" s="1518"/>
      <c r="F133" s="1447" t="s">
        <v>739</v>
      </c>
      <c r="G133" s="1448"/>
      <c r="H133" s="1448"/>
      <c r="I133" s="1448"/>
      <c r="J133" s="1448"/>
      <c r="K133" s="1448"/>
      <c r="L133" s="1448"/>
      <c r="M133" s="1454"/>
      <c r="N133" s="1425" t="s">
        <v>740</v>
      </c>
      <c r="O133" s="1425"/>
      <c r="P133" s="1425"/>
      <c r="Q133" s="1425"/>
      <c r="R133" s="1425"/>
      <c r="S133" s="1425"/>
      <c r="T133" s="1425"/>
      <c r="U133" s="1425"/>
      <c r="V133" s="1425"/>
      <c r="W133" s="1425"/>
      <c r="X133" s="1425"/>
      <c r="Y133" s="1425"/>
      <c r="Z133" s="1425"/>
      <c r="AA133" s="1500"/>
      <c r="AB133" s="1500"/>
      <c r="AC133" s="1500"/>
      <c r="AD133" s="1425"/>
      <c r="AE133" s="1425"/>
      <c r="AF133" s="1425"/>
      <c r="AG133" s="1500"/>
      <c r="AH133" s="1500"/>
      <c r="AI133" s="1500"/>
      <c r="AJ133" s="1500"/>
      <c r="AK133" s="1500"/>
      <c r="AL133" s="1500"/>
      <c r="AM133" s="1500"/>
      <c r="AN133" s="1500"/>
      <c r="AO133" s="1501"/>
    </row>
    <row r="134" spans="1:41" ht="10.5" customHeight="1">
      <c r="A134" s="1540"/>
      <c r="B134" s="1493"/>
      <c r="C134" s="1494"/>
      <c r="D134" s="1508" t="s">
        <v>741</v>
      </c>
      <c r="E134" s="1494"/>
      <c r="F134" s="1459" t="s">
        <v>742</v>
      </c>
      <c r="G134" s="1460"/>
      <c r="H134" s="1460"/>
      <c r="I134" s="1460"/>
      <c r="J134" s="1460"/>
      <c r="K134" s="1460"/>
      <c r="L134" s="1460"/>
      <c r="M134" s="1474"/>
      <c r="N134" s="1486" t="s">
        <v>743</v>
      </c>
      <c r="O134" s="1486"/>
      <c r="P134" s="1486"/>
      <c r="Q134" s="1486"/>
      <c r="R134" s="1486"/>
      <c r="S134" s="1486"/>
      <c r="T134" s="1486"/>
      <c r="U134" s="1486"/>
      <c r="V134" s="1486"/>
      <c r="W134" s="1486"/>
      <c r="X134" s="1486"/>
      <c r="Y134" s="1486"/>
      <c r="Z134" s="1486"/>
      <c r="AA134" s="1504"/>
      <c r="AB134" s="1504"/>
      <c r="AC134" s="1504"/>
      <c r="AD134" s="1486"/>
      <c r="AE134" s="1486"/>
      <c r="AF134" s="1486"/>
      <c r="AG134" s="1504"/>
      <c r="AH134" s="1504"/>
      <c r="AI134" s="1504"/>
      <c r="AJ134" s="1504"/>
      <c r="AK134" s="1504"/>
      <c r="AL134" s="1504"/>
      <c r="AM134" s="1504"/>
      <c r="AN134" s="1504"/>
      <c r="AO134" s="1505"/>
    </row>
    <row r="135" spans="1:41" ht="10.5" customHeight="1">
      <c r="A135" s="1540"/>
      <c r="B135" s="1493"/>
      <c r="C135" s="1494"/>
      <c r="D135" s="1509"/>
      <c r="E135" s="1510"/>
      <c r="F135" s="1447" t="s">
        <v>744</v>
      </c>
      <c r="G135" s="1448"/>
      <c r="H135" s="1448"/>
      <c r="I135" s="1448"/>
      <c r="J135" s="1448"/>
      <c r="K135" s="1448"/>
      <c r="L135" s="1448"/>
      <c r="M135" s="1454"/>
      <c r="N135" s="1425" t="s">
        <v>745</v>
      </c>
      <c r="O135" s="1425"/>
      <c r="P135" s="1425"/>
      <c r="Q135" s="1425"/>
      <c r="R135" s="1425"/>
      <c r="S135" s="1425"/>
      <c r="T135" s="1425"/>
      <c r="U135" s="1425"/>
      <c r="V135" s="1425"/>
      <c r="W135" s="1425"/>
      <c r="X135" s="1425"/>
      <c r="Y135" s="1425"/>
      <c r="Z135" s="1425"/>
      <c r="AA135" s="1500"/>
      <c r="AB135" s="1500"/>
      <c r="AC135" s="1500"/>
      <c r="AD135" s="1425"/>
      <c r="AE135" s="1425"/>
      <c r="AF135" s="1425"/>
      <c r="AG135" s="1500"/>
      <c r="AH135" s="1500"/>
      <c r="AI135" s="1500"/>
      <c r="AJ135" s="1500"/>
      <c r="AK135" s="1500"/>
      <c r="AL135" s="1500"/>
      <c r="AM135" s="1500"/>
      <c r="AN135" s="1500"/>
      <c r="AO135" s="1501"/>
    </row>
    <row r="136" spans="1:41" ht="10.5" customHeight="1">
      <c r="A136" s="1540"/>
      <c r="B136" s="1493"/>
      <c r="C136" s="1494"/>
      <c r="D136" s="1459" t="s">
        <v>746</v>
      </c>
      <c r="E136" s="1460"/>
      <c r="F136" s="1460"/>
      <c r="G136" s="1460"/>
      <c r="H136" s="1460"/>
      <c r="I136" s="1460"/>
      <c r="J136" s="1460"/>
      <c r="K136" s="1460"/>
      <c r="L136" s="1460"/>
      <c r="M136" s="1474"/>
      <c r="N136" s="1486" t="s">
        <v>747</v>
      </c>
      <c r="O136" s="1486"/>
      <c r="P136" s="1486"/>
      <c r="Q136" s="1486"/>
      <c r="R136" s="1486"/>
      <c r="S136" s="1486"/>
      <c r="T136" s="1486"/>
      <c r="U136" s="1486"/>
      <c r="V136" s="1486"/>
      <c r="W136" s="1486"/>
      <c r="X136" s="1486"/>
      <c r="Y136" s="1486"/>
      <c r="Z136" s="1486"/>
      <c r="AA136" s="1504"/>
      <c r="AB136" s="1504"/>
      <c r="AC136" s="1504"/>
      <c r="AD136" s="1486"/>
      <c r="AE136" s="1486"/>
      <c r="AF136" s="1486"/>
      <c r="AG136" s="1504"/>
      <c r="AH136" s="1504"/>
      <c r="AI136" s="1504"/>
      <c r="AJ136" s="1504"/>
      <c r="AK136" s="1504"/>
      <c r="AL136" s="1504"/>
      <c r="AM136" s="1504"/>
      <c r="AN136" s="1504"/>
      <c r="AO136" s="1505"/>
    </row>
    <row r="137" spans="1:41" ht="10.5" customHeight="1">
      <c r="A137" s="1540"/>
      <c r="B137" s="1493"/>
      <c r="C137" s="1494"/>
      <c r="D137" s="1459" t="s">
        <v>748</v>
      </c>
      <c r="E137" s="1460"/>
      <c r="F137" s="1460"/>
      <c r="G137" s="1460"/>
      <c r="H137" s="1460"/>
      <c r="I137" s="1460"/>
      <c r="J137" s="1460"/>
      <c r="K137" s="1460"/>
      <c r="L137" s="1460"/>
      <c r="M137" s="1474"/>
      <c r="N137" s="1434" t="s">
        <v>749</v>
      </c>
      <c r="O137" s="1434"/>
      <c r="P137" s="1434"/>
      <c r="Q137" s="1434"/>
      <c r="R137" s="1434"/>
      <c r="S137" s="1434"/>
      <c r="T137" s="1434"/>
      <c r="U137" s="1434"/>
      <c r="V137" s="1434"/>
      <c r="W137" s="1434"/>
      <c r="X137" s="1434"/>
      <c r="Y137" s="1434"/>
      <c r="Z137" s="1434"/>
      <c r="AA137" s="1446"/>
      <c r="AB137" s="1446"/>
      <c r="AC137" s="1446"/>
      <c r="AD137" s="1434"/>
      <c r="AE137" s="1434"/>
      <c r="AF137" s="1434"/>
      <c r="AG137" s="1446"/>
      <c r="AH137" s="1446"/>
      <c r="AI137" s="1446"/>
      <c r="AJ137" s="1446"/>
      <c r="AK137" s="1446"/>
      <c r="AL137" s="1446"/>
      <c r="AM137" s="1446"/>
      <c r="AN137" s="1446"/>
      <c r="AO137" s="1491"/>
    </row>
    <row r="138" spans="1:41" ht="10.5" customHeight="1">
      <c r="A138" s="1540"/>
      <c r="B138" s="1509"/>
      <c r="C138" s="1510"/>
      <c r="D138" s="1447" t="s">
        <v>750</v>
      </c>
      <c r="E138" s="1448"/>
      <c r="F138" s="1448"/>
      <c r="G138" s="1448"/>
      <c r="H138" s="1448"/>
      <c r="I138" s="1448"/>
      <c r="J138" s="1448"/>
      <c r="K138" s="1448"/>
      <c r="L138" s="1448"/>
      <c r="M138" s="1454"/>
      <c r="N138" s="1425" t="s">
        <v>751</v>
      </c>
      <c r="O138" s="1425"/>
      <c r="P138" s="1425"/>
      <c r="Q138" s="1425"/>
      <c r="R138" s="1425"/>
      <c r="S138" s="1425"/>
      <c r="T138" s="1425"/>
      <c r="U138" s="1425"/>
      <c r="V138" s="1425"/>
      <c r="W138" s="1425"/>
      <c r="X138" s="1425"/>
      <c r="Y138" s="1425"/>
      <c r="Z138" s="1425"/>
      <c r="AA138" s="1425"/>
      <c r="AB138" s="1425"/>
      <c r="AC138" s="1425"/>
      <c r="AD138" s="1425"/>
      <c r="AE138" s="1425"/>
      <c r="AF138" s="1425"/>
      <c r="AG138" s="1425"/>
      <c r="AH138" s="1425"/>
      <c r="AI138" s="1425"/>
      <c r="AJ138" s="1425"/>
      <c r="AK138" s="1425"/>
      <c r="AL138" s="1425"/>
      <c r="AM138" s="1425"/>
      <c r="AN138" s="1425"/>
      <c r="AO138" s="1426"/>
    </row>
    <row r="139" spans="1:41" ht="10.5" customHeight="1">
      <c r="A139" s="1540"/>
      <c r="B139" s="1512" t="s">
        <v>752</v>
      </c>
      <c r="C139" s="1513"/>
      <c r="D139" s="1506" t="s">
        <v>753</v>
      </c>
      <c r="E139" s="1506"/>
      <c r="F139" s="1506"/>
      <c r="G139" s="1506"/>
      <c r="H139" s="1506"/>
      <c r="I139" s="1506"/>
      <c r="J139" s="1506"/>
      <c r="K139" s="1514">
        <v>0.19</v>
      </c>
      <c r="L139" s="1506"/>
      <c r="M139" s="1506"/>
      <c r="N139" s="1506" t="s">
        <v>754</v>
      </c>
      <c r="O139" s="1506"/>
      <c r="P139" s="1506"/>
      <c r="Q139" s="1506"/>
      <c r="R139" s="1506"/>
      <c r="S139" s="1506"/>
      <c r="T139" s="1506"/>
      <c r="U139" s="1506"/>
      <c r="V139" s="1506"/>
      <c r="W139" s="1506"/>
      <c r="X139" s="1506"/>
      <c r="Y139" s="1506"/>
      <c r="Z139" s="1506"/>
      <c r="AA139" s="1506"/>
      <c r="AB139" s="1506"/>
      <c r="AC139" s="1506"/>
      <c r="AD139" s="1506"/>
      <c r="AE139" s="1506"/>
      <c r="AF139" s="1506"/>
      <c r="AG139" s="1506"/>
      <c r="AH139" s="1506"/>
      <c r="AI139" s="1506"/>
      <c r="AJ139" s="1506"/>
      <c r="AK139" s="1506"/>
      <c r="AL139" s="1506"/>
      <c r="AM139" s="1506"/>
      <c r="AN139" s="1506"/>
      <c r="AO139" s="1507"/>
    </row>
    <row r="140" spans="1:41" ht="10.5" customHeight="1">
      <c r="A140" s="1540"/>
      <c r="B140" s="1508" t="s">
        <v>755</v>
      </c>
      <c r="C140" s="1494"/>
      <c r="D140" s="1434" t="s">
        <v>756</v>
      </c>
      <c r="E140" s="1434"/>
      <c r="F140" s="1434"/>
      <c r="G140" s="1434"/>
      <c r="H140" s="1434"/>
      <c r="I140" s="1434"/>
      <c r="J140" s="1434"/>
      <c r="K140" s="1511">
        <v>3.5000000000000003E-2</v>
      </c>
      <c r="L140" s="1434"/>
      <c r="M140" s="1434"/>
      <c r="N140" s="1486" t="s">
        <v>757</v>
      </c>
      <c r="O140" s="1486"/>
      <c r="P140" s="1486"/>
      <c r="Q140" s="1486"/>
      <c r="R140" s="1486"/>
      <c r="S140" s="1504"/>
      <c r="T140" s="1504"/>
      <c r="U140" s="1504"/>
      <c r="V140" s="1504"/>
      <c r="W140" s="1486"/>
      <c r="X140" s="1486"/>
      <c r="Y140" s="1486"/>
      <c r="Z140" s="1486"/>
      <c r="AA140" s="1504"/>
      <c r="AB140" s="1504"/>
      <c r="AC140" s="1504"/>
      <c r="AD140" s="1486"/>
      <c r="AE140" s="1486"/>
      <c r="AF140" s="1486"/>
      <c r="AG140" s="1504"/>
      <c r="AH140" s="1504"/>
      <c r="AI140" s="1504"/>
      <c r="AJ140" s="1504"/>
      <c r="AK140" s="1504"/>
      <c r="AL140" s="1504"/>
      <c r="AM140" s="1504"/>
      <c r="AN140" s="1504"/>
      <c r="AO140" s="1505"/>
    </row>
    <row r="141" spans="1:41" ht="10.5" customHeight="1">
      <c r="A141" s="1540"/>
      <c r="B141" s="1493"/>
      <c r="C141" s="1494"/>
      <c r="D141" s="1434" t="s">
        <v>676</v>
      </c>
      <c r="E141" s="1434"/>
      <c r="F141" s="1434"/>
      <c r="G141" s="1434"/>
      <c r="H141" s="1434"/>
      <c r="I141" s="1434"/>
      <c r="J141" s="1434"/>
      <c r="K141" s="1434" t="s">
        <v>758</v>
      </c>
      <c r="L141" s="1434"/>
      <c r="M141" s="1434"/>
      <c r="N141" s="1434" t="s">
        <v>759</v>
      </c>
      <c r="O141" s="1434"/>
      <c r="P141" s="1434"/>
      <c r="Q141" s="1434"/>
      <c r="R141" s="1434"/>
      <c r="S141" s="1446"/>
      <c r="T141" s="1446"/>
      <c r="U141" s="1446"/>
      <c r="V141" s="1446"/>
      <c r="W141" s="1434"/>
      <c r="X141" s="1434"/>
      <c r="Y141" s="1434"/>
      <c r="Z141" s="1434"/>
      <c r="AA141" s="1446"/>
      <c r="AB141" s="1446"/>
      <c r="AC141" s="1446"/>
      <c r="AD141" s="1434"/>
      <c r="AE141" s="1434"/>
      <c r="AF141" s="1434"/>
      <c r="AG141" s="1446"/>
      <c r="AH141" s="1446"/>
      <c r="AI141" s="1446"/>
      <c r="AJ141" s="1446"/>
      <c r="AK141" s="1446"/>
      <c r="AL141" s="1446"/>
      <c r="AM141" s="1446"/>
      <c r="AN141" s="1446"/>
      <c r="AO141" s="1491"/>
    </row>
    <row r="142" spans="1:41" ht="10.5" customHeight="1">
      <c r="A142" s="1540"/>
      <c r="B142" s="1493"/>
      <c r="C142" s="1494"/>
      <c r="D142" s="1434" t="s">
        <v>760</v>
      </c>
      <c r="E142" s="1434"/>
      <c r="F142" s="1434"/>
      <c r="G142" s="1434"/>
      <c r="H142" s="1434"/>
      <c r="I142" s="1434"/>
      <c r="J142" s="1434"/>
      <c r="K142" s="1492">
        <v>0.02</v>
      </c>
      <c r="L142" s="1434"/>
      <c r="M142" s="1434"/>
      <c r="N142" s="1434" t="s">
        <v>761</v>
      </c>
      <c r="O142" s="1434"/>
      <c r="P142" s="1434"/>
      <c r="Q142" s="1434"/>
      <c r="R142" s="1434"/>
      <c r="S142" s="1446"/>
      <c r="T142" s="1446"/>
      <c r="U142" s="1446"/>
      <c r="V142" s="1446"/>
      <c r="W142" s="1434"/>
      <c r="X142" s="1434"/>
      <c r="Y142" s="1434"/>
      <c r="Z142" s="1434"/>
      <c r="AA142" s="1446"/>
      <c r="AB142" s="1446"/>
      <c r="AC142" s="1446"/>
      <c r="AD142" s="1434"/>
      <c r="AE142" s="1434"/>
      <c r="AF142" s="1434"/>
      <c r="AG142" s="1446"/>
      <c r="AH142" s="1446"/>
      <c r="AI142" s="1446"/>
      <c r="AJ142" s="1446"/>
      <c r="AK142" s="1446"/>
      <c r="AL142" s="1446"/>
      <c r="AM142" s="1446"/>
      <c r="AN142" s="1446"/>
      <c r="AO142" s="1491"/>
    </row>
    <row r="143" spans="1:41" ht="10.5" customHeight="1">
      <c r="A143" s="1540"/>
      <c r="B143" s="1493"/>
      <c r="C143" s="1494"/>
      <c r="D143" s="1503" t="s">
        <v>762</v>
      </c>
      <c r="E143" s="1503"/>
      <c r="F143" s="1503"/>
      <c r="G143" s="1503"/>
      <c r="H143" s="1503"/>
      <c r="I143" s="1503"/>
      <c r="J143" s="1503"/>
      <c r="K143" s="1492">
        <v>0.02</v>
      </c>
      <c r="L143" s="1434"/>
      <c r="M143" s="1434"/>
      <c r="N143" s="1434" t="s">
        <v>763</v>
      </c>
      <c r="O143" s="1434"/>
      <c r="P143" s="1434"/>
      <c r="Q143" s="1434"/>
      <c r="R143" s="1434"/>
      <c r="S143" s="1446"/>
      <c r="T143" s="1446"/>
      <c r="U143" s="1446"/>
      <c r="V143" s="1446"/>
      <c r="W143" s="1434"/>
      <c r="X143" s="1434"/>
      <c r="Y143" s="1434"/>
      <c r="Z143" s="1434"/>
      <c r="AA143" s="1446"/>
      <c r="AB143" s="1446"/>
      <c r="AC143" s="1446"/>
      <c r="AD143" s="1434"/>
      <c r="AE143" s="1434"/>
      <c r="AF143" s="1434"/>
      <c r="AG143" s="1446"/>
      <c r="AH143" s="1446"/>
      <c r="AI143" s="1446"/>
      <c r="AJ143" s="1446"/>
      <c r="AK143" s="1446"/>
      <c r="AL143" s="1446"/>
      <c r="AM143" s="1446"/>
      <c r="AN143" s="1446"/>
      <c r="AO143" s="1491"/>
    </row>
    <row r="144" spans="1:41" ht="10.5" customHeight="1">
      <c r="A144" s="1540"/>
      <c r="B144" s="1493"/>
      <c r="C144" s="1494"/>
      <c r="D144" s="1434" t="s">
        <v>764</v>
      </c>
      <c r="E144" s="1434"/>
      <c r="F144" s="1434"/>
      <c r="G144" s="1434"/>
      <c r="H144" s="1434"/>
      <c r="I144" s="1434"/>
      <c r="J144" s="1434"/>
      <c r="K144" s="1492">
        <v>0.06</v>
      </c>
      <c r="L144" s="1434"/>
      <c r="M144" s="1434"/>
      <c r="N144" s="1434" t="s">
        <v>765</v>
      </c>
      <c r="O144" s="1434"/>
      <c r="P144" s="1434"/>
      <c r="Q144" s="1434"/>
      <c r="R144" s="1434"/>
      <c r="S144" s="1446"/>
      <c r="T144" s="1446"/>
      <c r="U144" s="1446"/>
      <c r="V144" s="1446"/>
      <c r="W144" s="1434"/>
      <c r="X144" s="1434"/>
      <c r="Y144" s="1434"/>
      <c r="Z144" s="1434"/>
      <c r="AA144" s="1446"/>
      <c r="AB144" s="1446"/>
      <c r="AC144" s="1446"/>
      <c r="AD144" s="1434"/>
      <c r="AE144" s="1434"/>
      <c r="AF144" s="1434"/>
      <c r="AG144" s="1446"/>
      <c r="AH144" s="1446"/>
      <c r="AI144" s="1446"/>
      <c r="AJ144" s="1446"/>
      <c r="AK144" s="1446"/>
      <c r="AL144" s="1446"/>
      <c r="AM144" s="1446"/>
      <c r="AN144" s="1446"/>
      <c r="AO144" s="1491"/>
    </row>
    <row r="145" spans="1:41" ht="10.5" customHeight="1">
      <c r="A145" s="1540"/>
      <c r="B145" s="1493"/>
      <c r="C145" s="1494"/>
      <c r="D145" s="1434" t="s">
        <v>766</v>
      </c>
      <c r="E145" s="1434"/>
      <c r="F145" s="1434"/>
      <c r="G145" s="1434"/>
      <c r="H145" s="1434"/>
      <c r="I145" s="1434"/>
      <c r="J145" s="1434"/>
      <c r="K145" s="1492">
        <v>0.06</v>
      </c>
      <c r="L145" s="1434"/>
      <c r="M145" s="1434"/>
      <c r="N145" s="1434" t="s">
        <v>767</v>
      </c>
      <c r="O145" s="1434"/>
      <c r="P145" s="1434"/>
      <c r="Q145" s="1434"/>
      <c r="R145" s="1434"/>
      <c r="S145" s="1446"/>
      <c r="T145" s="1446"/>
      <c r="U145" s="1446"/>
      <c r="V145" s="1446"/>
      <c r="W145" s="1434"/>
      <c r="X145" s="1434"/>
      <c r="Y145" s="1434"/>
      <c r="Z145" s="1434"/>
      <c r="AA145" s="1434"/>
      <c r="AB145" s="1434"/>
      <c r="AC145" s="1434"/>
      <c r="AD145" s="1434"/>
      <c r="AE145" s="1434"/>
      <c r="AF145" s="1434"/>
      <c r="AG145" s="1446"/>
      <c r="AH145" s="1446"/>
      <c r="AI145" s="1446"/>
      <c r="AJ145" s="1446"/>
      <c r="AK145" s="1446"/>
      <c r="AL145" s="1446"/>
      <c r="AM145" s="1446"/>
      <c r="AN145" s="1446"/>
      <c r="AO145" s="1491"/>
    </row>
    <row r="146" spans="1:41" ht="10.5" customHeight="1">
      <c r="A146" s="1541"/>
      <c r="B146" s="1509"/>
      <c r="C146" s="1510"/>
      <c r="D146" s="1447" t="s">
        <v>768</v>
      </c>
      <c r="E146" s="1448"/>
      <c r="F146" s="1448"/>
      <c r="G146" s="1448"/>
      <c r="H146" s="1448"/>
      <c r="I146" s="1448"/>
      <c r="J146" s="1448"/>
      <c r="K146" s="1448"/>
      <c r="L146" s="1448"/>
      <c r="M146" s="1454"/>
      <c r="N146" s="1425" t="s">
        <v>769</v>
      </c>
      <c r="O146" s="1425"/>
      <c r="P146" s="1425"/>
      <c r="Q146" s="1425"/>
      <c r="R146" s="1425"/>
      <c r="S146" s="1500"/>
      <c r="T146" s="1500"/>
      <c r="U146" s="1500"/>
      <c r="V146" s="1500"/>
      <c r="W146" s="1425"/>
      <c r="X146" s="1425"/>
      <c r="Y146" s="1425"/>
      <c r="Z146" s="1425"/>
      <c r="AA146" s="1500"/>
      <c r="AB146" s="1500"/>
      <c r="AC146" s="1500"/>
      <c r="AD146" s="1425"/>
      <c r="AE146" s="1425"/>
      <c r="AF146" s="1425"/>
      <c r="AG146" s="1425"/>
      <c r="AH146" s="1425"/>
      <c r="AI146" s="1425"/>
      <c r="AJ146" s="1425"/>
      <c r="AK146" s="1425"/>
      <c r="AL146" s="1425"/>
      <c r="AM146" s="1500"/>
      <c r="AN146" s="1500"/>
      <c r="AO146" s="1501"/>
    </row>
    <row r="149" spans="1:41" ht="10.5" customHeight="1">
      <c r="AM149" s="202" t="s">
        <v>770</v>
      </c>
    </row>
    <row r="150" spans="1:41" ht="10.5" customHeight="1">
      <c r="U150" s="209"/>
    </row>
    <row r="151" spans="1:41" ht="18" customHeight="1">
      <c r="A151" s="1502" t="s">
        <v>557</v>
      </c>
      <c r="B151" s="1457"/>
      <c r="C151" s="1457"/>
      <c r="D151" s="1457"/>
      <c r="E151" s="1457"/>
      <c r="F151" s="1457"/>
      <c r="G151" s="1457"/>
      <c r="H151" s="1457"/>
      <c r="I151" s="1457"/>
      <c r="J151" s="1457"/>
      <c r="K151" s="1457"/>
      <c r="L151" s="1457"/>
      <c r="M151" s="1472"/>
      <c r="N151" s="1456" t="s">
        <v>498</v>
      </c>
      <c r="O151" s="1472"/>
      <c r="P151" s="1422" t="s">
        <v>667</v>
      </c>
      <c r="Q151" s="1423"/>
      <c r="R151" s="1423"/>
      <c r="S151" s="1423"/>
      <c r="T151" s="1423"/>
      <c r="U151" s="1423"/>
      <c r="V151" s="1424"/>
      <c r="W151" s="1422" t="s">
        <v>562</v>
      </c>
      <c r="X151" s="1423"/>
      <c r="Y151" s="1423"/>
      <c r="Z151" s="1423"/>
      <c r="AA151" s="1423"/>
      <c r="AB151" s="1423"/>
      <c r="AC151" s="1423"/>
      <c r="AD151" s="1423"/>
      <c r="AE151" s="1423"/>
      <c r="AF151" s="1424"/>
      <c r="AG151" s="1444" t="s">
        <v>668</v>
      </c>
      <c r="AH151" s="1444"/>
      <c r="AI151" s="1444"/>
      <c r="AJ151" s="1434" t="s">
        <v>560</v>
      </c>
      <c r="AK151" s="1434"/>
      <c r="AL151" s="1434"/>
      <c r="AM151" s="1434"/>
      <c r="AN151" s="1434"/>
      <c r="AO151" s="1435"/>
    </row>
    <row r="152" spans="1:41" ht="25.5" customHeight="1">
      <c r="A152" s="1473"/>
      <c r="B152" s="1460"/>
      <c r="C152" s="1460"/>
      <c r="D152" s="1460"/>
      <c r="E152" s="1460"/>
      <c r="F152" s="1460"/>
      <c r="G152" s="1460"/>
      <c r="H152" s="1460"/>
      <c r="I152" s="1460"/>
      <c r="J152" s="1460"/>
      <c r="K152" s="1460"/>
      <c r="L152" s="1460"/>
      <c r="M152" s="1474"/>
      <c r="N152" s="1459"/>
      <c r="O152" s="1474"/>
      <c r="P152" s="1423" t="s">
        <v>511</v>
      </c>
      <c r="Q152" s="1423"/>
      <c r="R152" s="1424"/>
      <c r="S152" s="1422" t="s">
        <v>669</v>
      </c>
      <c r="T152" s="1423"/>
      <c r="U152" s="1423"/>
      <c r="V152" s="1424"/>
      <c r="W152" s="1422" t="s">
        <v>670</v>
      </c>
      <c r="X152" s="1423"/>
      <c r="Y152" s="1423"/>
      <c r="Z152" s="1424"/>
      <c r="AA152" s="1463" t="s">
        <v>671</v>
      </c>
      <c r="AB152" s="1423"/>
      <c r="AC152" s="1424"/>
      <c r="AD152" s="1422" t="s">
        <v>513</v>
      </c>
      <c r="AE152" s="1423"/>
      <c r="AF152" s="1424"/>
      <c r="AG152" s="1444"/>
      <c r="AH152" s="1444"/>
      <c r="AI152" s="1444"/>
      <c r="AJ152" s="1444" t="s">
        <v>672</v>
      </c>
      <c r="AK152" s="1434"/>
      <c r="AL152" s="1434"/>
      <c r="AM152" s="1444" t="s">
        <v>671</v>
      </c>
      <c r="AN152" s="1434"/>
      <c r="AO152" s="1435"/>
    </row>
    <row r="153" spans="1:41" ht="26.25" customHeight="1">
      <c r="A153" s="1487" t="s">
        <v>771</v>
      </c>
      <c r="B153" s="1472"/>
      <c r="C153" s="1434" t="s">
        <v>772</v>
      </c>
      <c r="D153" s="1434"/>
      <c r="E153" s="1434"/>
      <c r="F153" s="1434"/>
      <c r="G153" s="1434"/>
      <c r="H153" s="1434"/>
      <c r="I153" s="1434"/>
      <c r="J153" s="1434"/>
      <c r="K153" s="1434" t="s">
        <v>773</v>
      </c>
      <c r="L153" s="1434"/>
      <c r="M153" s="1434"/>
      <c r="N153" s="1434" t="s">
        <v>774</v>
      </c>
      <c r="O153" s="1434"/>
      <c r="P153" s="1434"/>
      <c r="Q153" s="1434"/>
      <c r="R153" s="1434"/>
      <c r="S153" s="1434"/>
      <c r="T153" s="1434"/>
      <c r="U153" s="1434"/>
      <c r="V153" s="1434"/>
      <c r="W153" s="1434"/>
      <c r="X153" s="1434"/>
      <c r="Y153" s="1434"/>
      <c r="Z153" s="1434"/>
      <c r="AA153" s="1434"/>
      <c r="AB153" s="1434"/>
      <c r="AC153" s="1434"/>
      <c r="AD153" s="1434"/>
      <c r="AE153" s="1434"/>
      <c r="AF153" s="1434"/>
      <c r="AG153" s="1434"/>
      <c r="AH153" s="1434"/>
      <c r="AI153" s="1434"/>
      <c r="AJ153" s="1434"/>
      <c r="AK153" s="1434"/>
      <c r="AL153" s="1434"/>
      <c r="AM153" s="1434"/>
      <c r="AN153" s="1434"/>
      <c r="AO153" s="1435"/>
    </row>
    <row r="154" spans="1:41" ht="26.25" customHeight="1">
      <c r="A154" s="1493"/>
      <c r="B154" s="1494"/>
      <c r="C154" s="1434" t="s">
        <v>775</v>
      </c>
      <c r="D154" s="1434"/>
      <c r="E154" s="1434"/>
      <c r="F154" s="1434"/>
      <c r="G154" s="1434"/>
      <c r="H154" s="1434"/>
      <c r="I154" s="1434"/>
      <c r="J154" s="1434"/>
      <c r="K154" s="1434" t="s">
        <v>773</v>
      </c>
      <c r="L154" s="1434"/>
      <c r="M154" s="1434"/>
      <c r="N154" s="1434" t="s">
        <v>776</v>
      </c>
      <c r="O154" s="1434"/>
      <c r="P154" s="1434"/>
      <c r="Q154" s="1434"/>
      <c r="R154" s="1434"/>
      <c r="S154" s="1434"/>
      <c r="T154" s="1434"/>
      <c r="U154" s="1434"/>
      <c r="V154" s="1434"/>
      <c r="W154" s="1434"/>
      <c r="X154" s="1434"/>
      <c r="Y154" s="1434"/>
      <c r="Z154" s="1434"/>
      <c r="AA154" s="1434"/>
      <c r="AB154" s="1434"/>
      <c r="AC154" s="1434"/>
      <c r="AD154" s="1434"/>
      <c r="AE154" s="1434"/>
      <c r="AF154" s="1434"/>
      <c r="AG154" s="1434"/>
      <c r="AH154" s="1434"/>
      <c r="AI154" s="1434"/>
      <c r="AJ154" s="1434"/>
      <c r="AK154" s="1434"/>
      <c r="AL154" s="1434"/>
      <c r="AM154" s="1434"/>
      <c r="AN154" s="1434"/>
      <c r="AO154" s="1435"/>
    </row>
    <row r="155" spans="1:41" ht="26.25" customHeight="1">
      <c r="A155" s="1493"/>
      <c r="B155" s="1494"/>
      <c r="C155" s="1456" t="s">
        <v>777</v>
      </c>
      <c r="D155" s="1472"/>
      <c r="E155" s="1422" t="s">
        <v>778</v>
      </c>
      <c r="F155" s="1423"/>
      <c r="G155" s="1423"/>
      <c r="H155" s="1423"/>
      <c r="I155" s="1423"/>
      <c r="J155" s="1424"/>
      <c r="K155" s="1492">
        <v>0.02</v>
      </c>
      <c r="L155" s="1434"/>
      <c r="M155" s="1434"/>
      <c r="N155" s="1434" t="s">
        <v>779</v>
      </c>
      <c r="O155" s="1434"/>
      <c r="P155" s="1434"/>
      <c r="Q155" s="1434"/>
      <c r="R155" s="1434"/>
      <c r="S155" s="1434"/>
      <c r="T155" s="1434"/>
      <c r="U155" s="1434"/>
      <c r="V155" s="1434"/>
      <c r="W155" s="1434"/>
      <c r="X155" s="1434"/>
      <c r="Y155" s="1434"/>
      <c r="Z155" s="1434"/>
      <c r="AA155" s="1434"/>
      <c r="AB155" s="1434"/>
      <c r="AC155" s="1434"/>
      <c r="AD155" s="1434"/>
      <c r="AE155" s="1434"/>
      <c r="AF155" s="1434"/>
      <c r="AG155" s="1434"/>
      <c r="AH155" s="1434"/>
      <c r="AI155" s="1434"/>
      <c r="AJ155" s="1434"/>
      <c r="AK155" s="1434"/>
      <c r="AL155" s="1434"/>
      <c r="AM155" s="1434"/>
      <c r="AN155" s="1434"/>
      <c r="AO155" s="1435"/>
    </row>
    <row r="156" spans="1:41" ht="26.25" customHeight="1">
      <c r="A156" s="1493"/>
      <c r="B156" s="1494"/>
      <c r="C156" s="1493"/>
      <c r="D156" s="1494"/>
      <c r="E156" s="1422" t="s">
        <v>780</v>
      </c>
      <c r="F156" s="1423"/>
      <c r="G156" s="1423"/>
      <c r="H156" s="1423"/>
      <c r="I156" s="1423"/>
      <c r="J156" s="1424"/>
      <c r="K156" s="1492">
        <v>0.2</v>
      </c>
      <c r="L156" s="1434"/>
      <c r="M156" s="1434"/>
      <c r="N156" s="1434" t="s">
        <v>781</v>
      </c>
      <c r="O156" s="1434"/>
      <c r="P156" s="1434"/>
      <c r="Q156" s="1434"/>
      <c r="R156" s="1434"/>
      <c r="S156" s="1434"/>
      <c r="T156" s="1434"/>
      <c r="U156" s="1434"/>
      <c r="V156" s="1434"/>
      <c r="W156" s="1434"/>
      <c r="X156" s="1434"/>
      <c r="Y156" s="1434"/>
      <c r="Z156" s="1434"/>
      <c r="AA156" s="1434"/>
      <c r="AB156" s="1434"/>
      <c r="AC156" s="1434"/>
      <c r="AD156" s="1434"/>
      <c r="AE156" s="1434"/>
      <c r="AF156" s="1434"/>
      <c r="AG156" s="1434"/>
      <c r="AH156" s="1434"/>
      <c r="AI156" s="1434"/>
      <c r="AJ156" s="1434"/>
      <c r="AK156" s="1434"/>
      <c r="AL156" s="1434"/>
      <c r="AM156" s="1434"/>
      <c r="AN156" s="1434"/>
      <c r="AO156" s="1435"/>
    </row>
    <row r="157" spans="1:41" ht="26.25" customHeight="1">
      <c r="A157" s="1493"/>
      <c r="B157" s="1494"/>
      <c r="C157" s="1459"/>
      <c r="D157" s="1474"/>
      <c r="E157" s="1422" t="s">
        <v>782</v>
      </c>
      <c r="F157" s="1423"/>
      <c r="G157" s="1423"/>
      <c r="H157" s="1423"/>
      <c r="I157" s="1423"/>
      <c r="J157" s="1424"/>
      <c r="K157" s="1434" t="s">
        <v>773</v>
      </c>
      <c r="L157" s="1434"/>
      <c r="M157" s="1434"/>
      <c r="N157" s="1434" t="s">
        <v>783</v>
      </c>
      <c r="O157" s="1434"/>
      <c r="P157" s="1434"/>
      <c r="Q157" s="1434"/>
      <c r="R157" s="1434"/>
      <c r="S157" s="1434"/>
      <c r="T157" s="1434"/>
      <c r="U157" s="1434"/>
      <c r="V157" s="1434"/>
      <c r="W157" s="1434"/>
      <c r="X157" s="1434"/>
      <c r="Y157" s="1434"/>
      <c r="Z157" s="1434"/>
      <c r="AA157" s="1434"/>
      <c r="AB157" s="1434"/>
      <c r="AC157" s="1434"/>
      <c r="AD157" s="1434"/>
      <c r="AE157" s="1434"/>
      <c r="AF157" s="1434"/>
      <c r="AG157" s="1434"/>
      <c r="AH157" s="1434"/>
      <c r="AI157" s="1434"/>
      <c r="AJ157" s="1434"/>
      <c r="AK157" s="1434"/>
      <c r="AL157" s="1434"/>
      <c r="AM157" s="1434"/>
      <c r="AN157" s="1434"/>
      <c r="AO157" s="1435"/>
    </row>
    <row r="158" spans="1:41" ht="26.25" customHeight="1">
      <c r="A158" s="1493"/>
      <c r="B158" s="1494"/>
      <c r="C158" s="1456" t="s">
        <v>784</v>
      </c>
      <c r="D158" s="1472"/>
      <c r="E158" s="1422" t="s">
        <v>785</v>
      </c>
      <c r="F158" s="1423"/>
      <c r="G158" s="1423"/>
      <c r="H158" s="1423"/>
      <c r="I158" s="1423"/>
      <c r="J158" s="1424"/>
      <c r="K158" s="1499" t="s">
        <v>786</v>
      </c>
      <c r="L158" s="1499"/>
      <c r="M158" s="1499"/>
      <c r="N158" s="1434" t="s">
        <v>787</v>
      </c>
      <c r="O158" s="1434"/>
      <c r="P158" s="1434"/>
      <c r="Q158" s="1434"/>
      <c r="R158" s="1434"/>
      <c r="S158" s="1434"/>
      <c r="T158" s="1434"/>
      <c r="U158" s="1434"/>
      <c r="V158" s="1434"/>
      <c r="W158" s="1434"/>
      <c r="X158" s="1434"/>
      <c r="Y158" s="1434"/>
      <c r="Z158" s="1434"/>
      <c r="AA158" s="1434"/>
      <c r="AB158" s="1434"/>
      <c r="AC158" s="1434"/>
      <c r="AD158" s="1434"/>
      <c r="AE158" s="1434"/>
      <c r="AF158" s="1434"/>
      <c r="AG158" s="1434"/>
      <c r="AH158" s="1434"/>
      <c r="AI158" s="1434"/>
      <c r="AJ158" s="1434"/>
      <c r="AK158" s="1434"/>
      <c r="AL158" s="1434"/>
      <c r="AM158" s="1434"/>
      <c r="AN158" s="1434"/>
      <c r="AO158" s="1435"/>
    </row>
    <row r="159" spans="1:41" ht="26.25" customHeight="1">
      <c r="A159" s="1493"/>
      <c r="B159" s="1494"/>
      <c r="C159" s="1459"/>
      <c r="D159" s="1474"/>
      <c r="E159" s="1422" t="s">
        <v>788</v>
      </c>
      <c r="F159" s="1423"/>
      <c r="G159" s="1423"/>
      <c r="H159" s="1423"/>
      <c r="I159" s="1423"/>
      <c r="J159" s="1424"/>
      <c r="K159" s="1499" t="s">
        <v>786</v>
      </c>
      <c r="L159" s="1499"/>
      <c r="M159" s="1499"/>
      <c r="N159" s="1434" t="s">
        <v>789</v>
      </c>
      <c r="O159" s="1434"/>
      <c r="P159" s="1434"/>
      <c r="Q159" s="1434"/>
      <c r="R159" s="1434"/>
      <c r="S159" s="1434"/>
      <c r="T159" s="1434"/>
      <c r="U159" s="1434"/>
      <c r="V159" s="1434"/>
      <c r="W159" s="1434"/>
      <c r="X159" s="1434"/>
      <c r="Y159" s="1434"/>
      <c r="Z159" s="1434"/>
      <c r="AA159" s="1434"/>
      <c r="AB159" s="1434"/>
      <c r="AC159" s="1434"/>
      <c r="AD159" s="1434"/>
      <c r="AE159" s="1434"/>
      <c r="AF159" s="1434"/>
      <c r="AG159" s="1434"/>
      <c r="AH159" s="1434"/>
      <c r="AI159" s="1434"/>
      <c r="AJ159" s="1434"/>
      <c r="AK159" s="1434"/>
      <c r="AL159" s="1434"/>
      <c r="AM159" s="1434"/>
      <c r="AN159" s="1434"/>
      <c r="AO159" s="1435"/>
    </row>
    <row r="160" spans="1:41" ht="26.25" customHeight="1">
      <c r="A160" s="1493"/>
      <c r="B160" s="1494"/>
      <c r="C160" s="1422" t="s">
        <v>369</v>
      </c>
      <c r="D160" s="1423"/>
      <c r="E160" s="1423"/>
      <c r="F160" s="1423"/>
      <c r="G160" s="1423"/>
      <c r="H160" s="1423"/>
      <c r="I160" s="1423"/>
      <c r="J160" s="1424"/>
      <c r="K160" s="1492">
        <v>0.2</v>
      </c>
      <c r="L160" s="1434"/>
      <c r="M160" s="1434"/>
      <c r="N160" s="1434" t="s">
        <v>790</v>
      </c>
      <c r="O160" s="1434"/>
      <c r="P160" s="1434"/>
      <c r="Q160" s="1434"/>
      <c r="R160" s="1434"/>
      <c r="S160" s="1434"/>
      <c r="T160" s="1434"/>
      <c r="U160" s="1434"/>
      <c r="V160" s="1434"/>
      <c r="W160" s="1434"/>
      <c r="X160" s="1434"/>
      <c r="Y160" s="1434"/>
      <c r="Z160" s="1434"/>
      <c r="AA160" s="1434"/>
      <c r="AB160" s="1434"/>
      <c r="AC160" s="1434"/>
      <c r="AD160" s="1434"/>
      <c r="AE160" s="1434"/>
      <c r="AF160" s="1434"/>
      <c r="AG160" s="1434"/>
      <c r="AH160" s="1434"/>
      <c r="AI160" s="1434"/>
      <c r="AJ160" s="1434"/>
      <c r="AK160" s="1434"/>
      <c r="AL160" s="1434"/>
      <c r="AM160" s="1434"/>
      <c r="AN160" s="1434"/>
      <c r="AO160" s="1435"/>
    </row>
    <row r="161" spans="1:41" ht="26.25" customHeight="1">
      <c r="A161" s="1493"/>
      <c r="B161" s="1494"/>
      <c r="C161" s="1422" t="s">
        <v>752</v>
      </c>
      <c r="D161" s="1424"/>
      <c r="E161" s="1495" t="s">
        <v>753</v>
      </c>
      <c r="F161" s="1496"/>
      <c r="G161" s="1496"/>
      <c r="H161" s="1496"/>
      <c r="I161" s="1496"/>
      <c r="J161" s="1497"/>
      <c r="K161" s="1498">
        <v>0.19</v>
      </c>
      <c r="L161" s="1499"/>
      <c r="M161" s="1499"/>
      <c r="N161" s="1434" t="s">
        <v>791</v>
      </c>
      <c r="O161" s="1434"/>
      <c r="P161" s="1434"/>
      <c r="Q161" s="1434"/>
      <c r="R161" s="1434"/>
      <c r="S161" s="1434"/>
      <c r="T161" s="1434"/>
      <c r="U161" s="1434"/>
      <c r="V161" s="1434"/>
      <c r="W161" s="1434"/>
      <c r="X161" s="1434"/>
      <c r="Y161" s="1434"/>
      <c r="Z161" s="1434"/>
      <c r="AA161" s="1434"/>
      <c r="AB161" s="1434"/>
      <c r="AC161" s="1434"/>
      <c r="AD161" s="1434"/>
      <c r="AE161" s="1434"/>
      <c r="AF161" s="1434"/>
      <c r="AG161" s="1434"/>
      <c r="AH161" s="1434"/>
      <c r="AI161" s="1434"/>
      <c r="AJ161" s="1434"/>
      <c r="AK161" s="1434"/>
      <c r="AL161" s="1434"/>
      <c r="AM161" s="1434"/>
      <c r="AN161" s="1434"/>
      <c r="AO161" s="1435"/>
    </row>
    <row r="162" spans="1:41" ht="26.25" customHeight="1">
      <c r="A162" s="1459"/>
      <c r="B162" s="1474"/>
      <c r="C162" s="1422" t="s">
        <v>792</v>
      </c>
      <c r="D162" s="1423"/>
      <c r="E162" s="1423"/>
      <c r="F162" s="1423"/>
      <c r="G162" s="1423"/>
      <c r="H162" s="1423"/>
      <c r="I162" s="1423"/>
      <c r="J162" s="1423"/>
      <c r="K162" s="1423"/>
      <c r="L162" s="1423"/>
      <c r="M162" s="1424"/>
      <c r="N162" s="1434" t="s">
        <v>793</v>
      </c>
      <c r="O162" s="1434"/>
      <c r="P162" s="1434"/>
      <c r="Q162" s="1434"/>
      <c r="R162" s="1434"/>
      <c r="S162" s="1434"/>
      <c r="T162" s="1434"/>
      <c r="U162" s="1434"/>
      <c r="V162" s="1434"/>
      <c r="W162" s="1434"/>
      <c r="X162" s="1434"/>
      <c r="Y162" s="1434"/>
      <c r="Z162" s="1434"/>
      <c r="AA162" s="1434"/>
      <c r="AB162" s="1434"/>
      <c r="AC162" s="1434"/>
      <c r="AD162" s="1434"/>
      <c r="AE162" s="1434"/>
      <c r="AF162" s="1434"/>
      <c r="AG162" s="1434"/>
      <c r="AH162" s="1434"/>
      <c r="AI162" s="1434"/>
      <c r="AJ162" s="1434"/>
      <c r="AK162" s="1434"/>
      <c r="AL162" s="1434"/>
      <c r="AM162" s="1434"/>
      <c r="AN162" s="1434"/>
      <c r="AO162" s="1435"/>
    </row>
    <row r="163" spans="1:41" ht="26.25" customHeight="1">
      <c r="A163" s="1487" t="s">
        <v>794</v>
      </c>
      <c r="B163" s="1472"/>
      <c r="C163" s="1487" t="s">
        <v>795</v>
      </c>
      <c r="D163" s="1472"/>
      <c r="E163" s="1422" t="s">
        <v>772</v>
      </c>
      <c r="F163" s="1423"/>
      <c r="G163" s="1423"/>
      <c r="H163" s="1423"/>
      <c r="I163" s="1423"/>
      <c r="J163" s="1424"/>
      <c r="K163" s="1492">
        <v>0.14000000000000001</v>
      </c>
      <c r="L163" s="1434"/>
      <c r="M163" s="1434"/>
      <c r="N163" s="1434" t="s">
        <v>796</v>
      </c>
      <c r="O163" s="1434"/>
      <c r="P163" s="1434"/>
      <c r="Q163" s="1434"/>
      <c r="R163" s="1434"/>
      <c r="S163" s="1434"/>
      <c r="T163" s="1434"/>
      <c r="U163" s="1434"/>
      <c r="V163" s="1434"/>
      <c r="W163" s="1434"/>
      <c r="X163" s="1434"/>
      <c r="Y163" s="1434"/>
      <c r="Z163" s="1434"/>
      <c r="AA163" s="1446"/>
      <c r="AB163" s="1446"/>
      <c r="AC163" s="1446"/>
      <c r="AD163" s="1434"/>
      <c r="AE163" s="1434"/>
      <c r="AF163" s="1434"/>
      <c r="AG163" s="1434"/>
      <c r="AH163" s="1434"/>
      <c r="AI163" s="1434"/>
      <c r="AJ163" s="1434"/>
      <c r="AK163" s="1434"/>
      <c r="AL163" s="1434"/>
      <c r="AM163" s="1446"/>
      <c r="AN163" s="1446"/>
      <c r="AO163" s="1491"/>
    </row>
    <row r="164" spans="1:41" ht="26.25" customHeight="1">
      <c r="A164" s="1493"/>
      <c r="B164" s="1494"/>
      <c r="C164" s="1493"/>
      <c r="D164" s="1494"/>
      <c r="E164" s="1422" t="s">
        <v>797</v>
      </c>
      <c r="F164" s="1423"/>
      <c r="G164" s="1423"/>
      <c r="H164" s="1423"/>
      <c r="I164" s="1423"/>
      <c r="J164" s="1424"/>
      <c r="K164" s="1492">
        <v>0.14000000000000001</v>
      </c>
      <c r="L164" s="1434"/>
      <c r="M164" s="1434"/>
      <c r="N164" s="1434" t="s">
        <v>798</v>
      </c>
      <c r="O164" s="1434"/>
      <c r="P164" s="1434"/>
      <c r="Q164" s="1434"/>
      <c r="R164" s="1434"/>
      <c r="S164" s="1434"/>
      <c r="T164" s="1434"/>
      <c r="U164" s="1434"/>
      <c r="V164" s="1434"/>
      <c r="W164" s="1434"/>
      <c r="X164" s="1434"/>
      <c r="Y164" s="1434"/>
      <c r="Z164" s="1434"/>
      <c r="AA164" s="1446"/>
      <c r="AB164" s="1446"/>
      <c r="AC164" s="1446"/>
      <c r="AD164" s="1434"/>
      <c r="AE164" s="1434"/>
      <c r="AF164" s="1434"/>
      <c r="AG164" s="1434"/>
      <c r="AH164" s="1434"/>
      <c r="AI164" s="1434"/>
      <c r="AJ164" s="1434"/>
      <c r="AK164" s="1434"/>
      <c r="AL164" s="1434"/>
      <c r="AM164" s="1446"/>
      <c r="AN164" s="1446"/>
      <c r="AO164" s="1491"/>
    </row>
    <row r="165" spans="1:41" ht="26.25" customHeight="1">
      <c r="A165" s="1493"/>
      <c r="B165" s="1494"/>
      <c r="C165" s="1493"/>
      <c r="D165" s="1494"/>
      <c r="E165" s="1422" t="s">
        <v>799</v>
      </c>
      <c r="F165" s="1423"/>
      <c r="G165" s="1423"/>
      <c r="H165" s="1423"/>
      <c r="I165" s="1423"/>
      <c r="J165" s="1424"/>
      <c r="K165" s="1492">
        <v>0.14000000000000001</v>
      </c>
      <c r="L165" s="1434"/>
      <c r="M165" s="1434"/>
      <c r="N165" s="1434" t="s">
        <v>800</v>
      </c>
      <c r="O165" s="1434"/>
      <c r="P165" s="1434"/>
      <c r="Q165" s="1434"/>
      <c r="R165" s="1434"/>
      <c r="S165" s="1434"/>
      <c r="T165" s="1434"/>
      <c r="U165" s="1434"/>
      <c r="V165" s="1434"/>
      <c r="W165" s="1434"/>
      <c r="X165" s="1434"/>
      <c r="Y165" s="1434"/>
      <c r="Z165" s="1434"/>
      <c r="AA165" s="1446"/>
      <c r="AB165" s="1446"/>
      <c r="AC165" s="1446"/>
      <c r="AD165" s="1434"/>
      <c r="AE165" s="1434"/>
      <c r="AF165" s="1434"/>
      <c r="AG165" s="1434"/>
      <c r="AH165" s="1434"/>
      <c r="AI165" s="1434"/>
      <c r="AJ165" s="1434"/>
      <c r="AK165" s="1434"/>
      <c r="AL165" s="1434"/>
      <c r="AM165" s="1446"/>
      <c r="AN165" s="1446"/>
      <c r="AO165" s="1491"/>
    </row>
    <row r="166" spans="1:41" ht="26.25" customHeight="1">
      <c r="A166" s="1493"/>
      <c r="B166" s="1494"/>
      <c r="C166" s="1493"/>
      <c r="D166" s="1494"/>
      <c r="E166" s="1422" t="s">
        <v>801</v>
      </c>
      <c r="F166" s="1423"/>
      <c r="G166" s="1423"/>
      <c r="H166" s="1423"/>
      <c r="I166" s="1423"/>
      <c r="J166" s="1424"/>
      <c r="K166" s="1492">
        <v>0.14000000000000001</v>
      </c>
      <c r="L166" s="1434"/>
      <c r="M166" s="1434"/>
      <c r="N166" s="1434" t="s">
        <v>802</v>
      </c>
      <c r="O166" s="1434"/>
      <c r="P166" s="1434"/>
      <c r="Q166" s="1434"/>
      <c r="R166" s="1434"/>
      <c r="S166" s="1434"/>
      <c r="T166" s="1434"/>
      <c r="U166" s="1434"/>
      <c r="V166" s="1434"/>
      <c r="W166" s="1434"/>
      <c r="X166" s="1434"/>
      <c r="Y166" s="1434"/>
      <c r="Z166" s="1434"/>
      <c r="AA166" s="1446"/>
      <c r="AB166" s="1446"/>
      <c r="AC166" s="1446"/>
      <c r="AD166" s="1434"/>
      <c r="AE166" s="1434"/>
      <c r="AF166" s="1434"/>
      <c r="AG166" s="1434"/>
      <c r="AH166" s="1434"/>
      <c r="AI166" s="1434"/>
      <c r="AJ166" s="1434"/>
      <c r="AK166" s="1434"/>
      <c r="AL166" s="1434"/>
      <c r="AM166" s="1446"/>
      <c r="AN166" s="1446"/>
      <c r="AO166" s="1491"/>
    </row>
    <row r="167" spans="1:41" ht="26.25" customHeight="1">
      <c r="A167" s="1493"/>
      <c r="B167" s="1494"/>
      <c r="C167" s="1493"/>
      <c r="D167" s="1494"/>
      <c r="E167" s="1422" t="s">
        <v>803</v>
      </c>
      <c r="F167" s="1423"/>
      <c r="G167" s="1423"/>
      <c r="H167" s="1423"/>
      <c r="I167" s="1423"/>
      <c r="J167" s="1423"/>
      <c r="K167" s="1423"/>
      <c r="L167" s="1423"/>
      <c r="M167" s="1424"/>
      <c r="N167" s="1434" t="s">
        <v>804</v>
      </c>
      <c r="O167" s="1434"/>
      <c r="P167" s="1434"/>
      <c r="Q167" s="1434"/>
      <c r="R167" s="1434"/>
      <c r="S167" s="1434"/>
      <c r="T167" s="1434"/>
      <c r="U167" s="1434"/>
      <c r="V167" s="1434"/>
      <c r="W167" s="1434"/>
      <c r="X167" s="1434"/>
      <c r="Y167" s="1434"/>
      <c r="Z167" s="1434"/>
      <c r="AA167" s="1446"/>
      <c r="AB167" s="1446"/>
      <c r="AC167" s="1446"/>
      <c r="AD167" s="1434"/>
      <c r="AE167" s="1434"/>
      <c r="AF167" s="1434"/>
      <c r="AG167" s="1434"/>
      <c r="AH167" s="1434"/>
      <c r="AI167" s="1434"/>
      <c r="AJ167" s="1434"/>
      <c r="AK167" s="1434"/>
      <c r="AL167" s="1434"/>
      <c r="AM167" s="1446"/>
      <c r="AN167" s="1446"/>
      <c r="AO167" s="1491"/>
    </row>
    <row r="168" spans="1:41" ht="26.25" customHeight="1">
      <c r="A168" s="1493"/>
      <c r="B168" s="1494"/>
      <c r="C168" s="1459"/>
      <c r="D168" s="1474"/>
      <c r="E168" s="1422" t="s">
        <v>805</v>
      </c>
      <c r="F168" s="1423"/>
      <c r="G168" s="1423"/>
      <c r="H168" s="1423"/>
      <c r="I168" s="1423"/>
      <c r="J168" s="1423"/>
      <c r="K168" s="1423"/>
      <c r="L168" s="1423"/>
      <c r="M168" s="1424"/>
      <c r="N168" s="1434" t="s">
        <v>806</v>
      </c>
      <c r="O168" s="1434"/>
      <c r="P168" s="1434"/>
      <c r="Q168" s="1434"/>
      <c r="R168" s="1434"/>
      <c r="S168" s="1434"/>
      <c r="T168" s="1434"/>
      <c r="U168" s="1434"/>
      <c r="V168" s="1434"/>
      <c r="W168" s="1446"/>
      <c r="X168" s="1446"/>
      <c r="Y168" s="1446"/>
      <c r="Z168" s="1446"/>
      <c r="AA168" s="1446"/>
      <c r="AB168" s="1446"/>
      <c r="AC168" s="1446"/>
      <c r="AD168" s="1446"/>
      <c r="AE168" s="1446"/>
      <c r="AF168" s="1446"/>
      <c r="AG168" s="1446"/>
      <c r="AH168" s="1446"/>
      <c r="AI168" s="1446"/>
      <c r="AJ168" s="1446"/>
      <c r="AK168" s="1446"/>
      <c r="AL168" s="1446"/>
      <c r="AM168" s="1446"/>
      <c r="AN168" s="1446"/>
      <c r="AO168" s="1491"/>
    </row>
    <row r="169" spans="1:41" ht="26.25" customHeight="1">
      <c r="A169" s="1493"/>
      <c r="B169" s="1494"/>
      <c r="C169" s="1487" t="s">
        <v>807</v>
      </c>
      <c r="D169" s="1472"/>
      <c r="E169" s="1422" t="s">
        <v>772</v>
      </c>
      <c r="F169" s="1423"/>
      <c r="G169" s="1423"/>
      <c r="H169" s="1423"/>
      <c r="I169" s="1423"/>
      <c r="J169" s="1424"/>
      <c r="K169" s="1492" t="s">
        <v>773</v>
      </c>
      <c r="L169" s="1434"/>
      <c r="M169" s="1434"/>
      <c r="N169" s="1434" t="s">
        <v>808</v>
      </c>
      <c r="O169" s="1434"/>
      <c r="P169" s="1434"/>
      <c r="Q169" s="1434"/>
      <c r="R169" s="1434"/>
      <c r="S169" s="1434"/>
      <c r="T169" s="1434"/>
      <c r="U169" s="1434"/>
      <c r="V169" s="1434"/>
      <c r="W169" s="1434"/>
      <c r="X169" s="1434"/>
      <c r="Y169" s="1434"/>
      <c r="Z169" s="1434"/>
      <c r="AA169" s="1446"/>
      <c r="AB169" s="1446"/>
      <c r="AC169" s="1446"/>
      <c r="AD169" s="1434"/>
      <c r="AE169" s="1434"/>
      <c r="AF169" s="1434"/>
      <c r="AG169" s="1434"/>
      <c r="AH169" s="1434"/>
      <c r="AI169" s="1434"/>
      <c r="AJ169" s="1434"/>
      <c r="AK169" s="1434"/>
      <c r="AL169" s="1434"/>
      <c r="AM169" s="1446"/>
      <c r="AN169" s="1446"/>
      <c r="AO169" s="1491"/>
    </row>
    <row r="170" spans="1:41" ht="26.25" customHeight="1">
      <c r="A170" s="1493"/>
      <c r="B170" s="1494"/>
      <c r="C170" s="1493"/>
      <c r="D170" s="1494"/>
      <c r="E170" s="1422" t="s">
        <v>775</v>
      </c>
      <c r="F170" s="1423"/>
      <c r="G170" s="1423"/>
      <c r="H170" s="1423"/>
      <c r="I170" s="1423"/>
      <c r="J170" s="1424"/>
      <c r="K170" s="1492" t="s">
        <v>773</v>
      </c>
      <c r="L170" s="1434"/>
      <c r="M170" s="1434"/>
      <c r="N170" s="1434" t="s">
        <v>809</v>
      </c>
      <c r="O170" s="1434"/>
      <c r="P170" s="1434"/>
      <c r="Q170" s="1434"/>
      <c r="R170" s="1434"/>
      <c r="S170" s="1434"/>
      <c r="T170" s="1434"/>
      <c r="U170" s="1434"/>
      <c r="V170" s="1434"/>
      <c r="W170" s="1434"/>
      <c r="X170" s="1434"/>
      <c r="Y170" s="1434"/>
      <c r="Z170" s="1434"/>
      <c r="AA170" s="1446"/>
      <c r="AB170" s="1446"/>
      <c r="AC170" s="1446"/>
      <c r="AD170" s="1434"/>
      <c r="AE170" s="1434"/>
      <c r="AF170" s="1434"/>
      <c r="AG170" s="1434"/>
      <c r="AH170" s="1434"/>
      <c r="AI170" s="1434"/>
      <c r="AJ170" s="1434"/>
      <c r="AK170" s="1434"/>
      <c r="AL170" s="1434"/>
      <c r="AM170" s="1446"/>
      <c r="AN170" s="1446"/>
      <c r="AO170" s="1491"/>
    </row>
    <row r="171" spans="1:41" ht="26.25" customHeight="1">
      <c r="A171" s="1493"/>
      <c r="B171" s="1494"/>
      <c r="C171" s="1493"/>
      <c r="D171" s="1494"/>
      <c r="E171" s="1422" t="s">
        <v>778</v>
      </c>
      <c r="F171" s="1423"/>
      <c r="G171" s="1423"/>
      <c r="H171" s="1423"/>
      <c r="I171" s="1423"/>
      <c r="J171" s="1424"/>
      <c r="K171" s="1492">
        <v>0.02</v>
      </c>
      <c r="L171" s="1434"/>
      <c r="M171" s="1434"/>
      <c r="N171" s="1434" t="s">
        <v>810</v>
      </c>
      <c r="O171" s="1434"/>
      <c r="P171" s="1434"/>
      <c r="Q171" s="1434"/>
      <c r="R171" s="1434"/>
      <c r="S171" s="1434"/>
      <c r="T171" s="1434"/>
      <c r="U171" s="1434"/>
      <c r="V171" s="1434"/>
      <c r="W171" s="1434"/>
      <c r="X171" s="1434"/>
      <c r="Y171" s="1434"/>
      <c r="Z171" s="1434"/>
      <c r="AA171" s="1446"/>
      <c r="AB171" s="1446"/>
      <c r="AC171" s="1446"/>
      <c r="AD171" s="1434"/>
      <c r="AE171" s="1434"/>
      <c r="AF171" s="1434"/>
      <c r="AG171" s="1434"/>
      <c r="AH171" s="1434"/>
      <c r="AI171" s="1434"/>
      <c r="AJ171" s="1434"/>
      <c r="AK171" s="1434"/>
      <c r="AL171" s="1434"/>
      <c r="AM171" s="1446"/>
      <c r="AN171" s="1446"/>
      <c r="AO171" s="1491"/>
    </row>
    <row r="172" spans="1:41" ht="26.25" customHeight="1">
      <c r="A172" s="1493"/>
      <c r="B172" s="1494"/>
      <c r="C172" s="1493"/>
      <c r="D172" s="1494"/>
      <c r="E172" s="1422" t="s">
        <v>780</v>
      </c>
      <c r="F172" s="1423"/>
      <c r="G172" s="1423"/>
      <c r="H172" s="1423"/>
      <c r="I172" s="1423"/>
      <c r="J172" s="1424"/>
      <c r="K172" s="1492" t="s">
        <v>811</v>
      </c>
      <c r="L172" s="1434"/>
      <c r="M172" s="1434"/>
      <c r="N172" s="1434" t="s">
        <v>812</v>
      </c>
      <c r="O172" s="1434"/>
      <c r="P172" s="1434"/>
      <c r="Q172" s="1434"/>
      <c r="R172" s="1434"/>
      <c r="S172" s="1434"/>
      <c r="T172" s="1434"/>
      <c r="U172" s="1434"/>
      <c r="V172" s="1434"/>
      <c r="W172" s="1434"/>
      <c r="X172" s="1434"/>
      <c r="Y172" s="1434"/>
      <c r="Z172" s="1434"/>
      <c r="AA172" s="1446"/>
      <c r="AB172" s="1446"/>
      <c r="AC172" s="1446"/>
      <c r="AD172" s="1434"/>
      <c r="AE172" s="1434"/>
      <c r="AF172" s="1434"/>
      <c r="AG172" s="1434"/>
      <c r="AH172" s="1434"/>
      <c r="AI172" s="1434"/>
      <c r="AJ172" s="1434"/>
      <c r="AK172" s="1434"/>
      <c r="AL172" s="1434"/>
      <c r="AM172" s="1446"/>
      <c r="AN172" s="1446"/>
      <c r="AO172" s="1491"/>
    </row>
    <row r="173" spans="1:41" ht="26.25" customHeight="1">
      <c r="A173" s="1493"/>
      <c r="B173" s="1494"/>
      <c r="C173" s="1493"/>
      <c r="D173" s="1494"/>
      <c r="E173" s="1422" t="s">
        <v>782</v>
      </c>
      <c r="F173" s="1423"/>
      <c r="G173" s="1423"/>
      <c r="H173" s="1423"/>
      <c r="I173" s="1423"/>
      <c r="J173" s="1424"/>
      <c r="K173" s="1492" t="s">
        <v>773</v>
      </c>
      <c r="L173" s="1434"/>
      <c r="M173" s="1434"/>
      <c r="N173" s="1434" t="s">
        <v>813</v>
      </c>
      <c r="O173" s="1434"/>
      <c r="P173" s="1434"/>
      <c r="Q173" s="1434"/>
      <c r="R173" s="1434"/>
      <c r="S173" s="1434"/>
      <c r="T173" s="1434"/>
      <c r="U173" s="1434"/>
      <c r="V173" s="1434"/>
      <c r="W173" s="1434"/>
      <c r="X173" s="1434"/>
      <c r="Y173" s="1434"/>
      <c r="Z173" s="1434"/>
      <c r="AA173" s="1446"/>
      <c r="AB173" s="1446"/>
      <c r="AC173" s="1446"/>
      <c r="AD173" s="1434"/>
      <c r="AE173" s="1434"/>
      <c r="AF173" s="1434"/>
      <c r="AG173" s="1434"/>
      <c r="AH173" s="1434"/>
      <c r="AI173" s="1434"/>
      <c r="AJ173" s="1434"/>
      <c r="AK173" s="1434"/>
      <c r="AL173" s="1434"/>
      <c r="AM173" s="1446"/>
      <c r="AN173" s="1446"/>
      <c r="AO173" s="1491"/>
    </row>
    <row r="174" spans="1:41" ht="26.25" customHeight="1">
      <c r="A174" s="1493"/>
      <c r="B174" s="1494"/>
      <c r="C174" s="1493"/>
      <c r="D174" s="1494"/>
      <c r="E174" s="1422" t="s">
        <v>785</v>
      </c>
      <c r="F174" s="1423"/>
      <c r="G174" s="1423"/>
      <c r="H174" s="1423"/>
      <c r="I174" s="1423"/>
      <c r="J174" s="1424"/>
      <c r="K174" s="1492" t="s">
        <v>814</v>
      </c>
      <c r="L174" s="1434"/>
      <c r="M174" s="1434"/>
      <c r="N174" s="1434" t="s">
        <v>815</v>
      </c>
      <c r="O174" s="1434"/>
      <c r="P174" s="1434"/>
      <c r="Q174" s="1434"/>
      <c r="R174" s="1434"/>
      <c r="S174" s="1434"/>
      <c r="T174" s="1434"/>
      <c r="U174" s="1434"/>
      <c r="V174" s="1434"/>
      <c r="W174" s="1434"/>
      <c r="X174" s="1434"/>
      <c r="Y174" s="1434"/>
      <c r="Z174" s="1434"/>
      <c r="AA174" s="1446"/>
      <c r="AB174" s="1446"/>
      <c r="AC174" s="1446"/>
      <c r="AD174" s="1434"/>
      <c r="AE174" s="1434"/>
      <c r="AF174" s="1434"/>
      <c r="AG174" s="1434"/>
      <c r="AH174" s="1434"/>
      <c r="AI174" s="1434"/>
      <c r="AJ174" s="1434"/>
      <c r="AK174" s="1434"/>
      <c r="AL174" s="1434"/>
      <c r="AM174" s="1446"/>
      <c r="AN174" s="1446"/>
      <c r="AO174" s="1491"/>
    </row>
    <row r="175" spans="1:41" ht="26.25" customHeight="1">
      <c r="A175" s="1493"/>
      <c r="B175" s="1494"/>
      <c r="C175" s="1493"/>
      <c r="D175" s="1494"/>
      <c r="E175" s="1422" t="s">
        <v>788</v>
      </c>
      <c r="F175" s="1423"/>
      <c r="G175" s="1423"/>
      <c r="H175" s="1423"/>
      <c r="I175" s="1423"/>
      <c r="J175" s="1424"/>
      <c r="K175" s="1492" t="s">
        <v>814</v>
      </c>
      <c r="L175" s="1434"/>
      <c r="M175" s="1434"/>
      <c r="N175" s="1434" t="s">
        <v>816</v>
      </c>
      <c r="O175" s="1434"/>
      <c r="P175" s="1434"/>
      <c r="Q175" s="1434"/>
      <c r="R175" s="1434"/>
      <c r="S175" s="1434"/>
      <c r="T175" s="1434"/>
      <c r="U175" s="1434"/>
      <c r="V175" s="1434"/>
      <c r="W175" s="1434"/>
      <c r="X175" s="1434"/>
      <c r="Y175" s="1434"/>
      <c r="Z175" s="1434"/>
      <c r="AA175" s="1446"/>
      <c r="AB175" s="1446"/>
      <c r="AC175" s="1446"/>
      <c r="AD175" s="1434"/>
      <c r="AE175" s="1434"/>
      <c r="AF175" s="1434"/>
      <c r="AG175" s="1434"/>
      <c r="AH175" s="1434"/>
      <c r="AI175" s="1434"/>
      <c r="AJ175" s="1434"/>
      <c r="AK175" s="1434"/>
      <c r="AL175" s="1434"/>
      <c r="AM175" s="1446"/>
      <c r="AN175" s="1446"/>
      <c r="AO175" s="1491"/>
    </row>
    <row r="176" spans="1:41" ht="26.25" customHeight="1">
      <c r="A176" s="1493"/>
      <c r="B176" s="1494"/>
      <c r="C176" s="1459"/>
      <c r="D176" s="1474"/>
      <c r="E176" s="1422" t="s">
        <v>369</v>
      </c>
      <c r="F176" s="1423"/>
      <c r="G176" s="1423"/>
      <c r="H176" s="1423"/>
      <c r="I176" s="1423"/>
      <c r="J176" s="1424"/>
      <c r="K176" s="1492">
        <v>0.2</v>
      </c>
      <c r="L176" s="1434"/>
      <c r="M176" s="1434"/>
      <c r="N176" s="1434" t="s">
        <v>817</v>
      </c>
      <c r="O176" s="1434"/>
      <c r="P176" s="1434"/>
      <c r="Q176" s="1434"/>
      <c r="R176" s="1434"/>
      <c r="S176" s="1434"/>
      <c r="T176" s="1434"/>
      <c r="U176" s="1434"/>
      <c r="V176" s="1434"/>
      <c r="W176" s="1434"/>
      <c r="X176" s="1434"/>
      <c r="Y176" s="1434"/>
      <c r="Z176" s="1434"/>
      <c r="AA176" s="1446"/>
      <c r="AB176" s="1446"/>
      <c r="AC176" s="1446"/>
      <c r="AD176" s="1434"/>
      <c r="AE176" s="1434"/>
      <c r="AF176" s="1434"/>
      <c r="AG176" s="1434"/>
      <c r="AH176" s="1434"/>
      <c r="AI176" s="1434"/>
      <c r="AJ176" s="1434"/>
      <c r="AK176" s="1434"/>
      <c r="AL176" s="1434"/>
      <c r="AM176" s="1446"/>
      <c r="AN176" s="1446"/>
      <c r="AO176" s="1491"/>
    </row>
    <row r="177" spans="1:41" ht="26.25" customHeight="1">
      <c r="A177" s="1459"/>
      <c r="B177" s="1474"/>
      <c r="C177" s="1422" t="s">
        <v>818</v>
      </c>
      <c r="D177" s="1423"/>
      <c r="E177" s="1423"/>
      <c r="F177" s="1423"/>
      <c r="G177" s="1423"/>
      <c r="H177" s="1423"/>
      <c r="I177" s="1423"/>
      <c r="J177" s="1423"/>
      <c r="K177" s="1423"/>
      <c r="L177" s="1423"/>
      <c r="M177" s="1424"/>
      <c r="N177" s="1434" t="s">
        <v>819</v>
      </c>
      <c r="O177" s="1434"/>
      <c r="P177" s="1434"/>
      <c r="Q177" s="1434"/>
      <c r="R177" s="1434"/>
      <c r="S177" s="1434"/>
      <c r="T177" s="1434"/>
      <c r="U177" s="1434"/>
      <c r="V177" s="1434"/>
      <c r="W177" s="1434"/>
      <c r="X177" s="1434"/>
      <c r="Y177" s="1434"/>
      <c r="Z177" s="1434"/>
      <c r="AA177" s="1446"/>
      <c r="AB177" s="1446"/>
      <c r="AC177" s="1446"/>
      <c r="AD177" s="1434"/>
      <c r="AE177" s="1434"/>
      <c r="AF177" s="1434"/>
      <c r="AG177" s="1434"/>
      <c r="AH177" s="1434"/>
      <c r="AI177" s="1434"/>
      <c r="AJ177" s="1434"/>
      <c r="AK177" s="1434"/>
      <c r="AL177" s="1434"/>
      <c r="AM177" s="1446"/>
      <c r="AN177" s="1446"/>
      <c r="AO177" s="1491"/>
    </row>
    <row r="181" spans="1:41" ht="10.5" customHeight="1">
      <c r="AM181" s="202" t="s">
        <v>820</v>
      </c>
    </row>
    <row r="183" spans="1:41" ht="10.5" customHeight="1">
      <c r="A183" s="225"/>
      <c r="B183" s="226"/>
      <c r="C183" s="226"/>
      <c r="D183" s="226"/>
      <c r="E183" s="226"/>
      <c r="F183" s="226"/>
      <c r="G183" s="226"/>
      <c r="H183" s="226"/>
      <c r="I183" s="226"/>
      <c r="J183" s="226"/>
      <c r="K183" s="226"/>
      <c r="L183" s="226"/>
      <c r="M183" s="226"/>
      <c r="N183" s="226"/>
      <c r="O183" s="226"/>
      <c r="P183" s="226"/>
      <c r="Q183" s="226"/>
      <c r="R183" s="1450" t="s">
        <v>821</v>
      </c>
      <c r="S183" s="1450"/>
      <c r="T183" s="1450"/>
      <c r="U183" s="1450"/>
      <c r="V183" s="1450"/>
      <c r="W183" s="1450"/>
      <c r="X183" s="1450"/>
      <c r="Y183" s="1450"/>
      <c r="Z183" s="1450"/>
      <c r="AA183" s="1450"/>
      <c r="AB183" s="1450"/>
      <c r="AC183" s="1450"/>
      <c r="AD183" s="1450"/>
      <c r="AE183" s="1450"/>
      <c r="AF183" s="1450"/>
      <c r="AG183" s="1450"/>
      <c r="AH183" s="1450"/>
      <c r="AI183" s="1450"/>
      <c r="AJ183" s="1450"/>
      <c r="AK183" s="1450"/>
      <c r="AL183" s="226"/>
      <c r="AM183" s="226"/>
      <c r="AN183" s="226"/>
      <c r="AO183" s="227"/>
    </row>
    <row r="184" spans="1:41" ht="10.5" customHeight="1">
      <c r="A184" s="229" t="s">
        <v>664</v>
      </c>
      <c r="B184" s="228"/>
      <c r="C184" s="228"/>
      <c r="D184" s="228"/>
      <c r="E184" s="230" t="str">
        <f>MID($I$11,1,1)</f>
        <v>3</v>
      </c>
      <c r="F184" s="230" t="str">
        <f>MID($I$11,2,1)</f>
        <v>1</v>
      </c>
      <c r="G184" s="230" t="str">
        <f>MID($I$11,3,1)</f>
        <v>2</v>
      </c>
      <c r="H184" s="231" t="s">
        <v>665</v>
      </c>
      <c r="I184" s="230" t="str">
        <f>MID($I$11,4,1)</f>
        <v>8</v>
      </c>
      <c r="J184" s="230" t="str">
        <f>MID($I$11,5,1)</f>
        <v>6</v>
      </c>
      <c r="K184" s="231" t="s">
        <v>665</v>
      </c>
      <c r="L184" s="230" t="str">
        <f>MID($I$11,6,1)</f>
        <v>1</v>
      </c>
      <c r="M184" s="230" t="str">
        <f>MID($I$11,7,1)</f>
        <v>2</v>
      </c>
      <c r="N184" s="230" t="str">
        <f>MID($I$11,8,1)</f>
        <v>3</v>
      </c>
      <c r="O184" s="230" t="str">
        <f>MID($I$11,9,1)</f>
        <v>4</v>
      </c>
      <c r="P184" s="230" t="str">
        <f>MID($I$11,10,1)</f>
        <v>4</v>
      </c>
      <c r="Q184" s="228"/>
      <c r="R184" s="1451"/>
      <c r="S184" s="1451"/>
      <c r="T184" s="1451"/>
      <c r="U184" s="1451"/>
      <c r="V184" s="1451"/>
      <c r="W184" s="1451"/>
      <c r="X184" s="1451"/>
      <c r="Y184" s="1451"/>
      <c r="Z184" s="1451"/>
      <c r="AA184" s="1451"/>
      <c r="AB184" s="1451"/>
      <c r="AC184" s="1451"/>
      <c r="AD184" s="1451"/>
      <c r="AE184" s="1451"/>
      <c r="AF184" s="1451"/>
      <c r="AG184" s="1451"/>
      <c r="AH184" s="1451"/>
      <c r="AI184" s="1451"/>
      <c r="AJ184" s="1451"/>
      <c r="AK184" s="1451"/>
      <c r="AL184" s="228"/>
      <c r="AM184" s="228"/>
      <c r="AN184" s="228"/>
      <c r="AO184" s="232"/>
    </row>
    <row r="185" spans="1:41" ht="10.5" customHeight="1">
      <c r="A185" s="233"/>
      <c r="B185" s="234"/>
      <c r="C185" s="234"/>
      <c r="D185" s="234"/>
      <c r="E185" s="234"/>
      <c r="F185" s="234"/>
      <c r="G185" s="234"/>
      <c r="H185" s="234"/>
      <c r="I185" s="234"/>
      <c r="J185" s="234"/>
      <c r="K185" s="234"/>
      <c r="L185" s="234"/>
      <c r="M185" s="234"/>
      <c r="N185" s="234"/>
      <c r="O185" s="234"/>
      <c r="P185" s="234"/>
      <c r="Q185" s="234"/>
      <c r="R185" s="1452"/>
      <c r="S185" s="1452"/>
      <c r="T185" s="1452"/>
      <c r="U185" s="1452"/>
      <c r="V185" s="1452"/>
      <c r="W185" s="1452"/>
      <c r="X185" s="1452"/>
      <c r="Y185" s="1452"/>
      <c r="Z185" s="1452"/>
      <c r="AA185" s="1452"/>
      <c r="AB185" s="1452"/>
      <c r="AC185" s="1452"/>
      <c r="AD185" s="1452"/>
      <c r="AE185" s="1452"/>
      <c r="AF185" s="1452"/>
      <c r="AG185" s="1452"/>
      <c r="AH185" s="1452"/>
      <c r="AI185" s="1452"/>
      <c r="AJ185" s="1452"/>
      <c r="AK185" s="1452"/>
      <c r="AL185" s="1442" t="s">
        <v>666</v>
      </c>
      <c r="AM185" s="1442"/>
      <c r="AN185" s="1442"/>
      <c r="AO185" s="1443"/>
    </row>
    <row r="186" spans="1:41" ht="18" customHeight="1">
      <c r="A186" s="1490" t="s">
        <v>822</v>
      </c>
      <c r="B186" s="1444"/>
      <c r="C186" s="1444"/>
      <c r="D186" s="1487" t="s">
        <v>823</v>
      </c>
      <c r="E186" s="1472"/>
      <c r="F186" s="1487" t="s">
        <v>824</v>
      </c>
      <c r="G186" s="1472"/>
      <c r="H186" s="1456" t="s">
        <v>498</v>
      </c>
      <c r="I186" s="1472"/>
      <c r="J186" s="1456" t="s">
        <v>511</v>
      </c>
      <c r="K186" s="1472"/>
      <c r="L186" s="1487" t="s">
        <v>825</v>
      </c>
      <c r="M186" s="1457"/>
      <c r="N186" s="1472"/>
      <c r="O186" s="1487" t="s">
        <v>826</v>
      </c>
      <c r="P186" s="1457"/>
      <c r="Q186" s="1472"/>
      <c r="R186" s="1422" t="s">
        <v>827</v>
      </c>
      <c r="S186" s="1423"/>
      <c r="T186" s="1423"/>
      <c r="U186" s="1423"/>
      <c r="V186" s="1423"/>
      <c r="W186" s="1423"/>
      <c r="X186" s="1423"/>
      <c r="Y186" s="1423"/>
      <c r="Z186" s="1423"/>
      <c r="AA186" s="1423"/>
      <c r="AB186" s="1423"/>
      <c r="AC186" s="1424"/>
      <c r="AD186" s="1482" t="s">
        <v>828</v>
      </c>
      <c r="AE186" s="1482"/>
      <c r="AF186" s="1482"/>
      <c r="AG186" s="1482" t="s">
        <v>829</v>
      </c>
      <c r="AH186" s="1482"/>
      <c r="AI186" s="1482"/>
      <c r="AJ186" s="1482" t="s">
        <v>830</v>
      </c>
      <c r="AK186" s="1485"/>
      <c r="AL186" s="1485"/>
      <c r="AM186" s="1482" t="s">
        <v>831</v>
      </c>
      <c r="AN186" s="1482"/>
      <c r="AO186" s="1488"/>
    </row>
    <row r="187" spans="1:41" ht="24" customHeight="1">
      <c r="A187" s="1490"/>
      <c r="B187" s="1444"/>
      <c r="C187" s="1444"/>
      <c r="D187" s="1459"/>
      <c r="E187" s="1474"/>
      <c r="F187" s="1459"/>
      <c r="G187" s="1474"/>
      <c r="H187" s="1459"/>
      <c r="I187" s="1474"/>
      <c r="J187" s="1459"/>
      <c r="K187" s="1474"/>
      <c r="L187" s="1459"/>
      <c r="M187" s="1460"/>
      <c r="N187" s="1474"/>
      <c r="O187" s="1459"/>
      <c r="P187" s="1460"/>
      <c r="Q187" s="1474"/>
      <c r="R187" s="1422" t="s">
        <v>832</v>
      </c>
      <c r="S187" s="1423"/>
      <c r="T187" s="1423"/>
      <c r="U187" s="1423"/>
      <c r="V187" s="1463" t="s">
        <v>833</v>
      </c>
      <c r="W187" s="1423"/>
      <c r="X187" s="1423"/>
      <c r="Y187" s="1423"/>
      <c r="Z187" s="1463" t="s">
        <v>834</v>
      </c>
      <c r="AA187" s="1423"/>
      <c r="AB187" s="1423"/>
      <c r="AC187" s="1423"/>
      <c r="AD187" s="1484"/>
      <c r="AE187" s="1484"/>
      <c r="AF187" s="1484"/>
      <c r="AG187" s="1484"/>
      <c r="AH187" s="1484"/>
      <c r="AI187" s="1484"/>
      <c r="AJ187" s="1486"/>
      <c r="AK187" s="1486"/>
      <c r="AL187" s="1486"/>
      <c r="AM187" s="1484"/>
      <c r="AN187" s="1484"/>
      <c r="AO187" s="1489"/>
    </row>
    <row r="188" spans="1:41" ht="22.5" customHeight="1">
      <c r="A188" s="1436"/>
      <c r="B188" s="1434"/>
      <c r="C188" s="1434"/>
      <c r="D188" s="1434"/>
      <c r="E188" s="1434"/>
      <c r="F188" s="1434"/>
      <c r="G188" s="1434"/>
      <c r="H188" s="1434"/>
      <c r="I188" s="1434"/>
      <c r="J188" s="1434"/>
      <c r="K188" s="1434"/>
      <c r="L188" s="1434"/>
      <c r="M188" s="1434"/>
      <c r="N188" s="1434"/>
      <c r="O188" s="1434"/>
      <c r="P188" s="1434"/>
      <c r="Q188" s="1434"/>
      <c r="R188" s="1434"/>
      <c r="S188" s="1434"/>
      <c r="T188" s="1434"/>
      <c r="U188" s="1434"/>
      <c r="V188" s="1434"/>
      <c r="W188" s="1434"/>
      <c r="X188" s="1434"/>
      <c r="Y188" s="1434"/>
      <c r="Z188" s="1434"/>
      <c r="AA188" s="1434"/>
      <c r="AB188" s="1434"/>
      <c r="AC188" s="1434"/>
      <c r="AD188" s="1422"/>
      <c r="AE188" s="1423"/>
      <c r="AF188" s="1424"/>
      <c r="AG188" s="1422"/>
      <c r="AH188" s="1423"/>
      <c r="AI188" s="1424"/>
      <c r="AJ188" s="1422"/>
      <c r="AK188" s="1423"/>
      <c r="AL188" s="1424"/>
      <c r="AM188" s="1422"/>
      <c r="AN188" s="1423"/>
      <c r="AO188" s="1464"/>
    </row>
    <row r="189" spans="1:41" ht="22.5" customHeight="1">
      <c r="A189" s="1436"/>
      <c r="B189" s="1434"/>
      <c r="C189" s="1434"/>
      <c r="D189" s="1434"/>
      <c r="E189" s="1434"/>
      <c r="F189" s="1434"/>
      <c r="G189" s="1434"/>
      <c r="H189" s="1434"/>
      <c r="I189" s="1434"/>
      <c r="J189" s="1434"/>
      <c r="K189" s="1434"/>
      <c r="L189" s="1434"/>
      <c r="M189" s="1434"/>
      <c r="N189" s="1434"/>
      <c r="O189" s="1434"/>
      <c r="P189" s="1434"/>
      <c r="Q189" s="1434"/>
      <c r="R189" s="1434"/>
      <c r="S189" s="1434"/>
      <c r="T189" s="1434"/>
      <c r="U189" s="1434"/>
      <c r="V189" s="1434"/>
      <c r="W189" s="1434"/>
      <c r="X189" s="1434"/>
      <c r="Y189" s="1434"/>
      <c r="Z189" s="1434"/>
      <c r="AA189" s="1434"/>
      <c r="AB189" s="1434"/>
      <c r="AC189" s="1434"/>
      <c r="AD189" s="1422"/>
      <c r="AE189" s="1423"/>
      <c r="AF189" s="1424"/>
      <c r="AG189" s="1422"/>
      <c r="AH189" s="1423"/>
      <c r="AI189" s="1424"/>
      <c r="AJ189" s="1422"/>
      <c r="AK189" s="1423"/>
      <c r="AL189" s="1424"/>
      <c r="AM189" s="1422"/>
      <c r="AN189" s="1423"/>
      <c r="AO189" s="1464"/>
    </row>
    <row r="190" spans="1:41" ht="22.5" customHeight="1">
      <c r="A190" s="1436"/>
      <c r="B190" s="1434"/>
      <c r="C190" s="1434"/>
      <c r="D190" s="1434"/>
      <c r="E190" s="1434"/>
      <c r="F190" s="1434"/>
      <c r="G190" s="1434"/>
      <c r="H190" s="1434"/>
      <c r="I190" s="1434"/>
      <c r="J190" s="1434"/>
      <c r="K190" s="1434"/>
      <c r="L190" s="1434"/>
      <c r="M190" s="1434"/>
      <c r="N190" s="1434"/>
      <c r="O190" s="1434"/>
      <c r="P190" s="1434"/>
      <c r="Q190" s="1434"/>
      <c r="R190" s="1434"/>
      <c r="S190" s="1434"/>
      <c r="T190" s="1434"/>
      <c r="U190" s="1434"/>
      <c r="V190" s="1434"/>
      <c r="W190" s="1434"/>
      <c r="X190" s="1434"/>
      <c r="Y190" s="1434"/>
      <c r="Z190" s="1434"/>
      <c r="AA190" s="1434"/>
      <c r="AB190" s="1434"/>
      <c r="AC190" s="1434"/>
      <c r="AD190" s="1422"/>
      <c r="AE190" s="1423"/>
      <c r="AF190" s="1424"/>
      <c r="AG190" s="1422"/>
      <c r="AH190" s="1423"/>
      <c r="AI190" s="1424"/>
      <c r="AJ190" s="1422"/>
      <c r="AK190" s="1423"/>
      <c r="AL190" s="1424"/>
      <c r="AM190" s="1422"/>
      <c r="AN190" s="1423"/>
      <c r="AO190" s="1464"/>
    </row>
    <row r="191" spans="1:41" ht="22.5" customHeight="1">
      <c r="A191" s="1436"/>
      <c r="B191" s="1434"/>
      <c r="C191" s="1434"/>
      <c r="D191" s="1434"/>
      <c r="E191" s="1434"/>
      <c r="F191" s="1434"/>
      <c r="G191" s="1434"/>
      <c r="H191" s="1434"/>
      <c r="I191" s="1434"/>
      <c r="J191" s="1434"/>
      <c r="K191" s="1434"/>
      <c r="L191" s="1434"/>
      <c r="M191" s="1434"/>
      <c r="N191" s="1434"/>
      <c r="O191" s="1434"/>
      <c r="P191" s="1434"/>
      <c r="Q191" s="1434"/>
      <c r="R191" s="1434"/>
      <c r="S191" s="1434"/>
      <c r="T191" s="1434"/>
      <c r="U191" s="1434"/>
      <c r="V191" s="1434"/>
      <c r="W191" s="1434"/>
      <c r="X191" s="1434"/>
      <c r="Y191" s="1434"/>
      <c r="Z191" s="1434"/>
      <c r="AA191" s="1434"/>
      <c r="AB191" s="1434"/>
      <c r="AC191" s="1434"/>
      <c r="AD191" s="1422"/>
      <c r="AE191" s="1423"/>
      <c r="AF191" s="1424"/>
      <c r="AG191" s="1422"/>
      <c r="AH191" s="1423"/>
      <c r="AI191" s="1424"/>
      <c r="AJ191" s="1422"/>
      <c r="AK191" s="1423"/>
      <c r="AL191" s="1424"/>
      <c r="AM191" s="1422"/>
      <c r="AN191" s="1423"/>
      <c r="AO191" s="1464"/>
    </row>
    <row r="192" spans="1:41" ht="22.5" customHeight="1">
      <c r="A192" s="1436"/>
      <c r="B192" s="1434"/>
      <c r="C192" s="1434"/>
      <c r="D192" s="1434"/>
      <c r="E192" s="1434"/>
      <c r="F192" s="1434"/>
      <c r="G192" s="1434"/>
      <c r="H192" s="1434"/>
      <c r="I192" s="1434"/>
      <c r="J192" s="1434"/>
      <c r="K192" s="1434"/>
      <c r="L192" s="1434"/>
      <c r="M192" s="1434"/>
      <c r="N192" s="1434"/>
      <c r="O192" s="1434"/>
      <c r="P192" s="1434"/>
      <c r="Q192" s="1434"/>
      <c r="R192" s="1434"/>
      <c r="S192" s="1434"/>
      <c r="T192" s="1434"/>
      <c r="U192" s="1434"/>
      <c r="V192" s="1434"/>
      <c r="W192" s="1434"/>
      <c r="X192" s="1434"/>
      <c r="Y192" s="1434"/>
      <c r="Z192" s="1434"/>
      <c r="AA192" s="1434"/>
      <c r="AB192" s="1434"/>
      <c r="AC192" s="1434"/>
      <c r="AD192" s="1422"/>
      <c r="AE192" s="1423"/>
      <c r="AF192" s="1424"/>
      <c r="AG192" s="1422"/>
      <c r="AH192" s="1423"/>
      <c r="AI192" s="1424"/>
      <c r="AJ192" s="1422"/>
      <c r="AK192" s="1423"/>
      <c r="AL192" s="1424"/>
      <c r="AM192" s="1422"/>
      <c r="AN192" s="1423"/>
      <c r="AO192" s="1464"/>
    </row>
    <row r="193" spans="1:41" ht="22.5" customHeight="1">
      <c r="A193" s="1436"/>
      <c r="B193" s="1434"/>
      <c r="C193" s="1434"/>
      <c r="D193" s="1434"/>
      <c r="E193" s="1434"/>
      <c r="F193" s="1434"/>
      <c r="G193" s="1434"/>
      <c r="H193" s="1434"/>
      <c r="I193" s="1434"/>
      <c r="J193" s="1434"/>
      <c r="K193" s="1434"/>
      <c r="L193" s="1434"/>
      <c r="M193" s="1434"/>
      <c r="N193" s="1434"/>
      <c r="O193" s="1434"/>
      <c r="P193" s="1434"/>
      <c r="Q193" s="1434"/>
      <c r="R193" s="1434"/>
      <c r="S193" s="1434"/>
      <c r="T193" s="1434"/>
      <c r="U193" s="1434"/>
      <c r="V193" s="1434"/>
      <c r="W193" s="1434"/>
      <c r="X193" s="1434"/>
      <c r="Y193" s="1434"/>
      <c r="Z193" s="1434"/>
      <c r="AA193" s="1434"/>
      <c r="AB193" s="1434"/>
      <c r="AC193" s="1434"/>
      <c r="AD193" s="1422"/>
      <c r="AE193" s="1423"/>
      <c r="AF193" s="1424"/>
      <c r="AG193" s="1422"/>
      <c r="AH193" s="1423"/>
      <c r="AI193" s="1424"/>
      <c r="AJ193" s="1422"/>
      <c r="AK193" s="1423"/>
      <c r="AL193" s="1424"/>
      <c r="AM193" s="1422"/>
      <c r="AN193" s="1423"/>
      <c r="AO193" s="1464"/>
    </row>
    <row r="194" spans="1:41" ht="22.5" customHeight="1">
      <c r="A194" s="1436"/>
      <c r="B194" s="1434"/>
      <c r="C194" s="1434"/>
      <c r="D194" s="1434"/>
      <c r="E194" s="1434"/>
      <c r="F194" s="1434"/>
      <c r="G194" s="1434"/>
      <c r="H194" s="1434"/>
      <c r="I194" s="1434"/>
      <c r="J194" s="1434"/>
      <c r="K194" s="1434"/>
      <c r="L194" s="1434"/>
      <c r="M194" s="1434"/>
      <c r="N194" s="1434"/>
      <c r="O194" s="1434"/>
      <c r="P194" s="1434"/>
      <c r="Q194" s="1434"/>
      <c r="R194" s="1434"/>
      <c r="S194" s="1434"/>
      <c r="T194" s="1434"/>
      <c r="U194" s="1434"/>
      <c r="V194" s="1434"/>
      <c r="W194" s="1434"/>
      <c r="X194" s="1434"/>
      <c r="Y194" s="1434"/>
      <c r="Z194" s="1434"/>
      <c r="AA194" s="1434"/>
      <c r="AB194" s="1434"/>
      <c r="AC194" s="1434"/>
      <c r="AD194" s="1422"/>
      <c r="AE194" s="1423"/>
      <c r="AF194" s="1424"/>
      <c r="AG194" s="1422"/>
      <c r="AH194" s="1423"/>
      <c r="AI194" s="1424"/>
      <c r="AJ194" s="1422"/>
      <c r="AK194" s="1423"/>
      <c r="AL194" s="1424"/>
      <c r="AM194" s="1422"/>
      <c r="AN194" s="1423"/>
      <c r="AO194" s="1464"/>
    </row>
    <row r="195" spans="1:41" ht="22.5" customHeight="1">
      <c r="A195" s="1436"/>
      <c r="B195" s="1434"/>
      <c r="C195" s="1434"/>
      <c r="D195" s="1434"/>
      <c r="E195" s="1434"/>
      <c r="F195" s="1434"/>
      <c r="G195" s="1434"/>
      <c r="H195" s="1434"/>
      <c r="I195" s="1434"/>
      <c r="J195" s="1434"/>
      <c r="K195" s="1434"/>
      <c r="L195" s="1434"/>
      <c r="M195" s="1434"/>
      <c r="N195" s="1434"/>
      <c r="O195" s="1434"/>
      <c r="P195" s="1434"/>
      <c r="Q195" s="1434"/>
      <c r="R195" s="1434"/>
      <c r="S195" s="1434"/>
      <c r="T195" s="1434"/>
      <c r="U195" s="1434"/>
      <c r="V195" s="1434"/>
      <c r="W195" s="1434"/>
      <c r="X195" s="1434"/>
      <c r="Y195" s="1434"/>
      <c r="Z195" s="1434"/>
      <c r="AA195" s="1434"/>
      <c r="AB195" s="1434"/>
      <c r="AC195" s="1434"/>
      <c r="AD195" s="1422"/>
      <c r="AE195" s="1423"/>
      <c r="AF195" s="1424"/>
      <c r="AG195" s="1422"/>
      <c r="AH195" s="1423"/>
      <c r="AI195" s="1424"/>
      <c r="AJ195" s="1422"/>
      <c r="AK195" s="1423"/>
      <c r="AL195" s="1424"/>
      <c r="AM195" s="1422"/>
      <c r="AN195" s="1423"/>
      <c r="AO195" s="1464"/>
    </row>
    <row r="196" spans="1:41" ht="22.5" customHeight="1">
      <c r="A196" s="1436"/>
      <c r="B196" s="1434"/>
      <c r="C196" s="1434"/>
      <c r="D196" s="1434"/>
      <c r="E196" s="1434"/>
      <c r="F196" s="1434"/>
      <c r="G196" s="1434"/>
      <c r="H196" s="1434"/>
      <c r="I196" s="1434"/>
      <c r="J196" s="1434"/>
      <c r="K196" s="1434"/>
      <c r="L196" s="1434"/>
      <c r="M196" s="1434"/>
      <c r="N196" s="1434"/>
      <c r="O196" s="1434"/>
      <c r="P196" s="1434"/>
      <c r="Q196" s="1434"/>
      <c r="R196" s="1434"/>
      <c r="S196" s="1434"/>
      <c r="T196" s="1434"/>
      <c r="U196" s="1434"/>
      <c r="V196" s="1434"/>
      <c r="W196" s="1434"/>
      <c r="X196" s="1434"/>
      <c r="Y196" s="1434"/>
      <c r="Z196" s="1434"/>
      <c r="AA196" s="1434"/>
      <c r="AB196" s="1434"/>
      <c r="AC196" s="1434"/>
      <c r="AD196" s="1422"/>
      <c r="AE196" s="1423"/>
      <c r="AF196" s="1424"/>
      <c r="AG196" s="1422"/>
      <c r="AH196" s="1423"/>
      <c r="AI196" s="1424"/>
      <c r="AJ196" s="1422"/>
      <c r="AK196" s="1423"/>
      <c r="AL196" s="1424"/>
      <c r="AM196" s="1422"/>
      <c r="AN196" s="1423"/>
      <c r="AO196" s="1464"/>
    </row>
    <row r="197" spans="1:41" ht="22.5" customHeight="1">
      <c r="A197" s="1432" t="s">
        <v>577</v>
      </c>
      <c r="B197" s="1425"/>
      <c r="C197" s="1425"/>
      <c r="D197" s="1425"/>
      <c r="E197" s="1425"/>
      <c r="F197" s="1425"/>
      <c r="G197" s="1425"/>
      <c r="H197" s="1425"/>
      <c r="I197" s="1425"/>
      <c r="J197" s="1425"/>
      <c r="K197" s="1425"/>
      <c r="L197" s="1425"/>
      <c r="M197" s="1425"/>
      <c r="N197" s="1425"/>
      <c r="O197" s="1425"/>
      <c r="P197" s="1425"/>
      <c r="Q197" s="1425"/>
      <c r="R197" s="1425"/>
      <c r="S197" s="1425"/>
      <c r="T197" s="1425"/>
      <c r="U197" s="1425"/>
      <c r="V197" s="1425"/>
      <c r="W197" s="1425"/>
      <c r="X197" s="1425"/>
      <c r="Y197" s="1425"/>
      <c r="Z197" s="1425"/>
      <c r="AA197" s="1425"/>
      <c r="AB197" s="1425"/>
      <c r="AC197" s="1425"/>
      <c r="AD197" s="1447"/>
      <c r="AE197" s="1448"/>
      <c r="AF197" s="1454"/>
      <c r="AG197" s="1447"/>
      <c r="AH197" s="1448"/>
      <c r="AI197" s="1454"/>
      <c r="AJ197" s="1447"/>
      <c r="AK197" s="1448"/>
      <c r="AL197" s="1454"/>
      <c r="AM197" s="1447"/>
      <c r="AN197" s="1448"/>
      <c r="AO197" s="1449"/>
    </row>
    <row r="199" spans="1:41" ht="22.5" customHeight="1">
      <c r="A199" s="1427" t="s">
        <v>835</v>
      </c>
      <c r="B199" s="1428"/>
      <c r="C199" s="1428"/>
      <c r="D199" s="1428"/>
      <c r="E199" s="1428"/>
      <c r="F199" s="1428"/>
      <c r="G199" s="1428"/>
      <c r="H199" s="1428"/>
      <c r="I199" s="1428"/>
      <c r="J199" s="1428"/>
      <c r="K199" s="1428"/>
      <c r="L199" s="1428"/>
      <c r="M199" s="1428"/>
      <c r="N199" s="1428"/>
      <c r="O199" s="1428"/>
      <c r="P199" s="1428"/>
      <c r="Q199" s="1428"/>
      <c r="R199" s="1428"/>
      <c r="S199" s="1428"/>
      <c r="T199" s="1428"/>
      <c r="U199" s="1428"/>
      <c r="V199" s="1428"/>
      <c r="W199" s="1428"/>
      <c r="X199" s="1428"/>
      <c r="Y199" s="1428"/>
      <c r="Z199" s="1428"/>
      <c r="AA199" s="1428"/>
      <c r="AB199" s="1428"/>
      <c r="AC199" s="1428"/>
      <c r="AD199" s="1428"/>
      <c r="AE199" s="1428"/>
      <c r="AF199" s="1428"/>
      <c r="AG199" s="1428"/>
      <c r="AH199" s="1428"/>
      <c r="AI199" s="1428"/>
      <c r="AJ199" s="1428"/>
      <c r="AK199" s="1428"/>
      <c r="AL199" s="1428"/>
      <c r="AM199" s="1428"/>
      <c r="AN199" s="1428"/>
      <c r="AO199" s="1428"/>
    </row>
    <row r="201" spans="1:41" ht="10.5" customHeight="1">
      <c r="A201" s="202" t="s">
        <v>836</v>
      </c>
    </row>
    <row r="202" spans="1:41" ht="10.5" customHeight="1">
      <c r="A202" s="235" t="s">
        <v>837</v>
      </c>
    </row>
    <row r="203" spans="1:41" ht="10.5" customHeight="1">
      <c r="A203" s="202" t="s">
        <v>838</v>
      </c>
    </row>
    <row r="204" spans="1:41" ht="10.5" customHeight="1">
      <c r="A204" s="202" t="s">
        <v>839</v>
      </c>
    </row>
    <row r="205" spans="1:41" ht="10.5" customHeight="1">
      <c r="A205" s="202" t="s">
        <v>840</v>
      </c>
    </row>
    <row r="206" spans="1:41" ht="10.5" customHeight="1">
      <c r="A206" s="202" t="s">
        <v>841</v>
      </c>
    </row>
    <row r="207" spans="1:41" ht="10.5" customHeight="1">
      <c r="A207" s="202" t="s">
        <v>842</v>
      </c>
    </row>
    <row r="208" spans="1:41" ht="10.5" customHeight="1">
      <c r="A208" s="202" t="s">
        <v>843</v>
      </c>
    </row>
    <row r="209" spans="1:41" ht="10.5" customHeight="1">
      <c r="A209" s="202" t="s">
        <v>844</v>
      </c>
    </row>
    <row r="210" spans="1:41" ht="10.5" customHeight="1">
      <c r="A210" s="202" t="s">
        <v>845</v>
      </c>
    </row>
    <row r="211" spans="1:41" ht="10.5" customHeight="1">
      <c r="A211" s="202" t="s">
        <v>846</v>
      </c>
    </row>
    <row r="212" spans="1:41" ht="10.5" customHeight="1">
      <c r="A212" s="202" t="s">
        <v>847</v>
      </c>
    </row>
    <row r="213" spans="1:41" ht="10.5" customHeight="1">
      <c r="A213" s="202" t="s">
        <v>848</v>
      </c>
    </row>
    <row r="214" spans="1:41" ht="10.5" customHeight="1">
      <c r="A214" s="202" t="s">
        <v>849</v>
      </c>
    </row>
    <row r="215" spans="1:41" ht="10.5" customHeight="1">
      <c r="A215" s="202" t="s">
        <v>850</v>
      </c>
    </row>
    <row r="216" spans="1:41" ht="10.5" customHeight="1">
      <c r="A216" s="202" t="s">
        <v>851</v>
      </c>
    </row>
    <row r="217" spans="1:41" ht="10.5" customHeight="1">
      <c r="A217" s="202" t="s">
        <v>852</v>
      </c>
    </row>
    <row r="218" spans="1:41" ht="10.5" customHeight="1">
      <c r="A218" s="202" t="s">
        <v>853</v>
      </c>
    </row>
    <row r="219" spans="1:41" ht="10.5" customHeight="1">
      <c r="A219" s="202" t="s">
        <v>854</v>
      </c>
    </row>
    <row r="220" spans="1:41" ht="10.5" customHeight="1">
      <c r="A220" s="202" t="s">
        <v>855</v>
      </c>
    </row>
    <row r="221" spans="1:41" ht="10.5" customHeight="1">
      <c r="A221" s="236"/>
      <c r="B221" s="236"/>
      <c r="C221" s="236"/>
      <c r="D221" s="236"/>
      <c r="E221" s="236"/>
      <c r="F221" s="236"/>
      <c r="G221" s="236"/>
      <c r="H221" s="236"/>
      <c r="I221" s="236"/>
      <c r="J221" s="236"/>
      <c r="K221" s="236"/>
      <c r="L221" s="236"/>
      <c r="M221" s="236"/>
      <c r="N221" s="236"/>
      <c r="O221" s="236"/>
      <c r="P221" s="236"/>
      <c r="Q221" s="236"/>
      <c r="R221" s="236"/>
      <c r="S221" s="236"/>
      <c r="T221" s="236"/>
      <c r="U221" s="236"/>
      <c r="V221" s="236"/>
      <c r="W221" s="236"/>
      <c r="X221" s="236"/>
      <c r="Y221" s="236"/>
      <c r="Z221" s="236"/>
      <c r="AA221" s="236"/>
      <c r="AB221" s="236"/>
      <c r="AC221" s="236"/>
      <c r="AD221" s="236"/>
      <c r="AE221" s="236"/>
      <c r="AF221" s="236"/>
      <c r="AG221" s="236"/>
      <c r="AH221" s="236"/>
      <c r="AI221" s="236"/>
      <c r="AJ221" s="236"/>
      <c r="AK221" s="236"/>
      <c r="AL221" s="236"/>
      <c r="AM221" s="236"/>
      <c r="AN221" s="236"/>
      <c r="AO221" s="236"/>
    </row>
    <row r="235" spans="1:41" ht="10.5" customHeight="1">
      <c r="AM235" s="202" t="s">
        <v>856</v>
      </c>
    </row>
    <row r="237" spans="1:41" ht="10.5" customHeight="1">
      <c r="A237" s="225"/>
      <c r="B237" s="226"/>
      <c r="C237" s="226"/>
      <c r="D237" s="226"/>
      <c r="E237" s="226"/>
      <c r="F237" s="226"/>
      <c r="G237" s="226"/>
      <c r="H237" s="226"/>
      <c r="I237" s="226"/>
      <c r="J237" s="226"/>
      <c r="K237" s="226"/>
      <c r="L237" s="226"/>
      <c r="M237" s="226"/>
      <c r="N237" s="226"/>
      <c r="O237" s="226"/>
      <c r="P237" s="226"/>
      <c r="Q237" s="226"/>
      <c r="R237" s="1450" t="s">
        <v>857</v>
      </c>
      <c r="S237" s="1450"/>
      <c r="T237" s="1450"/>
      <c r="U237" s="1450"/>
      <c r="V237" s="1450"/>
      <c r="W237" s="1450"/>
      <c r="X237" s="1450"/>
      <c r="Y237" s="1450"/>
      <c r="Z237" s="1450"/>
      <c r="AA237" s="1450"/>
      <c r="AB237" s="1450"/>
      <c r="AC237" s="1450"/>
      <c r="AD237" s="1450"/>
      <c r="AE237" s="1450"/>
      <c r="AF237" s="1450"/>
      <c r="AG237" s="1450"/>
      <c r="AH237" s="1450"/>
      <c r="AI237" s="1450"/>
      <c r="AJ237" s="1450"/>
      <c r="AK237" s="1450"/>
      <c r="AL237" s="226"/>
      <c r="AM237" s="226"/>
      <c r="AN237" s="226"/>
      <c r="AO237" s="227"/>
    </row>
    <row r="238" spans="1:41" ht="10.5" customHeight="1">
      <c r="A238" s="229" t="s">
        <v>664</v>
      </c>
      <c r="B238" s="228"/>
      <c r="C238" s="228"/>
      <c r="D238" s="228"/>
      <c r="E238" s="230" t="str">
        <f>MID($I$11,1,1)</f>
        <v>3</v>
      </c>
      <c r="F238" s="230" t="str">
        <f>MID($I$11,2,1)</f>
        <v>1</v>
      </c>
      <c r="G238" s="230" t="str">
        <f>MID($I$11,3,1)</f>
        <v>2</v>
      </c>
      <c r="H238" s="231" t="s">
        <v>665</v>
      </c>
      <c r="I238" s="230" t="str">
        <f>MID($I$11,4,1)</f>
        <v>8</v>
      </c>
      <c r="J238" s="230" t="str">
        <f>MID($I$11,5,1)</f>
        <v>6</v>
      </c>
      <c r="K238" s="231" t="s">
        <v>665</v>
      </c>
      <c r="L238" s="230" t="str">
        <f>MID($I$11,6,1)</f>
        <v>1</v>
      </c>
      <c r="M238" s="230" t="str">
        <f>MID($I$11,7,1)</f>
        <v>2</v>
      </c>
      <c r="N238" s="230" t="str">
        <f>MID($I$11,8,1)</f>
        <v>3</v>
      </c>
      <c r="O238" s="230" t="str">
        <f>MID($I$11,9,1)</f>
        <v>4</v>
      </c>
      <c r="P238" s="230" t="str">
        <f>MID($I$11,10,1)</f>
        <v>4</v>
      </c>
      <c r="Q238" s="228"/>
      <c r="R238" s="1451"/>
      <c r="S238" s="1451"/>
      <c r="T238" s="1451"/>
      <c r="U238" s="1451"/>
      <c r="V238" s="1451"/>
      <c r="W238" s="1451"/>
      <c r="X238" s="1451"/>
      <c r="Y238" s="1451"/>
      <c r="Z238" s="1451"/>
      <c r="AA238" s="1451"/>
      <c r="AB238" s="1451"/>
      <c r="AC238" s="1451"/>
      <c r="AD238" s="1451"/>
      <c r="AE238" s="1451"/>
      <c r="AF238" s="1451"/>
      <c r="AG238" s="1451"/>
      <c r="AH238" s="1451"/>
      <c r="AI238" s="1451"/>
      <c r="AJ238" s="1451"/>
      <c r="AK238" s="1451"/>
      <c r="AL238" s="228"/>
      <c r="AM238" s="228"/>
      <c r="AN238" s="228"/>
      <c r="AO238" s="232"/>
    </row>
    <row r="239" spans="1:41" ht="10.5" customHeight="1">
      <c r="A239" s="233"/>
      <c r="B239" s="234"/>
      <c r="C239" s="234"/>
      <c r="D239" s="234"/>
      <c r="E239" s="234"/>
      <c r="F239" s="234"/>
      <c r="G239" s="234"/>
      <c r="H239" s="234"/>
      <c r="I239" s="234"/>
      <c r="J239" s="234"/>
      <c r="K239" s="234"/>
      <c r="L239" s="234"/>
      <c r="M239" s="234"/>
      <c r="N239" s="234"/>
      <c r="O239" s="234"/>
      <c r="P239" s="234"/>
      <c r="Q239" s="234"/>
      <c r="R239" s="1452"/>
      <c r="S239" s="1452"/>
      <c r="T239" s="1452"/>
      <c r="U239" s="1452"/>
      <c r="V239" s="1452"/>
      <c r="W239" s="1452"/>
      <c r="X239" s="1452"/>
      <c r="Y239" s="1452"/>
      <c r="Z239" s="1452"/>
      <c r="AA239" s="1452"/>
      <c r="AB239" s="1452"/>
      <c r="AC239" s="1452"/>
      <c r="AD239" s="1452"/>
      <c r="AE239" s="1452"/>
      <c r="AF239" s="1452"/>
      <c r="AG239" s="1452"/>
      <c r="AH239" s="1452"/>
      <c r="AI239" s="1452"/>
      <c r="AJ239" s="1452"/>
      <c r="AK239" s="1452"/>
      <c r="AL239" s="1442" t="s">
        <v>666</v>
      </c>
      <c r="AM239" s="1442"/>
      <c r="AN239" s="1442"/>
      <c r="AO239" s="1443"/>
    </row>
    <row r="240" spans="1:41" ht="22.5" customHeight="1">
      <c r="A240" s="237" t="s">
        <v>858</v>
      </c>
      <c r="AO240" s="238"/>
    </row>
    <row r="241" spans="1:41" ht="22.5" customHeight="1">
      <c r="A241" s="1481" t="s">
        <v>859</v>
      </c>
      <c r="B241" s="1482"/>
      <c r="C241" s="1482"/>
      <c r="D241" s="1482"/>
      <c r="E241" s="1482"/>
      <c r="F241" s="1485" t="s">
        <v>860</v>
      </c>
      <c r="G241" s="1485"/>
      <c r="H241" s="1485"/>
      <c r="I241" s="1485"/>
      <c r="J241" s="1485" t="s">
        <v>861</v>
      </c>
      <c r="K241" s="1485"/>
      <c r="L241" s="1485"/>
      <c r="M241" s="1485"/>
      <c r="N241" s="1485" t="s">
        <v>498</v>
      </c>
      <c r="O241" s="1485"/>
      <c r="P241" s="1485"/>
      <c r="Q241" s="1485"/>
      <c r="R241" s="1485" t="s">
        <v>511</v>
      </c>
      <c r="S241" s="1485"/>
      <c r="T241" s="1485"/>
      <c r="U241" s="1485"/>
      <c r="V241" s="1485" t="s">
        <v>669</v>
      </c>
      <c r="W241" s="1485"/>
      <c r="X241" s="1485"/>
      <c r="Y241" s="1485"/>
      <c r="Z241" s="1485"/>
      <c r="AA241" s="1485"/>
      <c r="AB241" s="1485"/>
      <c r="AC241" s="1485"/>
      <c r="AD241" s="1422" t="s">
        <v>562</v>
      </c>
      <c r="AE241" s="1423"/>
      <c r="AF241" s="1423"/>
      <c r="AG241" s="1423"/>
      <c r="AH241" s="1423"/>
      <c r="AI241" s="1423"/>
      <c r="AJ241" s="1423"/>
      <c r="AK241" s="1423"/>
      <c r="AL241" s="1423"/>
      <c r="AM241" s="1423"/>
      <c r="AN241" s="1423"/>
      <c r="AO241" s="1464"/>
    </row>
    <row r="242" spans="1:41" ht="22.5" customHeight="1">
      <c r="A242" s="1483"/>
      <c r="B242" s="1484"/>
      <c r="C242" s="1484"/>
      <c r="D242" s="1484"/>
      <c r="E242" s="1484"/>
      <c r="F242" s="1486"/>
      <c r="G242" s="1486"/>
      <c r="H242" s="1486"/>
      <c r="I242" s="1486"/>
      <c r="J242" s="1486"/>
      <c r="K242" s="1486"/>
      <c r="L242" s="1486"/>
      <c r="M242" s="1486"/>
      <c r="N242" s="1486"/>
      <c r="O242" s="1486"/>
      <c r="P242" s="1486"/>
      <c r="Q242" s="1486"/>
      <c r="R242" s="1486"/>
      <c r="S242" s="1486"/>
      <c r="T242" s="1486"/>
      <c r="U242" s="1486"/>
      <c r="V242" s="1486"/>
      <c r="W242" s="1486"/>
      <c r="X242" s="1486"/>
      <c r="Y242" s="1486"/>
      <c r="Z242" s="1486"/>
      <c r="AA242" s="1486"/>
      <c r="AB242" s="1486"/>
      <c r="AC242" s="1486"/>
      <c r="AD242" s="1444" t="s">
        <v>862</v>
      </c>
      <c r="AE242" s="1434"/>
      <c r="AF242" s="1434"/>
      <c r="AG242" s="1434"/>
      <c r="AH242" s="1444" t="s">
        <v>863</v>
      </c>
      <c r="AI242" s="1434"/>
      <c r="AJ242" s="1434"/>
      <c r="AK242" s="1434"/>
      <c r="AL242" s="1434" t="s">
        <v>513</v>
      </c>
      <c r="AM242" s="1434"/>
      <c r="AN242" s="1434"/>
      <c r="AO242" s="1435"/>
    </row>
    <row r="243" spans="1:41" ht="22.5" customHeight="1">
      <c r="A243" s="1436"/>
      <c r="B243" s="1434"/>
      <c r="C243" s="1434"/>
      <c r="D243" s="1434"/>
      <c r="E243" s="1434"/>
      <c r="F243" s="1434"/>
      <c r="G243" s="1434"/>
      <c r="H243" s="1434"/>
      <c r="I243" s="1434"/>
      <c r="J243" s="1434"/>
      <c r="K243" s="1434"/>
      <c r="L243" s="1434"/>
      <c r="M243" s="1434"/>
      <c r="N243" s="1434"/>
      <c r="O243" s="1434"/>
      <c r="P243" s="1434"/>
      <c r="Q243" s="1434"/>
      <c r="R243" s="1434"/>
      <c r="S243" s="1434"/>
      <c r="T243" s="1434"/>
      <c r="U243" s="1434"/>
      <c r="V243" s="1434"/>
      <c r="W243" s="1434"/>
      <c r="X243" s="1434"/>
      <c r="Y243" s="1434"/>
      <c r="Z243" s="1434"/>
      <c r="AA243" s="1434"/>
      <c r="AB243" s="1434"/>
      <c r="AC243" s="1434"/>
      <c r="AD243" s="1434"/>
      <c r="AE243" s="1434"/>
      <c r="AF243" s="1434"/>
      <c r="AG243" s="1434"/>
      <c r="AH243" s="1434"/>
      <c r="AI243" s="1434"/>
      <c r="AJ243" s="1434"/>
      <c r="AK243" s="1434"/>
      <c r="AL243" s="1434"/>
      <c r="AM243" s="1434"/>
      <c r="AN243" s="1434"/>
      <c r="AO243" s="1435"/>
    </row>
    <row r="244" spans="1:41" ht="22.5" customHeight="1">
      <c r="A244" s="1436" t="s">
        <v>864</v>
      </c>
      <c r="B244" s="1434"/>
      <c r="C244" s="1434"/>
      <c r="D244" s="1434"/>
      <c r="E244" s="1434"/>
      <c r="F244" s="1446"/>
      <c r="G244" s="1446"/>
      <c r="H244" s="1446"/>
      <c r="I244" s="1446"/>
      <c r="J244" s="1446"/>
      <c r="K244" s="1446"/>
      <c r="L244" s="1446"/>
      <c r="M244" s="1446"/>
      <c r="N244" s="1446"/>
      <c r="O244" s="1446"/>
      <c r="P244" s="1446"/>
      <c r="Q244" s="1446"/>
      <c r="R244" s="1434"/>
      <c r="S244" s="1434"/>
      <c r="T244" s="1434"/>
      <c r="U244" s="1434"/>
      <c r="V244" s="1434"/>
      <c r="W244" s="1434"/>
      <c r="X244" s="1434"/>
      <c r="Y244" s="1434"/>
      <c r="Z244" s="1434"/>
      <c r="AA244" s="1434"/>
      <c r="AB244" s="1434"/>
      <c r="AC244" s="1434"/>
      <c r="AD244" s="1434"/>
      <c r="AE244" s="1434"/>
      <c r="AF244" s="1434"/>
      <c r="AG244" s="1434"/>
      <c r="AH244" s="1434"/>
      <c r="AI244" s="1434"/>
      <c r="AJ244" s="1434"/>
      <c r="AK244" s="1434"/>
      <c r="AL244" s="1434"/>
      <c r="AM244" s="1434"/>
      <c r="AN244" s="1434"/>
      <c r="AO244" s="1435"/>
    </row>
    <row r="245" spans="1:41" ht="22.5" customHeight="1">
      <c r="A245" s="237" t="s">
        <v>865</v>
      </c>
      <c r="AO245" s="238"/>
    </row>
    <row r="246" spans="1:41" ht="22.5" customHeight="1">
      <c r="A246" s="1471" t="s">
        <v>859</v>
      </c>
      <c r="B246" s="1457"/>
      <c r="C246" s="1472"/>
      <c r="D246" s="1456" t="s">
        <v>648</v>
      </c>
      <c r="E246" s="1457"/>
      <c r="F246" s="1457"/>
      <c r="G246" s="1472"/>
      <c r="H246" s="1475" t="s">
        <v>332</v>
      </c>
      <c r="I246" s="1476"/>
      <c r="J246" s="1476"/>
      <c r="K246" s="1476"/>
      <c r="L246" s="1476"/>
      <c r="M246" s="1477"/>
      <c r="N246" s="1422" t="s">
        <v>866</v>
      </c>
      <c r="O246" s="1423"/>
      <c r="P246" s="1423"/>
      <c r="Q246" s="1423"/>
      <c r="R246" s="1423"/>
      <c r="S246" s="1424"/>
      <c r="T246" s="1434" t="s">
        <v>867</v>
      </c>
      <c r="U246" s="1434"/>
      <c r="V246" s="1434"/>
      <c r="W246" s="1434"/>
      <c r="X246" s="1434"/>
      <c r="Y246" s="1434"/>
      <c r="Z246" s="1434"/>
      <c r="AA246" s="1434"/>
      <c r="AB246" s="1434"/>
      <c r="AC246" s="1434"/>
      <c r="AD246" s="1434"/>
      <c r="AE246" s="1434"/>
      <c r="AF246" s="1434"/>
      <c r="AG246" s="1434"/>
      <c r="AH246" s="1434"/>
      <c r="AI246" s="1434"/>
      <c r="AJ246" s="1434" t="s">
        <v>868</v>
      </c>
      <c r="AK246" s="1434"/>
      <c r="AL246" s="1434"/>
      <c r="AM246" s="1434"/>
      <c r="AN246" s="1434"/>
      <c r="AO246" s="1435"/>
    </row>
    <row r="247" spans="1:41" ht="22.5" customHeight="1">
      <c r="A247" s="1473"/>
      <c r="B247" s="1460"/>
      <c r="C247" s="1474"/>
      <c r="D247" s="1459"/>
      <c r="E247" s="1460"/>
      <c r="F247" s="1460"/>
      <c r="G247" s="1474"/>
      <c r="H247" s="1478"/>
      <c r="I247" s="1479"/>
      <c r="J247" s="1479"/>
      <c r="K247" s="1479"/>
      <c r="L247" s="1479"/>
      <c r="M247" s="1480"/>
      <c r="N247" s="1463" t="s">
        <v>869</v>
      </c>
      <c r="O247" s="1423"/>
      <c r="P247" s="1424"/>
      <c r="Q247" s="1463" t="s">
        <v>870</v>
      </c>
      <c r="R247" s="1423"/>
      <c r="S247" s="1424"/>
      <c r="T247" s="1444" t="s">
        <v>871</v>
      </c>
      <c r="U247" s="1434"/>
      <c r="V247" s="1434"/>
      <c r="W247" s="1434"/>
      <c r="X247" s="1434"/>
      <c r="Y247" s="1434" t="s">
        <v>664</v>
      </c>
      <c r="Z247" s="1434"/>
      <c r="AA247" s="1434"/>
      <c r="AB247" s="1434"/>
      <c r="AC247" s="1434"/>
      <c r="AD247" s="1422" t="s">
        <v>872</v>
      </c>
      <c r="AE247" s="1423"/>
      <c r="AF247" s="1424"/>
      <c r="AG247" s="1463" t="s">
        <v>671</v>
      </c>
      <c r="AH247" s="1423"/>
      <c r="AI247" s="1424"/>
      <c r="AJ247" s="1463" t="s">
        <v>872</v>
      </c>
      <c r="AK247" s="1423"/>
      <c r="AL247" s="1424"/>
      <c r="AM247" s="1463" t="s">
        <v>671</v>
      </c>
      <c r="AN247" s="1423"/>
      <c r="AO247" s="1464"/>
    </row>
    <row r="248" spans="1:41" ht="22.5" customHeight="1">
      <c r="A248" s="1455"/>
      <c r="B248" s="1423"/>
      <c r="C248" s="1424"/>
      <c r="D248" s="1422"/>
      <c r="E248" s="1423"/>
      <c r="F248" s="1423"/>
      <c r="G248" s="1424"/>
      <c r="H248" s="1468"/>
      <c r="I248" s="1469"/>
      <c r="J248" s="1469"/>
      <c r="K248" s="1469"/>
      <c r="L248" s="1469"/>
      <c r="M248" s="1470"/>
      <c r="N248" s="1422"/>
      <c r="O248" s="1423"/>
      <c r="P248" s="1424"/>
      <c r="Q248" s="1422"/>
      <c r="R248" s="1423"/>
      <c r="S248" s="1424"/>
      <c r="T248" s="1434"/>
      <c r="U248" s="1434"/>
      <c r="V248" s="1434"/>
      <c r="W248" s="1434"/>
      <c r="X248" s="1434"/>
      <c r="Y248" s="1434"/>
      <c r="Z248" s="1434"/>
      <c r="AA248" s="1434"/>
      <c r="AB248" s="1434"/>
      <c r="AC248" s="1434"/>
      <c r="AD248" s="1422"/>
      <c r="AE248" s="1423"/>
      <c r="AF248" s="1424"/>
      <c r="AG248" s="1422"/>
      <c r="AH248" s="1423"/>
      <c r="AI248" s="1424"/>
      <c r="AJ248" s="1422"/>
      <c r="AK248" s="1423"/>
      <c r="AL248" s="1424"/>
      <c r="AM248" s="1422"/>
      <c r="AN248" s="1423"/>
      <c r="AO248" s="1464"/>
    </row>
    <row r="249" spans="1:41" ht="22.5" customHeight="1">
      <c r="A249" s="1455"/>
      <c r="B249" s="1423"/>
      <c r="C249" s="1424"/>
      <c r="D249" s="1422"/>
      <c r="E249" s="1423"/>
      <c r="F249" s="1423"/>
      <c r="G249" s="1424"/>
      <c r="H249" s="1468"/>
      <c r="I249" s="1469"/>
      <c r="J249" s="1469"/>
      <c r="K249" s="1469"/>
      <c r="L249" s="1469"/>
      <c r="M249" s="1470"/>
      <c r="N249" s="1422"/>
      <c r="O249" s="1423"/>
      <c r="P249" s="1424"/>
      <c r="Q249" s="1422"/>
      <c r="R249" s="1423"/>
      <c r="S249" s="1424"/>
      <c r="T249" s="1434"/>
      <c r="U249" s="1434"/>
      <c r="V249" s="1434"/>
      <c r="W249" s="1434"/>
      <c r="X249" s="1434"/>
      <c r="Y249" s="1434"/>
      <c r="Z249" s="1434"/>
      <c r="AA249" s="1434"/>
      <c r="AB249" s="1434"/>
      <c r="AC249" s="1434"/>
      <c r="AD249" s="1422"/>
      <c r="AE249" s="1423"/>
      <c r="AF249" s="1424"/>
      <c r="AG249" s="1422"/>
      <c r="AH249" s="1423"/>
      <c r="AI249" s="1424"/>
      <c r="AJ249" s="1422"/>
      <c r="AK249" s="1423"/>
      <c r="AL249" s="1424"/>
      <c r="AM249" s="1422"/>
      <c r="AN249" s="1423"/>
      <c r="AO249" s="1464"/>
    </row>
    <row r="250" spans="1:41" ht="22.5" customHeight="1">
      <c r="A250" s="1455" t="s">
        <v>577</v>
      </c>
      <c r="B250" s="1423"/>
      <c r="C250" s="1424"/>
      <c r="D250" s="1429"/>
      <c r="E250" s="1430"/>
      <c r="F250" s="1430"/>
      <c r="G250" s="1431"/>
      <c r="H250" s="1465"/>
      <c r="I250" s="1466"/>
      <c r="J250" s="1466"/>
      <c r="K250" s="1466"/>
      <c r="L250" s="1466"/>
      <c r="M250" s="1467"/>
      <c r="N250" s="1422"/>
      <c r="O250" s="1423"/>
      <c r="P250" s="1424"/>
      <c r="Q250" s="1422"/>
      <c r="R250" s="1423"/>
      <c r="S250" s="1424"/>
      <c r="T250" s="1446"/>
      <c r="U250" s="1446"/>
      <c r="V250" s="1446"/>
      <c r="W250" s="1446"/>
      <c r="X250" s="1446"/>
      <c r="Y250" s="1446"/>
      <c r="Z250" s="1446"/>
      <c r="AA250" s="1446"/>
      <c r="AB250" s="1446"/>
      <c r="AC250" s="1446"/>
      <c r="AD250" s="1422"/>
      <c r="AE250" s="1423"/>
      <c r="AF250" s="1424"/>
      <c r="AG250" s="1422"/>
      <c r="AH250" s="1423"/>
      <c r="AI250" s="1424"/>
      <c r="AJ250" s="1422"/>
      <c r="AK250" s="1423"/>
      <c r="AL250" s="1424"/>
      <c r="AM250" s="1422"/>
      <c r="AN250" s="1423"/>
      <c r="AO250" s="1464"/>
    </row>
    <row r="251" spans="1:41" ht="22.5" customHeight="1">
      <c r="A251" s="237" t="s">
        <v>873</v>
      </c>
      <c r="AO251" s="238"/>
    </row>
    <row r="252" spans="1:41" ht="22.5" customHeight="1">
      <c r="A252" s="1455" t="s">
        <v>670</v>
      </c>
      <c r="B252" s="1423"/>
      <c r="C252" s="1423"/>
      <c r="D252" s="1423"/>
      <c r="E252" s="1423"/>
      <c r="F252" s="1423"/>
      <c r="G252" s="1423"/>
      <c r="H252" s="1423"/>
      <c r="I252" s="1423"/>
      <c r="J252" s="1423"/>
      <c r="K252" s="1423"/>
      <c r="L252" s="1423"/>
      <c r="M252" s="1423"/>
      <c r="N252" s="1423"/>
      <c r="O252" s="1424"/>
      <c r="P252" s="1422" t="s">
        <v>874</v>
      </c>
      <c r="Q252" s="1423"/>
      <c r="R252" s="1423"/>
      <c r="S252" s="1423"/>
      <c r="T252" s="1423"/>
      <c r="U252" s="1423"/>
      <c r="V252" s="1423"/>
      <c r="W252" s="1423"/>
      <c r="X252" s="1423"/>
      <c r="Y252" s="1423"/>
      <c r="Z252" s="1423"/>
      <c r="AA252" s="1423"/>
      <c r="AB252" s="1423"/>
      <c r="AC252" s="1423"/>
      <c r="AD252" s="1424"/>
      <c r="AE252" s="1456" t="s">
        <v>875</v>
      </c>
      <c r="AF252" s="1457"/>
      <c r="AG252" s="1457"/>
      <c r="AH252" s="1457"/>
      <c r="AI252" s="1457"/>
      <c r="AJ252" s="1457"/>
      <c r="AK252" s="1457"/>
      <c r="AL252" s="1457"/>
      <c r="AM252" s="1457"/>
      <c r="AN252" s="1457"/>
      <c r="AO252" s="1458"/>
    </row>
    <row r="253" spans="1:41" ht="22.5" customHeight="1">
      <c r="A253" s="1462" t="s">
        <v>876</v>
      </c>
      <c r="B253" s="1423"/>
      <c r="C253" s="1423"/>
      <c r="D253" s="1423"/>
      <c r="E253" s="1424"/>
      <c r="F253" s="1463" t="s">
        <v>877</v>
      </c>
      <c r="G253" s="1423"/>
      <c r="H253" s="1423"/>
      <c r="I253" s="1423"/>
      <c r="J253" s="1424"/>
      <c r="K253" s="1463" t="s">
        <v>878</v>
      </c>
      <c r="L253" s="1423"/>
      <c r="M253" s="1423"/>
      <c r="N253" s="1423"/>
      <c r="O253" s="1424"/>
      <c r="P253" s="1463" t="s">
        <v>879</v>
      </c>
      <c r="Q253" s="1423"/>
      <c r="R253" s="1423"/>
      <c r="S253" s="1423"/>
      <c r="T253" s="1424"/>
      <c r="U253" s="1463" t="s">
        <v>880</v>
      </c>
      <c r="V253" s="1423"/>
      <c r="W253" s="1423"/>
      <c r="X253" s="1423"/>
      <c r="Y253" s="1424"/>
      <c r="Z253" s="1463" t="s">
        <v>881</v>
      </c>
      <c r="AA253" s="1423"/>
      <c r="AB253" s="1423"/>
      <c r="AC253" s="1423"/>
      <c r="AD253" s="1424"/>
      <c r="AE253" s="1459"/>
      <c r="AF253" s="1460"/>
      <c r="AG253" s="1460"/>
      <c r="AH253" s="1460"/>
      <c r="AI253" s="1460"/>
      <c r="AJ253" s="1460"/>
      <c r="AK253" s="1460"/>
      <c r="AL253" s="1460"/>
      <c r="AM253" s="1460"/>
      <c r="AN253" s="1460"/>
      <c r="AO253" s="1461"/>
    </row>
    <row r="254" spans="1:41" ht="22.5" customHeight="1">
      <c r="A254" s="1453"/>
      <c r="B254" s="1448"/>
      <c r="C254" s="1448"/>
      <c r="D254" s="1448"/>
      <c r="E254" s="1454"/>
      <c r="F254" s="1447"/>
      <c r="G254" s="1448"/>
      <c r="H254" s="1448"/>
      <c r="I254" s="1448"/>
      <c r="J254" s="1454"/>
      <c r="K254" s="1447"/>
      <c r="L254" s="1448"/>
      <c r="M254" s="1448"/>
      <c r="N254" s="1448"/>
      <c r="O254" s="1454"/>
      <c r="P254" s="1447"/>
      <c r="Q254" s="1448"/>
      <c r="R254" s="1448"/>
      <c r="S254" s="1448"/>
      <c r="T254" s="1454"/>
      <c r="U254" s="1447"/>
      <c r="V254" s="1448"/>
      <c r="W254" s="1448"/>
      <c r="X254" s="1448"/>
      <c r="Y254" s="1454"/>
      <c r="Z254" s="1447"/>
      <c r="AA254" s="1448"/>
      <c r="AB254" s="1448"/>
      <c r="AC254" s="1448"/>
      <c r="AD254" s="1454"/>
      <c r="AE254" s="1447"/>
      <c r="AF254" s="1448"/>
      <c r="AG254" s="1448"/>
      <c r="AH254" s="1448"/>
      <c r="AI254" s="1448"/>
      <c r="AJ254" s="1448"/>
      <c r="AK254" s="1448"/>
      <c r="AL254" s="1448"/>
      <c r="AM254" s="1448"/>
      <c r="AN254" s="1448"/>
      <c r="AO254" s="1449"/>
    </row>
    <row r="261" spans="1:41" ht="18" customHeight="1">
      <c r="A261" s="1427" t="s">
        <v>835</v>
      </c>
      <c r="B261" s="1428"/>
      <c r="C261" s="1428"/>
      <c r="D261" s="1428"/>
      <c r="E261" s="1428"/>
      <c r="F261" s="1428"/>
      <c r="G261" s="1428"/>
      <c r="H261" s="1428"/>
      <c r="I261" s="1428"/>
      <c r="J261" s="1428"/>
      <c r="K261" s="1428"/>
      <c r="L261" s="1428"/>
      <c r="M261" s="1428"/>
      <c r="N261" s="1428"/>
      <c r="O261" s="1428"/>
      <c r="P261" s="1428"/>
      <c r="Q261" s="1428"/>
      <c r="R261" s="1428"/>
      <c r="S261" s="1428"/>
      <c r="T261" s="1428"/>
      <c r="U261" s="1428"/>
      <c r="V261" s="1428"/>
      <c r="W261" s="1428"/>
      <c r="X261" s="1428"/>
      <c r="Y261" s="1428"/>
      <c r="Z261" s="1428"/>
      <c r="AA261" s="1428"/>
      <c r="AB261" s="1428"/>
      <c r="AC261" s="1428"/>
      <c r="AD261" s="1428"/>
      <c r="AE261" s="1428"/>
      <c r="AF261" s="1428"/>
      <c r="AG261" s="1428"/>
      <c r="AH261" s="1428"/>
      <c r="AI261" s="1428"/>
      <c r="AJ261" s="1428"/>
      <c r="AK261" s="1428"/>
      <c r="AL261" s="1428"/>
      <c r="AM261" s="1428"/>
      <c r="AN261" s="1428"/>
      <c r="AO261" s="1428"/>
    </row>
    <row r="263" spans="1:41" ht="10.5" customHeight="1">
      <c r="A263" s="202" t="s">
        <v>836</v>
      </c>
    </row>
    <row r="264" spans="1:41" ht="10.5" customHeight="1">
      <c r="A264" s="202" t="s">
        <v>882</v>
      </c>
    </row>
    <row r="265" spans="1:41" ht="10.5" customHeight="1">
      <c r="A265" s="202" t="s">
        <v>883</v>
      </c>
    </row>
    <row r="266" spans="1:41" ht="10.5" customHeight="1">
      <c r="A266" s="202" t="s">
        <v>884</v>
      </c>
    </row>
    <row r="267" spans="1:41" ht="10.5" customHeight="1">
      <c r="A267" s="202" t="s">
        <v>885</v>
      </c>
    </row>
    <row r="268" spans="1:41" ht="10.5" customHeight="1">
      <c r="A268" s="202" t="s">
        <v>886</v>
      </c>
    </row>
    <row r="269" spans="1:41" ht="10.5" customHeight="1">
      <c r="A269" s="202" t="s">
        <v>887</v>
      </c>
    </row>
    <row r="270" spans="1:41" ht="10.5" customHeight="1">
      <c r="A270" s="202" t="s">
        <v>888</v>
      </c>
    </row>
    <row r="271" spans="1:41" ht="10.5" customHeight="1">
      <c r="A271" s="202" t="s">
        <v>889</v>
      </c>
    </row>
    <row r="272" spans="1:41" ht="10.5" customHeight="1">
      <c r="A272" s="202" t="s">
        <v>890</v>
      </c>
    </row>
    <row r="273" spans="1:41" ht="10.5" customHeight="1">
      <c r="A273" s="202" t="s">
        <v>891</v>
      </c>
    </row>
    <row r="274" spans="1:41" ht="10.5" customHeight="1">
      <c r="A274" s="202" t="s">
        <v>892</v>
      </c>
    </row>
    <row r="275" spans="1:41" ht="10.5" customHeight="1">
      <c r="A275" s="236"/>
      <c r="B275" s="236"/>
      <c r="C275" s="236"/>
      <c r="D275" s="236"/>
      <c r="E275" s="236"/>
      <c r="F275" s="236"/>
      <c r="G275" s="236"/>
      <c r="H275" s="236"/>
      <c r="I275" s="236"/>
      <c r="J275" s="236"/>
      <c r="K275" s="236"/>
      <c r="L275" s="236"/>
      <c r="M275" s="236"/>
      <c r="N275" s="236"/>
      <c r="O275" s="236"/>
      <c r="P275" s="236"/>
      <c r="Q275" s="236"/>
      <c r="R275" s="236"/>
      <c r="S275" s="236"/>
      <c r="T275" s="236"/>
      <c r="U275" s="236"/>
      <c r="V275" s="236"/>
      <c r="W275" s="236"/>
      <c r="X275" s="236"/>
      <c r="Y275" s="236"/>
      <c r="Z275" s="236"/>
      <c r="AA275" s="236"/>
      <c r="AB275" s="236"/>
      <c r="AC275" s="236"/>
      <c r="AD275" s="236"/>
      <c r="AE275" s="236"/>
      <c r="AF275" s="236"/>
      <c r="AG275" s="236"/>
      <c r="AH275" s="236"/>
      <c r="AI275" s="236"/>
      <c r="AJ275" s="236"/>
      <c r="AK275" s="236"/>
      <c r="AL275" s="236"/>
      <c r="AM275" s="236"/>
      <c r="AN275" s="236"/>
      <c r="AO275" s="236"/>
    </row>
    <row r="286" spans="1:41" ht="10.5" customHeight="1">
      <c r="AM286" s="202" t="s">
        <v>893</v>
      </c>
    </row>
    <row r="288" spans="1:41" ht="10.5" customHeight="1">
      <c r="AO288" s="203"/>
    </row>
    <row r="289" spans="1:41" ht="10.5" customHeight="1">
      <c r="A289" s="225"/>
      <c r="B289" s="226"/>
      <c r="C289" s="226"/>
      <c r="D289" s="226"/>
      <c r="E289" s="226"/>
      <c r="F289" s="226"/>
      <c r="G289" s="226"/>
      <c r="H289" s="226"/>
      <c r="I289" s="226"/>
      <c r="J289" s="226"/>
      <c r="K289" s="226"/>
      <c r="L289" s="226"/>
      <c r="M289" s="226"/>
      <c r="N289" s="226"/>
      <c r="O289" s="226"/>
      <c r="P289" s="226"/>
      <c r="Q289" s="226"/>
      <c r="R289" s="1450" t="s">
        <v>894</v>
      </c>
      <c r="S289" s="1450"/>
      <c r="T289" s="1450"/>
      <c r="U289" s="1450"/>
      <c r="V289" s="1450"/>
      <c r="W289" s="1450"/>
      <c r="X289" s="1450"/>
      <c r="Y289" s="1450"/>
      <c r="Z289" s="1450"/>
      <c r="AA289" s="1450"/>
      <c r="AB289" s="1450"/>
      <c r="AC289" s="1450"/>
      <c r="AD289" s="1450"/>
      <c r="AE289" s="1450"/>
      <c r="AF289" s="1450"/>
      <c r="AG289" s="1450"/>
      <c r="AH289" s="1450"/>
      <c r="AI289" s="1450"/>
      <c r="AJ289" s="1450"/>
      <c r="AK289" s="1450"/>
      <c r="AL289" s="226"/>
      <c r="AM289" s="226"/>
      <c r="AN289" s="226"/>
      <c r="AO289" s="227"/>
    </row>
    <row r="290" spans="1:41" ht="10.5" customHeight="1">
      <c r="A290" s="229" t="s">
        <v>664</v>
      </c>
      <c r="B290" s="228"/>
      <c r="C290" s="228"/>
      <c r="D290" s="228"/>
      <c r="E290" s="230" t="str">
        <f>MID($I$11,1,1)</f>
        <v>3</v>
      </c>
      <c r="F290" s="230" t="str">
        <f>MID($I$11,2,1)</f>
        <v>1</v>
      </c>
      <c r="G290" s="230" t="str">
        <f>MID($I$11,3,1)</f>
        <v>2</v>
      </c>
      <c r="H290" s="231" t="s">
        <v>665</v>
      </c>
      <c r="I290" s="230" t="str">
        <f>MID($I$11,4,1)</f>
        <v>8</v>
      </c>
      <c r="J290" s="230" t="str">
        <f>MID($I$11,5,1)</f>
        <v>6</v>
      </c>
      <c r="K290" s="231" t="s">
        <v>665</v>
      </c>
      <c r="L290" s="230" t="str">
        <f>MID($I$11,6,1)</f>
        <v>1</v>
      </c>
      <c r="M290" s="230" t="str">
        <f>MID($I$11,7,1)</f>
        <v>2</v>
      </c>
      <c r="N290" s="230" t="str">
        <f>MID($I$11,8,1)</f>
        <v>3</v>
      </c>
      <c r="O290" s="230" t="str">
        <f>MID($I$11,9,1)</f>
        <v>4</v>
      </c>
      <c r="P290" s="230" t="str">
        <f>MID($I$11,10,1)</f>
        <v>4</v>
      </c>
      <c r="Q290" s="228"/>
      <c r="R290" s="1451"/>
      <c r="S290" s="1451"/>
      <c r="T290" s="1451"/>
      <c r="U290" s="1451"/>
      <c r="V290" s="1451"/>
      <c r="W290" s="1451"/>
      <c r="X290" s="1451"/>
      <c r="Y290" s="1451"/>
      <c r="Z290" s="1451"/>
      <c r="AA290" s="1451"/>
      <c r="AB290" s="1451"/>
      <c r="AC290" s="1451"/>
      <c r="AD290" s="1451"/>
      <c r="AE290" s="1451"/>
      <c r="AF290" s="1451"/>
      <c r="AG290" s="1451"/>
      <c r="AH290" s="1451"/>
      <c r="AI290" s="1451"/>
      <c r="AJ290" s="1451"/>
      <c r="AK290" s="1451"/>
      <c r="AL290" s="228"/>
      <c r="AM290" s="228"/>
      <c r="AN290" s="228"/>
      <c r="AO290" s="232"/>
    </row>
    <row r="291" spans="1:41" ht="10.5" customHeight="1">
      <c r="A291" s="233"/>
      <c r="B291" s="234"/>
      <c r="C291" s="234"/>
      <c r="D291" s="234"/>
      <c r="E291" s="234"/>
      <c r="F291" s="234"/>
      <c r="G291" s="234"/>
      <c r="H291" s="234"/>
      <c r="I291" s="234"/>
      <c r="J291" s="234"/>
      <c r="K291" s="234"/>
      <c r="L291" s="234"/>
      <c r="M291" s="234"/>
      <c r="N291" s="234"/>
      <c r="O291" s="234"/>
      <c r="P291" s="234"/>
      <c r="Q291" s="234"/>
      <c r="R291" s="1452"/>
      <c r="S291" s="1452"/>
      <c r="T291" s="1452"/>
      <c r="U291" s="1452"/>
      <c r="V291" s="1452"/>
      <c r="W291" s="1452"/>
      <c r="X291" s="1452"/>
      <c r="Y291" s="1452"/>
      <c r="Z291" s="1452"/>
      <c r="AA291" s="1452"/>
      <c r="AB291" s="1452"/>
      <c r="AC291" s="1452"/>
      <c r="AD291" s="1452"/>
      <c r="AE291" s="1452"/>
      <c r="AF291" s="1452"/>
      <c r="AG291" s="1452"/>
      <c r="AH291" s="1452"/>
      <c r="AI291" s="1452"/>
      <c r="AJ291" s="1452"/>
      <c r="AK291" s="1452"/>
      <c r="AL291" s="1442" t="s">
        <v>666</v>
      </c>
      <c r="AM291" s="1442"/>
      <c r="AN291" s="1442"/>
      <c r="AO291" s="1443"/>
    </row>
    <row r="292" spans="1:41" ht="22.5" customHeight="1">
      <c r="A292" s="237" t="s">
        <v>895</v>
      </c>
      <c r="AO292" s="238"/>
    </row>
    <row r="293" spans="1:41" ht="31.5" customHeight="1">
      <c r="A293" s="1436" t="s">
        <v>860</v>
      </c>
      <c r="B293" s="1434"/>
      <c r="C293" s="1434"/>
      <c r="D293" s="1434"/>
      <c r="E293" s="1434"/>
      <c r="F293" s="1434" t="s">
        <v>861</v>
      </c>
      <c r="G293" s="1434"/>
      <c r="H293" s="1434"/>
      <c r="I293" s="1434"/>
      <c r="J293" s="1434"/>
      <c r="K293" s="1434" t="s">
        <v>896</v>
      </c>
      <c r="L293" s="1434"/>
      <c r="M293" s="1434"/>
      <c r="N293" s="1434"/>
      <c r="O293" s="1434"/>
      <c r="P293" s="1434"/>
      <c r="Q293" s="1434" t="s">
        <v>897</v>
      </c>
      <c r="R293" s="1434"/>
      <c r="S293" s="1434"/>
      <c r="T293" s="1434"/>
      <c r="U293" s="1434"/>
      <c r="V293" s="1434"/>
      <c r="W293" s="1434"/>
      <c r="X293" s="1434" t="s">
        <v>898</v>
      </c>
      <c r="Y293" s="1434"/>
      <c r="Z293" s="1434"/>
      <c r="AA293" s="1434"/>
      <c r="AB293" s="1434"/>
      <c r="AC293" s="1434"/>
      <c r="AD293" s="1444" t="s">
        <v>899</v>
      </c>
      <c r="AE293" s="1434"/>
      <c r="AF293" s="1434"/>
      <c r="AG293" s="1434"/>
      <c r="AH293" s="1434"/>
      <c r="AI293" s="1434"/>
      <c r="AJ293" s="1444" t="s">
        <v>900</v>
      </c>
      <c r="AK293" s="1434"/>
      <c r="AL293" s="1434"/>
      <c r="AM293" s="1434"/>
      <c r="AN293" s="1434"/>
      <c r="AO293" s="1435"/>
    </row>
    <row r="294" spans="1:41" ht="18.75" customHeight="1">
      <c r="A294" s="1436"/>
      <c r="B294" s="1434"/>
      <c r="C294" s="1434"/>
      <c r="D294" s="1434"/>
      <c r="E294" s="1434"/>
      <c r="F294" s="1434"/>
      <c r="G294" s="1434"/>
      <c r="H294" s="1434"/>
      <c r="I294" s="1434"/>
      <c r="J294" s="1434"/>
      <c r="K294" s="1434"/>
      <c r="L294" s="1434"/>
      <c r="M294" s="1434"/>
      <c r="N294" s="1434"/>
      <c r="O294" s="1434"/>
      <c r="P294" s="1434"/>
      <c r="Q294" s="1434"/>
      <c r="R294" s="1434"/>
      <c r="S294" s="1434"/>
      <c r="T294" s="1434"/>
      <c r="U294" s="1434"/>
      <c r="V294" s="1434"/>
      <c r="W294" s="1434"/>
      <c r="X294" s="1434"/>
      <c r="Y294" s="1434"/>
      <c r="Z294" s="1434"/>
      <c r="AA294" s="1434"/>
      <c r="AB294" s="1434"/>
      <c r="AC294" s="1434"/>
      <c r="AD294" s="1434"/>
      <c r="AE294" s="1434"/>
      <c r="AF294" s="1434"/>
      <c r="AG294" s="1434"/>
      <c r="AH294" s="1434"/>
      <c r="AI294" s="1434"/>
      <c r="AJ294" s="1434"/>
      <c r="AK294" s="1434"/>
      <c r="AL294" s="1434"/>
      <c r="AM294" s="1434"/>
      <c r="AN294" s="1434"/>
      <c r="AO294" s="1435"/>
    </row>
    <row r="295" spans="1:41" ht="18" customHeight="1">
      <c r="A295" s="237" t="s">
        <v>901</v>
      </c>
      <c r="AO295" s="238"/>
    </row>
    <row r="296" spans="1:41" ht="10.5" customHeight="1">
      <c r="A296" s="239"/>
      <c r="AO296" s="238"/>
    </row>
    <row r="297" spans="1:41" ht="25.5" customHeight="1">
      <c r="A297" s="1436" t="s">
        <v>860</v>
      </c>
      <c r="B297" s="1434"/>
      <c r="C297" s="1434"/>
      <c r="D297" s="1434"/>
      <c r="E297" s="1434"/>
      <c r="F297" s="1434" t="s">
        <v>861</v>
      </c>
      <c r="G297" s="1434"/>
      <c r="H297" s="1434"/>
      <c r="I297" s="1434"/>
      <c r="J297" s="1434"/>
      <c r="K297" s="1444" t="s">
        <v>902</v>
      </c>
      <c r="L297" s="1434"/>
      <c r="M297" s="1434"/>
      <c r="N297" s="1434"/>
      <c r="O297" s="1434"/>
      <c r="P297" s="1434" t="s">
        <v>903</v>
      </c>
      <c r="Q297" s="1434"/>
      <c r="R297" s="1434"/>
      <c r="S297" s="1434"/>
      <c r="T297" s="1434"/>
      <c r="U297" s="1434" t="s">
        <v>904</v>
      </c>
      <c r="V297" s="1434"/>
      <c r="W297" s="1434"/>
      <c r="X297" s="1434"/>
      <c r="Y297" s="1434"/>
      <c r="Z297" s="1444" t="s">
        <v>905</v>
      </c>
      <c r="AA297" s="1434"/>
      <c r="AB297" s="1434"/>
      <c r="AC297" s="1434"/>
      <c r="AD297" s="1444" t="s">
        <v>906</v>
      </c>
      <c r="AE297" s="1434"/>
      <c r="AF297" s="1434"/>
      <c r="AG297" s="1434"/>
      <c r="AH297" s="1444" t="s">
        <v>907</v>
      </c>
      <c r="AI297" s="1434"/>
      <c r="AJ297" s="1434"/>
      <c r="AK297" s="1434"/>
      <c r="AL297" s="1444" t="s">
        <v>908</v>
      </c>
      <c r="AM297" s="1434"/>
      <c r="AN297" s="1434"/>
      <c r="AO297" s="1435"/>
    </row>
    <row r="298" spans="1:41" ht="20.25" customHeight="1">
      <c r="A298" s="1436"/>
      <c r="B298" s="1434"/>
      <c r="C298" s="1434"/>
      <c r="D298" s="1434"/>
      <c r="E298" s="1434"/>
      <c r="F298" s="1434"/>
      <c r="G298" s="1434"/>
      <c r="H298" s="1434"/>
      <c r="I298" s="1434"/>
      <c r="J298" s="1434"/>
      <c r="K298" s="1445"/>
      <c r="L298" s="1446"/>
      <c r="M298" s="1446"/>
      <c r="N298" s="1446"/>
      <c r="O298" s="1446"/>
      <c r="P298" s="1446"/>
      <c r="Q298" s="1446"/>
      <c r="R298" s="1446"/>
      <c r="S298" s="1446"/>
      <c r="T298" s="1446"/>
      <c r="U298" s="1446"/>
      <c r="V298" s="1446"/>
      <c r="W298" s="1446"/>
      <c r="X298" s="1446"/>
      <c r="Y298" s="1446"/>
      <c r="Z298" s="1444"/>
      <c r="AA298" s="1434"/>
      <c r="AB298" s="1434"/>
      <c r="AC298" s="1434"/>
      <c r="AD298" s="1444"/>
      <c r="AE298" s="1434"/>
      <c r="AF298" s="1434"/>
      <c r="AG298" s="1434"/>
      <c r="AH298" s="1444"/>
      <c r="AI298" s="1434"/>
      <c r="AJ298" s="1434"/>
      <c r="AK298" s="1434"/>
      <c r="AL298" s="1444"/>
      <c r="AM298" s="1434"/>
      <c r="AN298" s="1434"/>
      <c r="AO298" s="1435"/>
    </row>
    <row r="299" spans="1:41" ht="20.25" customHeight="1">
      <c r="A299" s="1436"/>
      <c r="B299" s="1434"/>
      <c r="C299" s="1434"/>
      <c r="D299" s="1434"/>
      <c r="E299" s="1434"/>
      <c r="F299" s="1434"/>
      <c r="G299" s="1434"/>
      <c r="H299" s="1434"/>
      <c r="I299" s="1434"/>
      <c r="J299" s="1434"/>
      <c r="K299" s="1444"/>
      <c r="L299" s="1434"/>
      <c r="M299" s="1434"/>
      <c r="N299" s="1434"/>
      <c r="O299" s="1434"/>
      <c r="P299" s="1434"/>
      <c r="Q299" s="1434"/>
      <c r="R299" s="1434"/>
      <c r="S299" s="1434"/>
      <c r="T299" s="1434"/>
      <c r="U299" s="1434"/>
      <c r="V299" s="1434"/>
      <c r="W299" s="1434"/>
      <c r="X299" s="1434"/>
      <c r="Y299" s="1434"/>
      <c r="Z299" s="1444"/>
      <c r="AA299" s="1434"/>
      <c r="AB299" s="1434"/>
      <c r="AC299" s="1434"/>
      <c r="AD299" s="1444"/>
      <c r="AE299" s="1434"/>
      <c r="AF299" s="1434"/>
      <c r="AG299" s="1434"/>
      <c r="AH299" s="1444"/>
      <c r="AI299" s="1434"/>
      <c r="AJ299" s="1434"/>
      <c r="AK299" s="1434"/>
      <c r="AL299" s="1444"/>
      <c r="AM299" s="1434"/>
      <c r="AN299" s="1434"/>
      <c r="AO299" s="1435"/>
    </row>
    <row r="300" spans="1:41" ht="20.25" customHeight="1">
      <c r="A300" s="1436"/>
      <c r="B300" s="1434"/>
      <c r="C300" s="1434"/>
      <c r="D300" s="1434"/>
      <c r="E300" s="1434"/>
      <c r="F300" s="1434"/>
      <c r="G300" s="1434"/>
      <c r="H300" s="1434"/>
      <c r="I300" s="1434"/>
      <c r="J300" s="1434"/>
      <c r="K300" s="1444"/>
      <c r="L300" s="1434"/>
      <c r="M300" s="1434"/>
      <c r="N300" s="1434"/>
      <c r="O300" s="1434"/>
      <c r="P300" s="1434"/>
      <c r="Q300" s="1434"/>
      <c r="R300" s="1434"/>
      <c r="S300" s="1434"/>
      <c r="T300" s="1434"/>
      <c r="U300" s="1434"/>
      <c r="V300" s="1434"/>
      <c r="W300" s="1434"/>
      <c r="X300" s="1434"/>
      <c r="Y300" s="1434"/>
      <c r="Z300" s="1444"/>
      <c r="AA300" s="1434"/>
      <c r="AB300" s="1434"/>
      <c r="AC300" s="1434"/>
      <c r="AD300" s="1444"/>
      <c r="AE300" s="1434"/>
      <c r="AF300" s="1434"/>
      <c r="AG300" s="1434"/>
      <c r="AH300" s="1444"/>
      <c r="AI300" s="1434"/>
      <c r="AJ300" s="1434"/>
      <c r="AK300" s="1434"/>
      <c r="AL300" s="1444"/>
      <c r="AM300" s="1434"/>
      <c r="AN300" s="1434"/>
      <c r="AO300" s="1435"/>
    </row>
    <row r="301" spans="1:41" ht="20.25" customHeight="1">
      <c r="A301" s="1436"/>
      <c r="B301" s="1434"/>
      <c r="C301" s="1434"/>
      <c r="D301" s="1434"/>
      <c r="E301" s="1434"/>
      <c r="F301" s="1434"/>
      <c r="G301" s="1434"/>
      <c r="H301" s="1434"/>
      <c r="I301" s="1434"/>
      <c r="J301" s="1434"/>
      <c r="K301" s="1444"/>
      <c r="L301" s="1434"/>
      <c r="M301" s="1434"/>
      <c r="N301" s="1434"/>
      <c r="O301" s="1434"/>
      <c r="P301" s="1434"/>
      <c r="Q301" s="1434"/>
      <c r="R301" s="1434"/>
      <c r="S301" s="1434"/>
      <c r="T301" s="1434"/>
      <c r="U301" s="1434"/>
      <c r="V301" s="1434"/>
      <c r="W301" s="1434"/>
      <c r="X301" s="1434"/>
      <c r="Y301" s="1434"/>
      <c r="Z301" s="1444"/>
      <c r="AA301" s="1434"/>
      <c r="AB301" s="1434"/>
      <c r="AC301" s="1434"/>
      <c r="AD301" s="1444"/>
      <c r="AE301" s="1434"/>
      <c r="AF301" s="1434"/>
      <c r="AG301" s="1434"/>
      <c r="AH301" s="1444"/>
      <c r="AI301" s="1434"/>
      <c r="AJ301" s="1434"/>
      <c r="AK301" s="1434"/>
      <c r="AL301" s="1444"/>
      <c r="AM301" s="1434"/>
      <c r="AN301" s="1434"/>
      <c r="AO301" s="1435"/>
    </row>
    <row r="302" spans="1:41" ht="20.25" customHeight="1">
      <c r="A302" s="1436"/>
      <c r="B302" s="1434"/>
      <c r="C302" s="1434"/>
      <c r="D302" s="1434"/>
      <c r="E302" s="1434"/>
      <c r="F302" s="1434"/>
      <c r="G302" s="1434"/>
      <c r="H302" s="1434"/>
      <c r="I302" s="1434"/>
      <c r="J302" s="1434"/>
      <c r="K302" s="1444"/>
      <c r="L302" s="1434"/>
      <c r="M302" s="1434"/>
      <c r="N302" s="1434"/>
      <c r="O302" s="1434"/>
      <c r="P302" s="1434"/>
      <c r="Q302" s="1434"/>
      <c r="R302" s="1434"/>
      <c r="S302" s="1434"/>
      <c r="T302" s="1434"/>
      <c r="U302" s="1434"/>
      <c r="V302" s="1434"/>
      <c r="W302" s="1434"/>
      <c r="X302" s="1434"/>
      <c r="Y302" s="1434"/>
      <c r="Z302" s="1444"/>
      <c r="AA302" s="1434"/>
      <c r="AB302" s="1434"/>
      <c r="AC302" s="1434"/>
      <c r="AD302" s="1444"/>
      <c r="AE302" s="1434"/>
      <c r="AF302" s="1434"/>
      <c r="AG302" s="1434"/>
      <c r="AH302" s="1444"/>
      <c r="AI302" s="1434"/>
      <c r="AJ302" s="1434"/>
      <c r="AK302" s="1434"/>
      <c r="AL302" s="1444"/>
      <c r="AM302" s="1434"/>
      <c r="AN302" s="1434"/>
      <c r="AO302" s="1435"/>
    </row>
    <row r="303" spans="1:41" ht="20.25" customHeight="1">
      <c r="A303" s="1436"/>
      <c r="B303" s="1434"/>
      <c r="C303" s="1434"/>
      <c r="D303" s="1434"/>
      <c r="E303" s="1434"/>
      <c r="F303" s="1434"/>
      <c r="G303" s="1434"/>
      <c r="H303" s="1434"/>
      <c r="I303" s="1434"/>
      <c r="J303" s="1434"/>
      <c r="K303" s="1444"/>
      <c r="L303" s="1434"/>
      <c r="M303" s="1434"/>
      <c r="N303" s="1434"/>
      <c r="O303" s="1434"/>
      <c r="P303" s="1434"/>
      <c r="Q303" s="1434"/>
      <c r="R303" s="1434"/>
      <c r="S303" s="1434"/>
      <c r="T303" s="1434"/>
      <c r="U303" s="1434"/>
      <c r="V303" s="1434"/>
      <c r="W303" s="1434"/>
      <c r="X303" s="1434"/>
      <c r="Y303" s="1434"/>
      <c r="Z303" s="1444"/>
      <c r="AA303" s="1434"/>
      <c r="AB303" s="1434"/>
      <c r="AC303" s="1434"/>
      <c r="AD303" s="1444"/>
      <c r="AE303" s="1434"/>
      <c r="AF303" s="1434"/>
      <c r="AG303" s="1434"/>
      <c r="AH303" s="1444"/>
      <c r="AI303" s="1434"/>
      <c r="AJ303" s="1434"/>
      <c r="AK303" s="1434"/>
      <c r="AL303" s="1444"/>
      <c r="AM303" s="1434"/>
      <c r="AN303" s="1434"/>
      <c r="AO303" s="1435"/>
    </row>
    <row r="304" spans="1:41" ht="20.25" customHeight="1">
      <c r="A304" s="1436"/>
      <c r="B304" s="1434"/>
      <c r="C304" s="1434"/>
      <c r="D304" s="1434"/>
      <c r="E304" s="1434"/>
      <c r="F304" s="1434"/>
      <c r="G304" s="1434"/>
      <c r="H304" s="1434"/>
      <c r="I304" s="1434"/>
      <c r="J304" s="1434"/>
      <c r="K304" s="1444"/>
      <c r="L304" s="1434"/>
      <c r="M304" s="1434"/>
      <c r="N304" s="1434"/>
      <c r="O304" s="1434"/>
      <c r="P304" s="1434"/>
      <c r="Q304" s="1434"/>
      <c r="R304" s="1434"/>
      <c r="S304" s="1434"/>
      <c r="T304" s="1434"/>
      <c r="U304" s="1434"/>
      <c r="V304" s="1434"/>
      <c r="W304" s="1434"/>
      <c r="X304" s="1434"/>
      <c r="Y304" s="1434"/>
      <c r="Z304" s="1444"/>
      <c r="AA304" s="1434"/>
      <c r="AB304" s="1434"/>
      <c r="AC304" s="1434"/>
      <c r="AD304" s="1444"/>
      <c r="AE304" s="1434"/>
      <c r="AF304" s="1434"/>
      <c r="AG304" s="1434"/>
      <c r="AH304" s="1444"/>
      <c r="AI304" s="1434"/>
      <c r="AJ304" s="1434"/>
      <c r="AK304" s="1434"/>
      <c r="AL304" s="1444"/>
      <c r="AM304" s="1434"/>
      <c r="AN304" s="1434"/>
      <c r="AO304" s="1435"/>
    </row>
    <row r="305" spans="1:41" ht="20.25" customHeight="1">
      <c r="A305" s="1436"/>
      <c r="B305" s="1434"/>
      <c r="C305" s="1434"/>
      <c r="D305" s="1434"/>
      <c r="E305" s="1434"/>
      <c r="F305" s="1434"/>
      <c r="G305" s="1434"/>
      <c r="H305" s="1434"/>
      <c r="I305" s="1434"/>
      <c r="J305" s="1434"/>
      <c r="K305" s="1444"/>
      <c r="L305" s="1434"/>
      <c r="M305" s="1434"/>
      <c r="N305" s="1434"/>
      <c r="O305" s="1434"/>
      <c r="P305" s="1434"/>
      <c r="Q305" s="1434"/>
      <c r="R305" s="1434"/>
      <c r="S305" s="1434"/>
      <c r="T305" s="1434"/>
      <c r="U305" s="1434"/>
      <c r="V305" s="1434"/>
      <c r="W305" s="1434"/>
      <c r="X305" s="1434"/>
      <c r="Y305" s="1434"/>
      <c r="Z305" s="1444"/>
      <c r="AA305" s="1434"/>
      <c r="AB305" s="1434"/>
      <c r="AC305" s="1434"/>
      <c r="AD305" s="1444"/>
      <c r="AE305" s="1434"/>
      <c r="AF305" s="1434"/>
      <c r="AG305" s="1434"/>
      <c r="AH305" s="1444"/>
      <c r="AI305" s="1434"/>
      <c r="AJ305" s="1434"/>
      <c r="AK305" s="1434"/>
      <c r="AL305" s="1444"/>
      <c r="AM305" s="1434"/>
      <c r="AN305" s="1434"/>
      <c r="AO305" s="1435"/>
    </row>
    <row r="306" spans="1:41" ht="20.25" customHeight="1">
      <c r="A306" s="1436"/>
      <c r="B306" s="1434"/>
      <c r="C306" s="1434"/>
      <c r="D306" s="1434"/>
      <c r="E306" s="1434"/>
      <c r="F306" s="1434"/>
      <c r="G306" s="1434"/>
      <c r="H306" s="1434"/>
      <c r="I306" s="1434"/>
      <c r="J306" s="1434"/>
      <c r="K306" s="1444"/>
      <c r="L306" s="1434"/>
      <c r="M306" s="1434"/>
      <c r="N306" s="1434"/>
      <c r="O306" s="1434"/>
      <c r="P306" s="1434"/>
      <c r="Q306" s="1434"/>
      <c r="R306" s="1434"/>
      <c r="S306" s="1434"/>
      <c r="T306" s="1434"/>
      <c r="U306" s="1434"/>
      <c r="V306" s="1434"/>
      <c r="W306" s="1434"/>
      <c r="X306" s="1434"/>
      <c r="Y306" s="1434"/>
      <c r="Z306" s="1444"/>
      <c r="AA306" s="1434"/>
      <c r="AB306" s="1434"/>
      <c r="AC306" s="1434"/>
      <c r="AD306" s="1444"/>
      <c r="AE306" s="1434"/>
      <c r="AF306" s="1434"/>
      <c r="AG306" s="1434"/>
      <c r="AH306" s="1444"/>
      <c r="AI306" s="1434"/>
      <c r="AJ306" s="1434"/>
      <c r="AK306" s="1434"/>
      <c r="AL306" s="1444"/>
      <c r="AM306" s="1434"/>
      <c r="AN306" s="1434"/>
      <c r="AO306" s="1435"/>
    </row>
    <row r="307" spans="1:41" ht="20.25" customHeight="1">
      <c r="A307" s="1432"/>
      <c r="B307" s="1425"/>
      <c r="C307" s="1425"/>
      <c r="D307" s="1425"/>
      <c r="E307" s="1425"/>
      <c r="F307" s="1425"/>
      <c r="G307" s="1425"/>
      <c r="H307" s="1425"/>
      <c r="I307" s="1425"/>
      <c r="J307" s="1425"/>
      <c r="K307" s="1437"/>
      <c r="L307" s="1425"/>
      <c r="M307" s="1425"/>
      <c r="N307" s="1425"/>
      <c r="O307" s="1425"/>
      <c r="P307" s="1425"/>
      <c r="Q307" s="1425"/>
      <c r="R307" s="1425"/>
      <c r="S307" s="1425"/>
      <c r="T307" s="1425"/>
      <c r="U307" s="1425"/>
      <c r="V307" s="1425"/>
      <c r="W307" s="1425"/>
      <c r="X307" s="1425"/>
      <c r="Y307" s="1425"/>
      <c r="Z307" s="1437"/>
      <c r="AA307" s="1425"/>
      <c r="AB307" s="1425"/>
      <c r="AC307" s="1425"/>
      <c r="AD307" s="1437"/>
      <c r="AE307" s="1425"/>
      <c r="AF307" s="1425"/>
      <c r="AG307" s="1425"/>
      <c r="AH307" s="1437"/>
      <c r="AI307" s="1425"/>
      <c r="AJ307" s="1425"/>
      <c r="AK307" s="1425"/>
      <c r="AL307" s="1437"/>
      <c r="AM307" s="1425"/>
      <c r="AN307" s="1425"/>
      <c r="AO307" s="1426"/>
    </row>
    <row r="309" spans="1:41" ht="18" customHeight="1">
      <c r="A309" s="1427" t="s">
        <v>835</v>
      </c>
      <c r="B309" s="1428"/>
      <c r="C309" s="1428"/>
      <c r="D309" s="1428"/>
      <c r="E309" s="1428"/>
      <c r="F309" s="1428"/>
      <c r="G309" s="1428"/>
      <c r="H309" s="1428"/>
      <c r="I309" s="1428"/>
      <c r="J309" s="1428"/>
      <c r="K309" s="1428"/>
      <c r="L309" s="1428"/>
      <c r="M309" s="1428"/>
      <c r="N309" s="1428"/>
      <c r="O309" s="1428"/>
      <c r="P309" s="1428"/>
      <c r="Q309" s="1428"/>
      <c r="R309" s="1428"/>
      <c r="S309" s="1428"/>
      <c r="T309" s="1428"/>
      <c r="U309" s="1428"/>
      <c r="V309" s="1428"/>
      <c r="W309" s="1428"/>
      <c r="X309" s="1428"/>
      <c r="Y309" s="1428"/>
      <c r="Z309" s="1428"/>
      <c r="AA309" s="1428"/>
      <c r="AB309" s="1428"/>
      <c r="AC309" s="1428"/>
      <c r="AD309" s="1428"/>
      <c r="AE309" s="1428"/>
      <c r="AF309" s="1428"/>
      <c r="AG309" s="1428"/>
      <c r="AH309" s="1428"/>
      <c r="AI309" s="1428"/>
      <c r="AJ309" s="1428"/>
      <c r="AK309" s="1428"/>
      <c r="AL309" s="1428"/>
      <c r="AM309" s="1428"/>
      <c r="AN309" s="1428"/>
      <c r="AO309" s="1428"/>
    </row>
    <row r="310" spans="1:41" ht="10.5" customHeight="1">
      <c r="A310" s="202" t="s">
        <v>836</v>
      </c>
    </row>
    <row r="311" spans="1:41" ht="10.5" customHeight="1">
      <c r="A311" s="202" t="s">
        <v>909</v>
      </c>
    </row>
    <row r="312" spans="1:41" ht="10.5" customHeight="1">
      <c r="A312" s="202" t="s">
        <v>910</v>
      </c>
    </row>
    <row r="313" spans="1:41" ht="10.5" customHeight="1">
      <c r="A313" s="202" t="s">
        <v>911</v>
      </c>
    </row>
    <row r="314" spans="1:41" ht="10.5" customHeight="1">
      <c r="A314" s="202" t="s">
        <v>912</v>
      </c>
    </row>
    <row r="315" spans="1:41" ht="10.5" customHeight="1">
      <c r="A315" s="202" t="s">
        <v>913</v>
      </c>
    </row>
    <row r="316" spans="1:41" ht="10.5" customHeight="1">
      <c r="A316" s="202" t="s">
        <v>914</v>
      </c>
    </row>
    <row r="317" spans="1:41" ht="10.5" customHeight="1">
      <c r="A317" s="202" t="s">
        <v>915</v>
      </c>
    </row>
    <row r="318" spans="1:41" ht="10.5" customHeight="1">
      <c r="A318" s="202" t="s">
        <v>916</v>
      </c>
    </row>
    <row r="319" spans="1:41" ht="10.5" customHeight="1">
      <c r="A319" s="236"/>
      <c r="B319" s="236"/>
      <c r="C319" s="236"/>
      <c r="D319" s="236"/>
      <c r="E319" s="236"/>
      <c r="F319" s="236"/>
      <c r="G319" s="236"/>
      <c r="H319" s="236"/>
      <c r="I319" s="236"/>
      <c r="J319" s="236"/>
      <c r="K319" s="236"/>
      <c r="L319" s="236"/>
      <c r="M319" s="236"/>
      <c r="N319" s="236"/>
      <c r="O319" s="236"/>
      <c r="P319" s="236"/>
      <c r="Q319" s="236"/>
      <c r="R319" s="236"/>
      <c r="S319" s="236"/>
      <c r="T319" s="236"/>
      <c r="U319" s="236"/>
      <c r="V319" s="236"/>
      <c r="W319" s="236"/>
      <c r="X319" s="236"/>
      <c r="Y319" s="236"/>
      <c r="Z319" s="236"/>
      <c r="AA319" s="236"/>
      <c r="AB319" s="236"/>
      <c r="AC319" s="236"/>
      <c r="AD319" s="236"/>
      <c r="AE319" s="236"/>
      <c r="AF319" s="236"/>
      <c r="AG319" s="236"/>
      <c r="AH319" s="236"/>
      <c r="AI319" s="236"/>
      <c r="AJ319" s="236"/>
      <c r="AK319" s="236"/>
      <c r="AL319" s="236"/>
      <c r="AM319" s="236"/>
      <c r="AN319" s="236"/>
      <c r="AO319" s="236"/>
    </row>
    <row r="321" spans="41:41" ht="10.5" customHeight="1">
      <c r="AO321" s="203" t="s">
        <v>917</v>
      </c>
    </row>
    <row r="339" spans="1:41" ht="10.5" customHeight="1">
      <c r="AM339" s="202" t="s">
        <v>918</v>
      </c>
    </row>
    <row r="342" spans="1:41" ht="10.5" customHeight="1">
      <c r="A342" s="225"/>
      <c r="B342" s="226"/>
      <c r="C342" s="226"/>
      <c r="D342" s="226"/>
      <c r="E342" s="226"/>
      <c r="F342" s="226"/>
      <c r="G342" s="226"/>
      <c r="H342" s="226"/>
      <c r="I342" s="226"/>
      <c r="J342" s="226"/>
      <c r="K342" s="226"/>
      <c r="L342" s="226"/>
      <c r="M342" s="226"/>
      <c r="N342" s="226"/>
      <c r="O342" s="226"/>
      <c r="P342" s="226"/>
      <c r="Q342" s="226"/>
      <c r="R342" s="1438" t="s">
        <v>919</v>
      </c>
      <c r="S342" s="1439"/>
      <c r="T342" s="1439"/>
      <c r="U342" s="1439"/>
      <c r="V342" s="1439"/>
      <c r="W342" s="1439"/>
      <c r="X342" s="1439"/>
      <c r="Y342" s="1439"/>
      <c r="Z342" s="1439"/>
      <c r="AA342" s="1439"/>
      <c r="AB342" s="1439"/>
      <c r="AC342" s="1439"/>
      <c r="AD342" s="1439"/>
      <c r="AE342" s="1439"/>
      <c r="AF342" s="1439"/>
      <c r="AG342" s="1439"/>
      <c r="AH342" s="1439"/>
      <c r="AI342" s="1439"/>
      <c r="AJ342" s="1439"/>
      <c r="AK342" s="1439"/>
      <c r="AL342" s="226"/>
      <c r="AM342" s="226"/>
      <c r="AN342" s="226"/>
      <c r="AO342" s="227"/>
    </row>
    <row r="343" spans="1:41" ht="10.5" customHeight="1">
      <c r="A343" s="229" t="s">
        <v>664</v>
      </c>
      <c r="B343" s="228"/>
      <c r="C343" s="228"/>
      <c r="D343" s="228"/>
      <c r="E343" s="230" t="str">
        <f>MID($I$11,1,1)</f>
        <v>3</v>
      </c>
      <c r="F343" s="230" t="str">
        <f>MID($I$11,2,1)</f>
        <v>1</v>
      </c>
      <c r="G343" s="230" t="str">
        <f>MID($I$11,3,1)</f>
        <v>2</v>
      </c>
      <c r="H343" s="231" t="s">
        <v>665</v>
      </c>
      <c r="I343" s="230" t="str">
        <f>MID($I$11,4,1)</f>
        <v>8</v>
      </c>
      <c r="J343" s="230" t="str">
        <f>MID($I$11,5,1)</f>
        <v>6</v>
      </c>
      <c r="K343" s="231" t="s">
        <v>665</v>
      </c>
      <c r="L343" s="230" t="str">
        <f>MID($I$11,6,1)</f>
        <v>1</v>
      </c>
      <c r="M343" s="230" t="str">
        <f>MID($I$11,7,1)</f>
        <v>2</v>
      </c>
      <c r="N343" s="230" t="str">
        <f>MID($I$11,8,1)</f>
        <v>3</v>
      </c>
      <c r="O343" s="230" t="str">
        <f>MID($I$11,9,1)</f>
        <v>4</v>
      </c>
      <c r="P343" s="230" t="str">
        <f>MID($I$11,10,1)</f>
        <v>4</v>
      </c>
      <c r="Q343" s="228"/>
      <c r="R343" s="1440"/>
      <c r="S343" s="1440"/>
      <c r="T343" s="1440"/>
      <c r="U343" s="1440"/>
      <c r="V343" s="1440"/>
      <c r="W343" s="1440"/>
      <c r="X343" s="1440"/>
      <c r="Y343" s="1440"/>
      <c r="Z343" s="1440"/>
      <c r="AA343" s="1440"/>
      <c r="AB343" s="1440"/>
      <c r="AC343" s="1440"/>
      <c r="AD343" s="1440"/>
      <c r="AE343" s="1440"/>
      <c r="AF343" s="1440"/>
      <c r="AG343" s="1440"/>
      <c r="AH343" s="1440"/>
      <c r="AI343" s="1440"/>
      <c r="AJ343" s="1440"/>
      <c r="AK343" s="1440"/>
      <c r="AL343" s="228"/>
      <c r="AM343" s="228"/>
      <c r="AN343" s="228"/>
      <c r="AO343" s="232"/>
    </row>
    <row r="344" spans="1:41" ht="10.5" customHeight="1">
      <c r="A344" s="233"/>
      <c r="B344" s="234"/>
      <c r="C344" s="234"/>
      <c r="D344" s="234"/>
      <c r="E344" s="234"/>
      <c r="F344" s="234"/>
      <c r="G344" s="234"/>
      <c r="H344" s="234"/>
      <c r="I344" s="234"/>
      <c r="J344" s="234"/>
      <c r="K344" s="234"/>
      <c r="L344" s="234"/>
      <c r="M344" s="234"/>
      <c r="N344" s="234"/>
      <c r="O344" s="234"/>
      <c r="P344" s="234"/>
      <c r="Q344" s="234"/>
      <c r="R344" s="1441"/>
      <c r="S344" s="1441"/>
      <c r="T344" s="1441"/>
      <c r="U344" s="1441"/>
      <c r="V344" s="1441"/>
      <c r="W344" s="1441"/>
      <c r="X344" s="1441"/>
      <c r="Y344" s="1441"/>
      <c r="Z344" s="1441"/>
      <c r="AA344" s="1441"/>
      <c r="AB344" s="1441"/>
      <c r="AC344" s="1441"/>
      <c r="AD344" s="1441"/>
      <c r="AE344" s="1441"/>
      <c r="AF344" s="1441"/>
      <c r="AG344" s="1441"/>
      <c r="AH344" s="1441"/>
      <c r="AI344" s="1441"/>
      <c r="AJ344" s="1441"/>
      <c r="AK344" s="1441"/>
      <c r="AL344" s="1442" t="s">
        <v>666</v>
      </c>
      <c r="AM344" s="1442"/>
      <c r="AN344" s="1442"/>
      <c r="AO344" s="1443"/>
    </row>
    <row r="345" spans="1:41" ht="24" customHeight="1">
      <c r="A345" s="1436" t="s">
        <v>920</v>
      </c>
      <c r="B345" s="1434"/>
      <c r="C345" s="1434"/>
      <c r="D345" s="1434"/>
      <c r="E345" s="1434"/>
      <c r="F345" s="1434"/>
      <c r="G345" s="1434"/>
      <c r="H345" s="1434"/>
      <c r="I345" s="1434"/>
      <c r="J345" s="1434"/>
      <c r="K345" s="1434"/>
      <c r="L345" s="1444" t="s">
        <v>921</v>
      </c>
      <c r="M345" s="1434"/>
      <c r="N345" s="1434"/>
      <c r="O345" s="1434"/>
      <c r="P345" s="1434"/>
      <c r="Q345" s="1434"/>
      <c r="R345" s="1434"/>
      <c r="S345" s="1434"/>
      <c r="T345" s="1434"/>
      <c r="U345" s="1434"/>
      <c r="V345" s="1434"/>
      <c r="W345" s="1434"/>
      <c r="X345" s="1434" t="s">
        <v>922</v>
      </c>
      <c r="Y345" s="1434"/>
      <c r="Z345" s="1434"/>
      <c r="AA345" s="1434"/>
      <c r="AB345" s="1434"/>
      <c r="AC345" s="1434"/>
      <c r="AD345" s="1434"/>
      <c r="AE345" s="1434"/>
      <c r="AF345" s="1434"/>
      <c r="AG345" s="1434"/>
      <c r="AH345" s="1434"/>
      <c r="AI345" s="1434"/>
      <c r="AJ345" s="1434"/>
      <c r="AK345" s="1434"/>
      <c r="AL345" s="1434"/>
      <c r="AM345" s="1434"/>
      <c r="AN345" s="1434"/>
      <c r="AO345" s="1435"/>
    </row>
    <row r="346" spans="1:41" ht="24" customHeight="1">
      <c r="A346" s="1436" t="s">
        <v>664</v>
      </c>
      <c r="B346" s="1434"/>
      <c r="C346" s="1434"/>
      <c r="D346" s="1434"/>
      <c r="E346" s="1434"/>
      <c r="F346" s="1434" t="s">
        <v>923</v>
      </c>
      <c r="G346" s="1434"/>
      <c r="H346" s="1434"/>
      <c r="I346" s="1434"/>
      <c r="J346" s="1434"/>
      <c r="K346" s="1434"/>
      <c r="L346" s="1434" t="s">
        <v>924</v>
      </c>
      <c r="M346" s="1434"/>
      <c r="N346" s="1434"/>
      <c r="O346" s="1434"/>
      <c r="P346" s="1434"/>
      <c r="Q346" s="1434"/>
      <c r="R346" s="1434" t="s">
        <v>925</v>
      </c>
      <c r="S346" s="1434"/>
      <c r="T346" s="1434"/>
      <c r="U346" s="1434"/>
      <c r="V346" s="1434"/>
      <c r="W346" s="1434"/>
      <c r="X346" s="1434" t="s">
        <v>926</v>
      </c>
      <c r="Y346" s="1434"/>
      <c r="Z346" s="1434"/>
      <c r="AA346" s="1434"/>
      <c r="AB346" s="1434"/>
      <c r="AC346" s="1434"/>
      <c r="AD346" s="1434" t="s">
        <v>861</v>
      </c>
      <c r="AE346" s="1434"/>
      <c r="AF346" s="1434"/>
      <c r="AG346" s="1434"/>
      <c r="AH346" s="1434"/>
      <c r="AI346" s="1434"/>
      <c r="AJ346" s="1434" t="s">
        <v>927</v>
      </c>
      <c r="AK346" s="1434"/>
      <c r="AL346" s="1434"/>
      <c r="AM346" s="1434"/>
      <c r="AN346" s="1434"/>
      <c r="AO346" s="1435"/>
    </row>
    <row r="347" spans="1:41" ht="21" customHeight="1">
      <c r="A347" s="1436"/>
      <c r="B347" s="1434"/>
      <c r="C347" s="1434"/>
      <c r="D347" s="1434"/>
      <c r="E347" s="1434"/>
      <c r="F347" s="1434"/>
      <c r="G347" s="1434"/>
      <c r="H347" s="1434"/>
      <c r="I347" s="1434"/>
      <c r="J347" s="1434"/>
      <c r="K347" s="1434"/>
      <c r="L347" s="1434"/>
      <c r="M347" s="1434"/>
      <c r="N347" s="1434"/>
      <c r="O347" s="1434"/>
      <c r="P347" s="1434"/>
      <c r="Q347" s="1434"/>
      <c r="R347" s="1434"/>
      <c r="S347" s="1434"/>
      <c r="T347" s="1434"/>
      <c r="U347" s="1434"/>
      <c r="V347" s="1434"/>
      <c r="W347" s="1434"/>
      <c r="X347" s="1434"/>
      <c r="Y347" s="1434"/>
      <c r="Z347" s="1434"/>
      <c r="AA347" s="1434"/>
      <c r="AB347" s="1434"/>
      <c r="AC347" s="1434"/>
      <c r="AD347" s="1434"/>
      <c r="AE347" s="1434"/>
      <c r="AF347" s="1434"/>
      <c r="AG347" s="1434"/>
      <c r="AH347" s="1434"/>
      <c r="AI347" s="1434"/>
      <c r="AJ347" s="1434"/>
      <c r="AK347" s="1434"/>
      <c r="AL347" s="1434"/>
      <c r="AM347" s="1434"/>
      <c r="AN347" s="1434"/>
      <c r="AO347" s="1435"/>
    </row>
    <row r="348" spans="1:41" ht="21" customHeight="1">
      <c r="A348" s="1436"/>
      <c r="B348" s="1434"/>
      <c r="C348" s="1434"/>
      <c r="D348" s="1434"/>
      <c r="E348" s="1434"/>
      <c r="F348" s="1434"/>
      <c r="G348" s="1434"/>
      <c r="H348" s="1434"/>
      <c r="I348" s="1434"/>
      <c r="J348" s="1434"/>
      <c r="K348" s="1434"/>
      <c r="L348" s="1434"/>
      <c r="M348" s="1434"/>
      <c r="N348" s="1434"/>
      <c r="O348" s="1434"/>
      <c r="P348" s="1434"/>
      <c r="Q348" s="1434"/>
      <c r="R348" s="1434"/>
      <c r="S348" s="1434"/>
      <c r="T348" s="1434"/>
      <c r="U348" s="1434"/>
      <c r="V348" s="1434"/>
      <c r="W348" s="1434"/>
      <c r="X348" s="1434"/>
      <c r="Y348" s="1434"/>
      <c r="Z348" s="1434"/>
      <c r="AA348" s="1434"/>
      <c r="AB348" s="1434"/>
      <c r="AC348" s="1434"/>
      <c r="AD348" s="1434"/>
      <c r="AE348" s="1434"/>
      <c r="AF348" s="1434"/>
      <c r="AG348" s="1434"/>
      <c r="AH348" s="1434"/>
      <c r="AI348" s="1434"/>
      <c r="AJ348" s="1434"/>
      <c r="AK348" s="1434"/>
      <c r="AL348" s="1434"/>
      <c r="AM348" s="1434"/>
      <c r="AN348" s="1434"/>
      <c r="AO348" s="1435"/>
    </row>
    <row r="349" spans="1:41" ht="21" customHeight="1">
      <c r="A349" s="1436"/>
      <c r="B349" s="1434"/>
      <c r="C349" s="1434"/>
      <c r="D349" s="1434"/>
      <c r="E349" s="1434"/>
      <c r="F349" s="1434"/>
      <c r="G349" s="1434"/>
      <c r="H349" s="1434"/>
      <c r="I349" s="1434"/>
      <c r="J349" s="1434"/>
      <c r="K349" s="1434"/>
      <c r="L349" s="1434"/>
      <c r="M349" s="1434"/>
      <c r="N349" s="1434"/>
      <c r="O349" s="1434"/>
      <c r="P349" s="1434"/>
      <c r="Q349" s="1434"/>
      <c r="R349" s="1434"/>
      <c r="S349" s="1434"/>
      <c r="T349" s="1434"/>
      <c r="U349" s="1434"/>
      <c r="V349" s="1434"/>
      <c r="W349" s="1434"/>
      <c r="X349" s="1434"/>
      <c r="Y349" s="1434"/>
      <c r="Z349" s="1434"/>
      <c r="AA349" s="1434"/>
      <c r="AB349" s="1434"/>
      <c r="AC349" s="1434"/>
      <c r="AD349" s="1434"/>
      <c r="AE349" s="1434"/>
      <c r="AF349" s="1434"/>
      <c r="AG349" s="1434"/>
      <c r="AH349" s="1434"/>
      <c r="AI349" s="1434"/>
      <c r="AJ349" s="1434"/>
      <c r="AK349" s="1434"/>
      <c r="AL349" s="1434"/>
      <c r="AM349" s="1434"/>
      <c r="AN349" s="1434"/>
      <c r="AO349" s="1435"/>
    </row>
    <row r="350" spans="1:41" ht="21" customHeight="1">
      <c r="A350" s="1436"/>
      <c r="B350" s="1434"/>
      <c r="C350" s="1434"/>
      <c r="D350" s="1434"/>
      <c r="E350" s="1434"/>
      <c r="F350" s="1434"/>
      <c r="G350" s="1434"/>
      <c r="H350" s="1434"/>
      <c r="I350" s="1434"/>
      <c r="J350" s="1434"/>
      <c r="K350" s="1434"/>
      <c r="L350" s="1434"/>
      <c r="M350" s="1434"/>
      <c r="N350" s="1434"/>
      <c r="O350" s="1434"/>
      <c r="P350" s="1434"/>
      <c r="Q350" s="1434"/>
      <c r="R350" s="1434"/>
      <c r="S350" s="1434"/>
      <c r="T350" s="1434"/>
      <c r="U350" s="1434"/>
      <c r="V350" s="1434"/>
      <c r="W350" s="1434"/>
      <c r="X350" s="1434"/>
      <c r="Y350" s="1434"/>
      <c r="Z350" s="1434"/>
      <c r="AA350" s="1434"/>
      <c r="AB350" s="1434"/>
      <c r="AC350" s="1434"/>
      <c r="AD350" s="1434"/>
      <c r="AE350" s="1434"/>
      <c r="AF350" s="1434"/>
      <c r="AG350" s="1434"/>
      <c r="AH350" s="1434"/>
      <c r="AI350" s="1434"/>
      <c r="AJ350" s="1434"/>
      <c r="AK350" s="1434"/>
      <c r="AL350" s="1434"/>
      <c r="AM350" s="1434"/>
      <c r="AN350" s="1434"/>
      <c r="AO350" s="1435"/>
    </row>
    <row r="351" spans="1:41" ht="21" customHeight="1">
      <c r="A351" s="1436"/>
      <c r="B351" s="1434"/>
      <c r="C351" s="1434"/>
      <c r="D351" s="1434"/>
      <c r="E351" s="1434"/>
      <c r="F351" s="1434"/>
      <c r="G351" s="1434"/>
      <c r="H351" s="1434"/>
      <c r="I351" s="1434"/>
      <c r="J351" s="1434"/>
      <c r="K351" s="1434"/>
      <c r="L351" s="1434"/>
      <c r="M351" s="1434"/>
      <c r="N351" s="1434"/>
      <c r="O351" s="1434"/>
      <c r="P351" s="1434"/>
      <c r="Q351" s="1434"/>
      <c r="R351" s="1434"/>
      <c r="S351" s="1434"/>
      <c r="T351" s="1434"/>
      <c r="U351" s="1434"/>
      <c r="V351" s="1434"/>
      <c r="W351" s="1434"/>
      <c r="X351" s="1434"/>
      <c r="Y351" s="1434"/>
      <c r="Z351" s="1434"/>
      <c r="AA351" s="1434"/>
      <c r="AB351" s="1434"/>
      <c r="AC351" s="1434"/>
      <c r="AD351" s="1434"/>
      <c r="AE351" s="1434"/>
      <c r="AF351" s="1434"/>
      <c r="AG351" s="1434"/>
      <c r="AH351" s="1434"/>
      <c r="AI351" s="1434"/>
      <c r="AJ351" s="1434"/>
      <c r="AK351" s="1434"/>
      <c r="AL351" s="1434"/>
      <c r="AM351" s="1434"/>
      <c r="AN351" s="1434"/>
      <c r="AO351" s="1435"/>
    </row>
    <row r="352" spans="1:41" ht="21" customHeight="1">
      <c r="A352" s="1436"/>
      <c r="B352" s="1434"/>
      <c r="C352" s="1434"/>
      <c r="D352" s="1434"/>
      <c r="E352" s="1434"/>
      <c r="F352" s="1434"/>
      <c r="G352" s="1434"/>
      <c r="H352" s="1434"/>
      <c r="I352" s="1434"/>
      <c r="J352" s="1434"/>
      <c r="K352" s="1434"/>
      <c r="L352" s="1434"/>
      <c r="M352" s="1434"/>
      <c r="N352" s="1434"/>
      <c r="O352" s="1434"/>
      <c r="P352" s="1434"/>
      <c r="Q352" s="1434"/>
      <c r="R352" s="1434"/>
      <c r="S352" s="1434"/>
      <c r="T352" s="1434"/>
      <c r="U352" s="1434"/>
      <c r="V352" s="1434"/>
      <c r="W352" s="1434"/>
      <c r="X352" s="1434"/>
      <c r="Y352" s="1434"/>
      <c r="Z352" s="1434"/>
      <c r="AA352" s="1434"/>
      <c r="AB352" s="1434"/>
      <c r="AC352" s="1434"/>
      <c r="AD352" s="1434"/>
      <c r="AE352" s="1434"/>
      <c r="AF352" s="1434"/>
      <c r="AG352" s="1434"/>
      <c r="AH352" s="1434"/>
      <c r="AI352" s="1434"/>
      <c r="AJ352" s="1434"/>
      <c r="AK352" s="1434"/>
      <c r="AL352" s="1434"/>
      <c r="AM352" s="1434"/>
      <c r="AN352" s="1434"/>
      <c r="AO352" s="1435"/>
    </row>
    <row r="353" spans="1:41" ht="21" customHeight="1">
      <c r="A353" s="1436"/>
      <c r="B353" s="1434"/>
      <c r="C353" s="1434"/>
      <c r="D353" s="1434"/>
      <c r="E353" s="1434"/>
      <c r="F353" s="1434"/>
      <c r="G353" s="1434"/>
      <c r="H353" s="1434"/>
      <c r="I353" s="1434"/>
      <c r="J353" s="1434"/>
      <c r="K353" s="1434"/>
      <c r="L353" s="1434"/>
      <c r="M353" s="1434"/>
      <c r="N353" s="1434"/>
      <c r="O353" s="1434"/>
      <c r="P353" s="1434"/>
      <c r="Q353" s="1434"/>
      <c r="R353" s="1434"/>
      <c r="S353" s="1434"/>
      <c r="T353" s="1434"/>
      <c r="U353" s="1434"/>
      <c r="V353" s="1434"/>
      <c r="W353" s="1434"/>
      <c r="X353" s="1434"/>
      <c r="Y353" s="1434"/>
      <c r="Z353" s="1434"/>
      <c r="AA353" s="1434"/>
      <c r="AB353" s="1434"/>
      <c r="AC353" s="1434"/>
      <c r="AD353" s="1434"/>
      <c r="AE353" s="1434"/>
      <c r="AF353" s="1434"/>
      <c r="AG353" s="1434"/>
      <c r="AH353" s="1434"/>
      <c r="AI353" s="1434"/>
      <c r="AJ353" s="1434"/>
      <c r="AK353" s="1434"/>
      <c r="AL353" s="1434"/>
      <c r="AM353" s="1434"/>
      <c r="AN353" s="1434"/>
      <c r="AO353" s="1435"/>
    </row>
    <row r="354" spans="1:41" ht="21" customHeight="1">
      <c r="A354" s="1436"/>
      <c r="B354" s="1434"/>
      <c r="C354" s="1434"/>
      <c r="D354" s="1434"/>
      <c r="E354" s="1434"/>
      <c r="F354" s="1434"/>
      <c r="G354" s="1434"/>
      <c r="H354" s="1434"/>
      <c r="I354" s="1434"/>
      <c r="J354" s="1434"/>
      <c r="K354" s="1434"/>
      <c r="L354" s="1434"/>
      <c r="M354" s="1434"/>
      <c r="N354" s="1434"/>
      <c r="O354" s="1434"/>
      <c r="P354" s="1434"/>
      <c r="Q354" s="1434"/>
      <c r="R354" s="1434"/>
      <c r="S354" s="1434"/>
      <c r="T354" s="1434"/>
      <c r="U354" s="1434"/>
      <c r="V354" s="1434"/>
      <c r="W354" s="1434"/>
      <c r="X354" s="1434"/>
      <c r="Y354" s="1434"/>
      <c r="Z354" s="1434"/>
      <c r="AA354" s="1434"/>
      <c r="AB354" s="1434"/>
      <c r="AC354" s="1434"/>
      <c r="AD354" s="1434"/>
      <c r="AE354" s="1434"/>
      <c r="AF354" s="1434"/>
      <c r="AG354" s="1434"/>
      <c r="AH354" s="1434"/>
      <c r="AI354" s="1434"/>
      <c r="AJ354" s="1434"/>
      <c r="AK354" s="1434"/>
      <c r="AL354" s="1434"/>
      <c r="AM354" s="1434"/>
      <c r="AN354" s="1434"/>
      <c r="AO354" s="1435"/>
    </row>
    <row r="355" spans="1:41" ht="21" customHeight="1">
      <c r="A355" s="1436"/>
      <c r="B355" s="1434"/>
      <c r="C355" s="1434"/>
      <c r="D355" s="1434"/>
      <c r="E355" s="1434"/>
      <c r="F355" s="1434"/>
      <c r="G355" s="1434"/>
      <c r="H355" s="1434"/>
      <c r="I355" s="1434"/>
      <c r="J355" s="1434"/>
      <c r="K355" s="1434"/>
      <c r="L355" s="1434"/>
      <c r="M355" s="1434"/>
      <c r="N355" s="1434"/>
      <c r="O355" s="1434"/>
      <c r="P355" s="1434"/>
      <c r="Q355" s="1434"/>
      <c r="R355" s="1434"/>
      <c r="S355" s="1434"/>
      <c r="T355" s="1434"/>
      <c r="U355" s="1434"/>
      <c r="V355" s="1434"/>
      <c r="W355" s="1434"/>
      <c r="X355" s="1434"/>
      <c r="Y355" s="1434"/>
      <c r="Z355" s="1434"/>
      <c r="AA355" s="1434"/>
      <c r="AB355" s="1434"/>
      <c r="AC355" s="1434"/>
      <c r="AD355" s="1434"/>
      <c r="AE355" s="1434"/>
      <c r="AF355" s="1434"/>
      <c r="AG355" s="1434"/>
      <c r="AH355" s="1434"/>
      <c r="AI355" s="1434"/>
      <c r="AJ355" s="1434"/>
      <c r="AK355" s="1434"/>
      <c r="AL355" s="1434"/>
      <c r="AM355" s="1434"/>
      <c r="AN355" s="1434"/>
      <c r="AO355" s="1435"/>
    </row>
    <row r="356" spans="1:41" ht="21" customHeight="1">
      <c r="A356" s="1432" t="s">
        <v>864</v>
      </c>
      <c r="B356" s="1425"/>
      <c r="C356" s="1425"/>
      <c r="D356" s="1425"/>
      <c r="E356" s="1425"/>
      <c r="F356" s="1433"/>
      <c r="G356" s="1433"/>
      <c r="H356" s="1433"/>
      <c r="I356" s="1433"/>
      <c r="J356" s="1433"/>
      <c r="K356" s="1433"/>
      <c r="L356" s="1433"/>
      <c r="M356" s="1433"/>
      <c r="N356" s="1433"/>
      <c r="O356" s="1433"/>
      <c r="P356" s="1433"/>
      <c r="Q356" s="1433"/>
      <c r="R356" s="1433"/>
      <c r="S356" s="1433"/>
      <c r="T356" s="1433"/>
      <c r="U356" s="1433"/>
      <c r="V356" s="1433"/>
      <c r="W356" s="1433"/>
      <c r="X356" s="1433"/>
      <c r="Y356" s="1433"/>
      <c r="Z356" s="1433"/>
      <c r="AA356" s="1433"/>
      <c r="AB356" s="1433"/>
      <c r="AC356" s="1433"/>
      <c r="AD356" s="1433"/>
      <c r="AE356" s="1433"/>
      <c r="AF356" s="1433"/>
      <c r="AG356" s="1433"/>
      <c r="AH356" s="1433"/>
      <c r="AI356" s="1433"/>
      <c r="AJ356" s="1425"/>
      <c r="AK356" s="1425"/>
      <c r="AL356" s="1425"/>
      <c r="AM356" s="1425"/>
      <c r="AN356" s="1425"/>
      <c r="AO356" s="1426"/>
    </row>
    <row r="357" spans="1:41" ht="21" customHeight="1"/>
    <row r="358" spans="1:41" ht="21" customHeight="1">
      <c r="A358" s="1427" t="s">
        <v>835</v>
      </c>
      <c r="B358" s="1428"/>
      <c r="C358" s="1428"/>
      <c r="D358" s="1428"/>
      <c r="E358" s="1428"/>
      <c r="F358" s="1428"/>
      <c r="G358" s="1428"/>
      <c r="H358" s="1428"/>
      <c r="I358" s="1428"/>
      <c r="J358" s="1428"/>
      <c r="K358" s="1428"/>
      <c r="L358" s="1428"/>
      <c r="M358" s="1428"/>
      <c r="N358" s="1428"/>
      <c r="O358" s="1428"/>
      <c r="P358" s="1428"/>
      <c r="Q358" s="1428"/>
      <c r="R358" s="1428"/>
      <c r="S358" s="1428"/>
      <c r="T358" s="1428"/>
      <c r="U358" s="1428"/>
      <c r="V358" s="1428"/>
      <c r="W358" s="1428"/>
      <c r="X358" s="1428"/>
      <c r="Y358" s="1428"/>
      <c r="Z358" s="1428"/>
      <c r="AA358" s="1428"/>
      <c r="AB358" s="1428"/>
      <c r="AC358" s="1428"/>
      <c r="AD358" s="1428"/>
      <c r="AE358" s="1428"/>
      <c r="AF358" s="1428"/>
      <c r="AG358" s="1428"/>
      <c r="AH358" s="1428"/>
      <c r="AI358" s="1428"/>
      <c r="AJ358" s="1428"/>
      <c r="AK358" s="1428"/>
      <c r="AL358" s="1428"/>
      <c r="AM358" s="1428"/>
      <c r="AN358" s="1428"/>
      <c r="AO358" s="1428"/>
    </row>
    <row r="359" spans="1:41" ht="8.25" customHeight="1">
      <c r="A359" s="240"/>
      <c r="B359" s="241"/>
      <c r="C359" s="241"/>
      <c r="D359" s="241"/>
      <c r="E359" s="241"/>
      <c r="F359" s="241"/>
      <c r="G359" s="241"/>
      <c r="H359" s="241"/>
      <c r="I359" s="241"/>
      <c r="J359" s="241"/>
      <c r="K359" s="241"/>
      <c r="L359" s="241"/>
      <c r="M359" s="241"/>
      <c r="N359" s="241"/>
      <c r="O359" s="241"/>
      <c r="P359" s="241"/>
      <c r="Q359" s="241"/>
      <c r="R359" s="241"/>
      <c r="S359" s="241"/>
      <c r="T359" s="241"/>
      <c r="U359" s="241"/>
      <c r="V359" s="241"/>
      <c r="W359" s="241"/>
      <c r="X359" s="241"/>
      <c r="Y359" s="241"/>
      <c r="Z359" s="241"/>
      <c r="AA359" s="241"/>
      <c r="AB359" s="241"/>
      <c r="AC359" s="241"/>
      <c r="AD359" s="241"/>
      <c r="AE359" s="241"/>
      <c r="AF359" s="241"/>
      <c r="AG359" s="241"/>
      <c r="AH359" s="241"/>
      <c r="AI359" s="241"/>
      <c r="AJ359" s="241"/>
      <c r="AK359" s="241"/>
      <c r="AL359" s="241"/>
      <c r="AM359" s="241"/>
      <c r="AN359" s="241"/>
      <c r="AO359" s="241"/>
    </row>
    <row r="360" spans="1:41" ht="10.5" customHeight="1">
      <c r="A360" s="202" t="s">
        <v>928</v>
      </c>
    </row>
    <row r="361" spans="1:41" ht="10.5" customHeight="1">
      <c r="A361" s="202" t="s">
        <v>929</v>
      </c>
    </row>
    <row r="363" spans="1:41" ht="10.5" customHeight="1">
      <c r="A363" s="202" t="s">
        <v>930</v>
      </c>
    </row>
    <row r="364" spans="1:41" ht="10.5" customHeight="1">
      <c r="A364" s="202" t="s">
        <v>931</v>
      </c>
    </row>
    <row r="365" spans="1:41" ht="14.25" customHeight="1">
      <c r="D365" s="1429" t="s">
        <v>932</v>
      </c>
      <c r="E365" s="1430"/>
      <c r="F365" s="1430"/>
      <c r="G365" s="1430"/>
      <c r="H365" s="1430"/>
      <c r="I365" s="1430"/>
      <c r="J365" s="1430"/>
      <c r="K365" s="1431"/>
      <c r="L365" s="1429" t="s">
        <v>933</v>
      </c>
      <c r="M365" s="1430"/>
      <c r="N365" s="1430"/>
      <c r="O365" s="1430"/>
      <c r="P365" s="1430"/>
      <c r="Q365" s="1430"/>
      <c r="R365" s="1430"/>
      <c r="S365" s="1431"/>
      <c r="T365" s="1429" t="s">
        <v>934</v>
      </c>
      <c r="U365" s="1430"/>
      <c r="V365" s="1430"/>
      <c r="W365" s="1430"/>
      <c r="X365" s="1430"/>
      <c r="Y365" s="1430"/>
      <c r="Z365" s="1430"/>
      <c r="AA365" s="1431"/>
      <c r="AB365" s="1429" t="s">
        <v>935</v>
      </c>
      <c r="AC365" s="1430"/>
      <c r="AD365" s="1430"/>
      <c r="AE365" s="1430"/>
      <c r="AF365" s="1430"/>
      <c r="AG365" s="1430"/>
      <c r="AH365" s="1430"/>
      <c r="AI365" s="1431"/>
    </row>
    <row r="366" spans="1:41" ht="14.25" customHeight="1">
      <c r="D366" s="1422" t="s">
        <v>498</v>
      </c>
      <c r="E366" s="1423"/>
      <c r="F366" s="1423"/>
      <c r="G366" s="1423"/>
      <c r="H366" s="1423"/>
      <c r="I366" s="1423"/>
      <c r="J366" s="1423"/>
      <c r="K366" s="1424"/>
      <c r="L366" s="1422">
        <v>1</v>
      </c>
      <c r="M366" s="1423"/>
      <c r="N366" s="1423"/>
      <c r="O366" s="1423"/>
      <c r="P366" s="1423"/>
      <c r="Q366" s="1423"/>
      <c r="R366" s="1423"/>
      <c r="S366" s="1424"/>
      <c r="T366" s="1422">
        <v>2</v>
      </c>
      <c r="U366" s="1423"/>
      <c r="V366" s="1423"/>
      <c r="W366" s="1423"/>
      <c r="X366" s="1423"/>
      <c r="Y366" s="1423"/>
      <c r="Z366" s="1423"/>
      <c r="AA366" s="1424"/>
      <c r="AB366" s="1422">
        <v>3</v>
      </c>
      <c r="AC366" s="1423"/>
      <c r="AD366" s="1423"/>
      <c r="AE366" s="1423"/>
      <c r="AF366" s="1423"/>
      <c r="AG366" s="1423"/>
      <c r="AH366" s="1423"/>
      <c r="AI366" s="1424"/>
    </row>
    <row r="368" spans="1:41" ht="10.5" customHeight="1">
      <c r="A368" s="202" t="s">
        <v>936</v>
      </c>
    </row>
    <row r="369" spans="1:41" ht="10.5" customHeight="1">
      <c r="A369" s="202" t="s">
        <v>937</v>
      </c>
    </row>
    <row r="371" spans="1:41" ht="10.5" customHeight="1">
      <c r="A371" s="202" t="s">
        <v>938</v>
      </c>
    </row>
    <row r="372" spans="1:41" ht="10.5" customHeight="1">
      <c r="A372" s="202" t="s">
        <v>939</v>
      </c>
    </row>
    <row r="374" spans="1:41" ht="10.5" customHeight="1">
      <c r="A374" s="236"/>
      <c r="B374" s="236"/>
      <c r="C374" s="236"/>
      <c r="D374" s="236"/>
      <c r="E374" s="236"/>
      <c r="F374" s="236"/>
      <c r="G374" s="236"/>
      <c r="H374" s="236"/>
      <c r="I374" s="236"/>
      <c r="J374" s="236"/>
      <c r="K374" s="236"/>
      <c r="L374" s="236"/>
      <c r="M374" s="236"/>
      <c r="N374" s="236"/>
      <c r="O374" s="236"/>
      <c r="P374" s="236"/>
      <c r="Q374" s="236"/>
      <c r="R374" s="236"/>
      <c r="S374" s="236"/>
      <c r="T374" s="236"/>
      <c r="U374" s="236"/>
      <c r="V374" s="236"/>
      <c r="W374" s="236"/>
      <c r="X374" s="236"/>
      <c r="Y374" s="236"/>
      <c r="Z374" s="236"/>
      <c r="AA374" s="236"/>
      <c r="AB374" s="236"/>
      <c r="AC374" s="236"/>
      <c r="AD374" s="236"/>
      <c r="AE374" s="236"/>
      <c r="AF374" s="236"/>
      <c r="AG374" s="236"/>
      <c r="AH374" s="236"/>
      <c r="AI374" s="236"/>
      <c r="AJ374" s="236"/>
      <c r="AK374" s="236"/>
      <c r="AL374" s="236"/>
      <c r="AM374" s="236"/>
      <c r="AN374" s="236"/>
      <c r="AO374" s="236"/>
    </row>
    <row r="376" spans="1:41" ht="10.5" customHeight="1">
      <c r="AO376" s="203" t="s">
        <v>917</v>
      </c>
    </row>
    <row r="379" spans="1:41" ht="10.5" customHeight="1">
      <c r="A379" s="242"/>
      <c r="B379" s="242"/>
      <c r="C379" s="242"/>
      <c r="D379" s="242"/>
      <c r="E379" s="242"/>
    </row>
    <row r="380" spans="1:41" ht="10.5" customHeight="1">
      <c r="A380" s="242"/>
      <c r="B380" s="242"/>
      <c r="C380" s="242"/>
      <c r="D380" s="242"/>
      <c r="E380" s="242"/>
    </row>
    <row r="381" spans="1:41" ht="10.5" customHeight="1">
      <c r="A381" s="242"/>
      <c r="B381" s="242"/>
      <c r="C381" s="242"/>
      <c r="D381" s="242"/>
      <c r="E381" s="242"/>
    </row>
  </sheetData>
  <mergeCells count="1877">
    <mergeCell ref="A3:L5"/>
    <mergeCell ref="O3:AC5"/>
    <mergeCell ref="AD3:AI5"/>
    <mergeCell ref="AJ3:AO5"/>
    <mergeCell ref="A6:B8"/>
    <mergeCell ref="C6:D8"/>
    <mergeCell ref="E6:F8"/>
    <mergeCell ref="G6:H8"/>
    <mergeCell ref="I6:J8"/>
    <mergeCell ref="K6:L8"/>
    <mergeCell ref="D11:H12"/>
    <mergeCell ref="I11:P12"/>
    <mergeCell ref="Q11:U12"/>
    <mergeCell ref="V11:AC12"/>
    <mergeCell ref="AD11:AI11"/>
    <mergeCell ref="AJ11:AO11"/>
    <mergeCell ref="AD12:AI12"/>
    <mergeCell ref="AJ12:AO12"/>
    <mergeCell ref="O6:AC8"/>
    <mergeCell ref="AD6:AI8"/>
    <mergeCell ref="AJ6:AO8"/>
    <mergeCell ref="A9:C12"/>
    <mergeCell ref="D9:H10"/>
    <mergeCell ref="I9:P10"/>
    <mergeCell ref="Q9:U10"/>
    <mergeCell ref="V9:AC10"/>
    <mergeCell ref="AD9:AI9"/>
    <mergeCell ref="AD10:AI10"/>
    <mergeCell ref="M16:Q16"/>
    <mergeCell ref="R16:U16"/>
    <mergeCell ref="V16:Y16"/>
    <mergeCell ref="Z16:AC16"/>
    <mergeCell ref="A17:A68"/>
    <mergeCell ref="B17:B30"/>
    <mergeCell ref="C17:G18"/>
    <mergeCell ref="H17:I18"/>
    <mergeCell ref="J17:L17"/>
    <mergeCell ref="M17:Q17"/>
    <mergeCell ref="A14:G16"/>
    <mergeCell ref="H14:I16"/>
    <mergeCell ref="J14:AC14"/>
    <mergeCell ref="AD14:AG16"/>
    <mergeCell ref="AH14:AO14"/>
    <mergeCell ref="J15:Q15"/>
    <mergeCell ref="R15:AC15"/>
    <mergeCell ref="AH15:AK16"/>
    <mergeCell ref="AL15:AO16"/>
    <mergeCell ref="J16:L16"/>
    <mergeCell ref="AH18:AK18"/>
    <mergeCell ref="AL18:AO18"/>
    <mergeCell ref="C19:G20"/>
    <mergeCell ref="H19:I20"/>
    <mergeCell ref="J19:L19"/>
    <mergeCell ref="M19:Q19"/>
    <mergeCell ref="R19:U19"/>
    <mergeCell ref="V19:Y19"/>
    <mergeCell ref="Z19:AC19"/>
    <mergeCell ref="AD19:AG19"/>
    <mergeCell ref="J18:L18"/>
    <mergeCell ref="M18:Q18"/>
    <mergeCell ref="R18:U18"/>
    <mergeCell ref="V18:Y18"/>
    <mergeCell ref="Z18:AC18"/>
    <mergeCell ref="AD18:AG18"/>
    <mergeCell ref="R17:U17"/>
    <mergeCell ref="V17:Y17"/>
    <mergeCell ref="Z17:AC17"/>
    <mergeCell ref="AD17:AG17"/>
    <mergeCell ref="AH17:AK17"/>
    <mergeCell ref="AL17:AO17"/>
    <mergeCell ref="Z21:AC21"/>
    <mergeCell ref="AD21:AG21"/>
    <mergeCell ref="AH21:AK21"/>
    <mergeCell ref="AL21:AO21"/>
    <mergeCell ref="J22:L22"/>
    <mergeCell ref="M22:Q22"/>
    <mergeCell ref="R22:U22"/>
    <mergeCell ref="V22:Y22"/>
    <mergeCell ref="Z22:AC22"/>
    <mergeCell ref="AD22:AG22"/>
    <mergeCell ref="C21:G22"/>
    <mergeCell ref="H21:I22"/>
    <mergeCell ref="J21:L21"/>
    <mergeCell ref="M21:Q21"/>
    <mergeCell ref="R21:U21"/>
    <mergeCell ref="V21:Y21"/>
    <mergeCell ref="AH19:AK19"/>
    <mergeCell ref="AL19:AO19"/>
    <mergeCell ref="J20:L20"/>
    <mergeCell ref="M20:Q20"/>
    <mergeCell ref="R20:U20"/>
    <mergeCell ref="V20:Y20"/>
    <mergeCell ref="Z20:AC20"/>
    <mergeCell ref="AD20:AG20"/>
    <mergeCell ref="AH20:AK20"/>
    <mergeCell ref="AL20:AO20"/>
    <mergeCell ref="AD23:AG23"/>
    <mergeCell ref="AH23:AK23"/>
    <mergeCell ref="AL23:AO23"/>
    <mergeCell ref="J24:L24"/>
    <mergeCell ref="M24:Q24"/>
    <mergeCell ref="R24:U24"/>
    <mergeCell ref="V24:Y24"/>
    <mergeCell ref="Z24:AC24"/>
    <mergeCell ref="AD24:AG24"/>
    <mergeCell ref="AH24:AK24"/>
    <mergeCell ref="AH22:AK22"/>
    <mergeCell ref="AL22:AO22"/>
    <mergeCell ref="C23:D28"/>
    <mergeCell ref="E23:G24"/>
    <mergeCell ref="H23:I24"/>
    <mergeCell ref="J23:L23"/>
    <mergeCell ref="M23:Q23"/>
    <mergeCell ref="R23:U23"/>
    <mergeCell ref="V23:Y23"/>
    <mergeCell ref="Z23:AC23"/>
    <mergeCell ref="AL25:AO25"/>
    <mergeCell ref="J26:L26"/>
    <mergeCell ref="M26:Q26"/>
    <mergeCell ref="R26:U26"/>
    <mergeCell ref="V26:Y26"/>
    <mergeCell ref="Z26:AC26"/>
    <mergeCell ref="AD26:AG26"/>
    <mergeCell ref="AH26:AK26"/>
    <mergeCell ref="AL26:AO26"/>
    <mergeCell ref="AL24:AO24"/>
    <mergeCell ref="E25:G26"/>
    <mergeCell ref="H25:I26"/>
    <mergeCell ref="J25:L25"/>
    <mergeCell ref="M25:Q25"/>
    <mergeCell ref="R25:U25"/>
    <mergeCell ref="V25:Y25"/>
    <mergeCell ref="Z25:AC25"/>
    <mergeCell ref="AD25:AG25"/>
    <mergeCell ref="AH25:AK25"/>
    <mergeCell ref="AH28:AK28"/>
    <mergeCell ref="AL28:AO28"/>
    <mergeCell ref="C29:G30"/>
    <mergeCell ref="H29:I30"/>
    <mergeCell ref="J29:L29"/>
    <mergeCell ref="M29:Q29"/>
    <mergeCell ref="R29:U29"/>
    <mergeCell ref="V29:Y29"/>
    <mergeCell ref="Z29:AC29"/>
    <mergeCell ref="AD29:AG29"/>
    <mergeCell ref="Z27:AC27"/>
    <mergeCell ref="AD27:AG27"/>
    <mergeCell ref="AH27:AK27"/>
    <mergeCell ref="AL27:AO27"/>
    <mergeCell ref="J28:L28"/>
    <mergeCell ref="M28:Q28"/>
    <mergeCell ref="R28:U28"/>
    <mergeCell ref="V28:Y28"/>
    <mergeCell ref="Z28:AC28"/>
    <mergeCell ref="AD28:AG28"/>
    <mergeCell ref="E27:G28"/>
    <mergeCell ref="H27:I28"/>
    <mergeCell ref="J27:L27"/>
    <mergeCell ref="M27:Q27"/>
    <mergeCell ref="R27:U27"/>
    <mergeCell ref="V27:Y27"/>
    <mergeCell ref="V31:Y31"/>
    <mergeCell ref="Z31:AC31"/>
    <mergeCell ref="AD31:AG31"/>
    <mergeCell ref="AH31:AK31"/>
    <mergeCell ref="AL31:AO31"/>
    <mergeCell ref="J32:L32"/>
    <mergeCell ref="M32:Q32"/>
    <mergeCell ref="R32:U32"/>
    <mergeCell ref="V32:Y32"/>
    <mergeCell ref="Z32:AC32"/>
    <mergeCell ref="B31:B36"/>
    <mergeCell ref="C31:G32"/>
    <mergeCell ref="H31:I32"/>
    <mergeCell ref="J31:L31"/>
    <mergeCell ref="M31:Q31"/>
    <mergeCell ref="R31:U31"/>
    <mergeCell ref="AH29:AK29"/>
    <mergeCell ref="AL29:AO29"/>
    <mergeCell ref="J30:L30"/>
    <mergeCell ref="M30:Q30"/>
    <mergeCell ref="R30:U30"/>
    <mergeCell ref="V30:Y30"/>
    <mergeCell ref="Z30:AC30"/>
    <mergeCell ref="AD30:AG30"/>
    <mergeCell ref="AH30:AK30"/>
    <mergeCell ref="AL30:AO30"/>
    <mergeCell ref="AD33:AG33"/>
    <mergeCell ref="AH33:AK33"/>
    <mergeCell ref="AL33:AO33"/>
    <mergeCell ref="J34:L34"/>
    <mergeCell ref="M34:Q34"/>
    <mergeCell ref="R34:U34"/>
    <mergeCell ref="V34:Y34"/>
    <mergeCell ref="Z34:AC34"/>
    <mergeCell ref="AD34:AG34"/>
    <mergeCell ref="AH34:AK34"/>
    <mergeCell ref="AD32:AG32"/>
    <mergeCell ref="AH32:AK32"/>
    <mergeCell ref="AL32:AO32"/>
    <mergeCell ref="C33:G34"/>
    <mergeCell ref="H33:I34"/>
    <mergeCell ref="J33:L33"/>
    <mergeCell ref="M33:Q33"/>
    <mergeCell ref="R33:U33"/>
    <mergeCell ref="V33:Y33"/>
    <mergeCell ref="Z33:AC33"/>
    <mergeCell ref="AL35:AO35"/>
    <mergeCell ref="J36:L36"/>
    <mergeCell ref="M36:Q36"/>
    <mergeCell ref="R36:U36"/>
    <mergeCell ref="V36:Y36"/>
    <mergeCell ref="Z36:AC36"/>
    <mergeCell ref="AD36:AG36"/>
    <mergeCell ref="AH36:AK36"/>
    <mergeCell ref="AL36:AO36"/>
    <mergeCell ref="AL34:AO34"/>
    <mergeCell ref="C35:G36"/>
    <mergeCell ref="H35:I36"/>
    <mergeCell ref="J35:L35"/>
    <mergeCell ref="M35:Q35"/>
    <mergeCell ref="R35:U35"/>
    <mergeCell ref="V35:Y35"/>
    <mergeCell ref="Z35:AC35"/>
    <mergeCell ref="AD35:AG35"/>
    <mergeCell ref="AH35:AK35"/>
    <mergeCell ref="AD38:AG38"/>
    <mergeCell ref="AH38:AK38"/>
    <mergeCell ref="AL38:AO38"/>
    <mergeCell ref="C39:G40"/>
    <mergeCell ref="H39:I40"/>
    <mergeCell ref="J39:L39"/>
    <mergeCell ref="M39:Q39"/>
    <mergeCell ref="R39:U39"/>
    <mergeCell ref="V39:Y39"/>
    <mergeCell ref="Z39:AC39"/>
    <mergeCell ref="V37:Y37"/>
    <mergeCell ref="Z37:AC37"/>
    <mergeCell ref="AD37:AG37"/>
    <mergeCell ref="AH37:AK37"/>
    <mergeCell ref="AL37:AO37"/>
    <mergeCell ref="J38:L38"/>
    <mergeCell ref="M38:Q38"/>
    <mergeCell ref="R38:U38"/>
    <mergeCell ref="V38:Y38"/>
    <mergeCell ref="Z38:AC38"/>
    <mergeCell ref="C37:G38"/>
    <mergeCell ref="H37:I38"/>
    <mergeCell ref="J37:L37"/>
    <mergeCell ref="M37:Q37"/>
    <mergeCell ref="R37:U37"/>
    <mergeCell ref="AL40:AO40"/>
    <mergeCell ref="C41:G42"/>
    <mergeCell ref="H41:I42"/>
    <mergeCell ref="J41:L41"/>
    <mergeCell ref="M41:Q41"/>
    <mergeCell ref="R41:U41"/>
    <mergeCell ref="V41:Y41"/>
    <mergeCell ref="Z41:AC41"/>
    <mergeCell ref="AD41:AG41"/>
    <mergeCell ref="AH41:AK41"/>
    <mergeCell ref="AD39:AG39"/>
    <mergeCell ref="AH39:AK39"/>
    <mergeCell ref="AL39:AO39"/>
    <mergeCell ref="J40:L40"/>
    <mergeCell ref="M40:Q40"/>
    <mergeCell ref="R40:U40"/>
    <mergeCell ref="V40:Y40"/>
    <mergeCell ref="Z40:AC40"/>
    <mergeCell ref="AD40:AG40"/>
    <mergeCell ref="AH40:AK40"/>
    <mergeCell ref="B43:B52"/>
    <mergeCell ref="C43:G44"/>
    <mergeCell ref="H43:I44"/>
    <mergeCell ref="J43:L43"/>
    <mergeCell ref="M43:Q43"/>
    <mergeCell ref="R43:U43"/>
    <mergeCell ref="C49:G50"/>
    <mergeCell ref="H49:I50"/>
    <mergeCell ref="J49:L49"/>
    <mergeCell ref="M49:Q49"/>
    <mergeCell ref="AL41:AO41"/>
    <mergeCell ref="J42:L42"/>
    <mergeCell ref="M42:Q42"/>
    <mergeCell ref="R42:U42"/>
    <mergeCell ref="V42:Y42"/>
    <mergeCell ref="Z42:AC42"/>
    <mergeCell ref="AD42:AG42"/>
    <mergeCell ref="AH42:AK42"/>
    <mergeCell ref="AL42:AO42"/>
    <mergeCell ref="B37:B42"/>
    <mergeCell ref="AD44:AG44"/>
    <mergeCell ref="AH44:AK44"/>
    <mergeCell ref="AL44:AO44"/>
    <mergeCell ref="C45:D48"/>
    <mergeCell ref="E45:G46"/>
    <mergeCell ref="H45:I46"/>
    <mergeCell ref="J45:L45"/>
    <mergeCell ref="M45:Q45"/>
    <mergeCell ref="R45:U45"/>
    <mergeCell ref="V45:Y45"/>
    <mergeCell ref="V43:Y43"/>
    <mergeCell ref="Z43:AC43"/>
    <mergeCell ref="AD43:AG43"/>
    <mergeCell ref="AH43:AK43"/>
    <mergeCell ref="AL43:AO43"/>
    <mergeCell ref="J44:L44"/>
    <mergeCell ref="M44:Q44"/>
    <mergeCell ref="R44:U44"/>
    <mergeCell ref="V44:Y44"/>
    <mergeCell ref="Z44:AC44"/>
    <mergeCell ref="E47:G48"/>
    <mergeCell ref="H47:I48"/>
    <mergeCell ref="J47:L47"/>
    <mergeCell ref="M47:Q47"/>
    <mergeCell ref="R47:U47"/>
    <mergeCell ref="V47:Y47"/>
    <mergeCell ref="Z47:AC47"/>
    <mergeCell ref="AD47:AG47"/>
    <mergeCell ref="Z45:AC45"/>
    <mergeCell ref="AD45:AG45"/>
    <mergeCell ref="AH45:AK45"/>
    <mergeCell ref="AL45:AO45"/>
    <mergeCell ref="J46:L46"/>
    <mergeCell ref="M46:Q46"/>
    <mergeCell ref="R46:U46"/>
    <mergeCell ref="V46:Y46"/>
    <mergeCell ref="Z46:AC46"/>
    <mergeCell ref="AD46:AG46"/>
    <mergeCell ref="R49:U49"/>
    <mergeCell ref="V49:Y49"/>
    <mergeCell ref="Z49:AC49"/>
    <mergeCell ref="AD49:AG49"/>
    <mergeCell ref="AH49:AK49"/>
    <mergeCell ref="AL49:AO49"/>
    <mergeCell ref="AH47:AK47"/>
    <mergeCell ref="AL47:AO47"/>
    <mergeCell ref="J48:L48"/>
    <mergeCell ref="M48:Q48"/>
    <mergeCell ref="R48:U48"/>
    <mergeCell ref="V48:Y48"/>
    <mergeCell ref="Z48:AC48"/>
    <mergeCell ref="AD48:AG48"/>
    <mergeCell ref="AH48:AK48"/>
    <mergeCell ref="AL48:AO48"/>
    <mergeCell ref="AH46:AK46"/>
    <mergeCell ref="AL46:AO46"/>
    <mergeCell ref="AH51:AK51"/>
    <mergeCell ref="AL51:AO51"/>
    <mergeCell ref="J52:L52"/>
    <mergeCell ref="M52:Q52"/>
    <mergeCell ref="R52:U52"/>
    <mergeCell ref="V52:Y52"/>
    <mergeCell ref="Z52:AC52"/>
    <mergeCell ref="AD52:AG52"/>
    <mergeCell ref="AH52:AK52"/>
    <mergeCell ref="AL52:AO52"/>
    <mergeCell ref="AH50:AK50"/>
    <mergeCell ref="AL50:AO50"/>
    <mergeCell ref="C51:G52"/>
    <mergeCell ref="H51:I52"/>
    <mergeCell ref="J51:L51"/>
    <mergeCell ref="M51:Q51"/>
    <mergeCell ref="R51:U51"/>
    <mergeCell ref="V51:Y51"/>
    <mergeCell ref="Z51:AC51"/>
    <mergeCell ref="AD51:AG51"/>
    <mergeCell ref="J50:L50"/>
    <mergeCell ref="M50:Q50"/>
    <mergeCell ref="R50:U50"/>
    <mergeCell ref="V50:Y50"/>
    <mergeCell ref="Z50:AC50"/>
    <mergeCell ref="AD50:AG50"/>
    <mergeCell ref="V53:Y53"/>
    <mergeCell ref="Z53:AC53"/>
    <mergeCell ref="AD53:AG53"/>
    <mergeCell ref="AH53:AK53"/>
    <mergeCell ref="AL53:AO53"/>
    <mergeCell ref="J54:L54"/>
    <mergeCell ref="M54:Q54"/>
    <mergeCell ref="R54:U54"/>
    <mergeCell ref="V54:Y54"/>
    <mergeCell ref="Z54:AC54"/>
    <mergeCell ref="B53:B60"/>
    <mergeCell ref="C53:G54"/>
    <mergeCell ref="H53:I54"/>
    <mergeCell ref="J53:L53"/>
    <mergeCell ref="M53:Q53"/>
    <mergeCell ref="R53:U53"/>
    <mergeCell ref="C59:G60"/>
    <mergeCell ref="H59:I60"/>
    <mergeCell ref="J59:L59"/>
    <mergeCell ref="M59:Q59"/>
    <mergeCell ref="AD55:AG55"/>
    <mergeCell ref="AH55:AK55"/>
    <mergeCell ref="AL55:AO55"/>
    <mergeCell ref="J56:L56"/>
    <mergeCell ref="M56:Q56"/>
    <mergeCell ref="R56:U56"/>
    <mergeCell ref="V56:Y56"/>
    <mergeCell ref="Z56:AC56"/>
    <mergeCell ref="AD56:AG56"/>
    <mergeCell ref="AH56:AK56"/>
    <mergeCell ref="AD54:AG54"/>
    <mergeCell ref="AH54:AK54"/>
    <mergeCell ref="AL54:AO54"/>
    <mergeCell ref="C55:G56"/>
    <mergeCell ref="H55:I56"/>
    <mergeCell ref="J55:L55"/>
    <mergeCell ref="M55:Q55"/>
    <mergeCell ref="R55:U55"/>
    <mergeCell ref="V55:Y55"/>
    <mergeCell ref="Z55:AC55"/>
    <mergeCell ref="R59:U59"/>
    <mergeCell ref="V59:Y59"/>
    <mergeCell ref="Z59:AC59"/>
    <mergeCell ref="AD59:AG59"/>
    <mergeCell ref="AH59:AK59"/>
    <mergeCell ref="AL59:AO59"/>
    <mergeCell ref="AL57:AO57"/>
    <mergeCell ref="J58:L58"/>
    <mergeCell ref="M58:Q58"/>
    <mergeCell ref="R58:U58"/>
    <mergeCell ref="V58:Y58"/>
    <mergeCell ref="Z58:AC58"/>
    <mergeCell ref="AD58:AG58"/>
    <mergeCell ref="AH58:AK58"/>
    <mergeCell ref="AL58:AO58"/>
    <mergeCell ref="AL56:AO56"/>
    <mergeCell ref="C57:G58"/>
    <mergeCell ref="H57:I58"/>
    <mergeCell ref="J57:L57"/>
    <mergeCell ref="M57:Q57"/>
    <mergeCell ref="R57:U57"/>
    <mergeCell ref="V57:Y57"/>
    <mergeCell ref="Z57:AC57"/>
    <mergeCell ref="AD57:AG57"/>
    <mergeCell ref="AH57:AK57"/>
    <mergeCell ref="AH61:AK61"/>
    <mergeCell ref="AL61:AO61"/>
    <mergeCell ref="J62:L62"/>
    <mergeCell ref="M62:Q62"/>
    <mergeCell ref="R62:U62"/>
    <mergeCell ref="V62:Y62"/>
    <mergeCell ref="Z62:AC62"/>
    <mergeCell ref="AD62:AG62"/>
    <mergeCell ref="AH62:AK62"/>
    <mergeCell ref="AL62:AO62"/>
    <mergeCell ref="AH60:AK60"/>
    <mergeCell ref="AL60:AO60"/>
    <mergeCell ref="B61:G62"/>
    <mergeCell ref="H61:I62"/>
    <mergeCell ref="J61:L61"/>
    <mergeCell ref="M61:Q61"/>
    <mergeCell ref="R61:U61"/>
    <mergeCell ref="V61:Y61"/>
    <mergeCell ref="Z61:AC61"/>
    <mergeCell ref="AD61:AG61"/>
    <mergeCell ref="J60:L60"/>
    <mergeCell ref="M60:Q60"/>
    <mergeCell ref="R60:U60"/>
    <mergeCell ref="V60:Y60"/>
    <mergeCell ref="Z60:AC60"/>
    <mergeCell ref="AD60:AG60"/>
    <mergeCell ref="AH64:AK64"/>
    <mergeCell ref="AL64:AO64"/>
    <mergeCell ref="B65:G66"/>
    <mergeCell ref="H65:I66"/>
    <mergeCell ref="J65:L65"/>
    <mergeCell ref="M65:Q65"/>
    <mergeCell ref="R65:U65"/>
    <mergeCell ref="V65:Y65"/>
    <mergeCell ref="Z65:AC65"/>
    <mergeCell ref="AD65:AG65"/>
    <mergeCell ref="Z63:AC63"/>
    <mergeCell ref="AD63:AG63"/>
    <mergeCell ref="AH63:AK63"/>
    <mergeCell ref="AL63:AO63"/>
    <mergeCell ref="J64:L64"/>
    <mergeCell ref="M64:Q64"/>
    <mergeCell ref="R64:U64"/>
    <mergeCell ref="V64:Y64"/>
    <mergeCell ref="Z64:AC64"/>
    <mergeCell ref="AD64:AG64"/>
    <mergeCell ref="B63:G64"/>
    <mergeCell ref="H63:I64"/>
    <mergeCell ref="J63:L63"/>
    <mergeCell ref="M63:Q63"/>
    <mergeCell ref="R63:U63"/>
    <mergeCell ref="V63:Y63"/>
    <mergeCell ref="Z67:AC67"/>
    <mergeCell ref="AD67:AG67"/>
    <mergeCell ref="AH67:AK67"/>
    <mergeCell ref="AL67:AO67"/>
    <mergeCell ref="J68:L68"/>
    <mergeCell ref="M68:Q68"/>
    <mergeCell ref="R68:U68"/>
    <mergeCell ref="V68:Y68"/>
    <mergeCell ref="Z68:AC68"/>
    <mergeCell ref="AD68:AG68"/>
    <mergeCell ref="B67:G68"/>
    <mergeCell ref="H67:I68"/>
    <mergeCell ref="J67:L67"/>
    <mergeCell ref="M67:Q67"/>
    <mergeCell ref="R67:U67"/>
    <mergeCell ref="V67:Y67"/>
    <mergeCell ref="AH65:AK65"/>
    <mergeCell ref="AL65:AO65"/>
    <mergeCell ref="J66:L66"/>
    <mergeCell ref="M66:Q66"/>
    <mergeCell ref="R66:U66"/>
    <mergeCell ref="V66:Y66"/>
    <mergeCell ref="Z66:AC66"/>
    <mergeCell ref="AD66:AG66"/>
    <mergeCell ref="AH66:AK66"/>
    <mergeCell ref="AL66:AO66"/>
    <mergeCell ref="AD69:AG69"/>
    <mergeCell ref="AH69:AK69"/>
    <mergeCell ref="AL69:AO69"/>
    <mergeCell ref="J70:L70"/>
    <mergeCell ref="M70:Q70"/>
    <mergeCell ref="R70:U70"/>
    <mergeCell ref="V70:Y70"/>
    <mergeCell ref="Z70:AC70"/>
    <mergeCell ref="AD70:AG70"/>
    <mergeCell ref="AH70:AK70"/>
    <mergeCell ref="AH68:AK68"/>
    <mergeCell ref="AL68:AO68"/>
    <mergeCell ref="A69:A70"/>
    <mergeCell ref="B69:G70"/>
    <mergeCell ref="H69:I70"/>
    <mergeCell ref="J69:L69"/>
    <mergeCell ref="M69:Q69"/>
    <mergeCell ref="R69:U69"/>
    <mergeCell ref="V69:Y69"/>
    <mergeCell ref="Z69:AC69"/>
    <mergeCell ref="AL71:AO71"/>
    <mergeCell ref="J72:L72"/>
    <mergeCell ref="M72:Q72"/>
    <mergeCell ref="R72:U72"/>
    <mergeCell ref="V72:Y72"/>
    <mergeCell ref="Z72:AC72"/>
    <mergeCell ref="AD72:AG72"/>
    <mergeCell ref="AH72:AK72"/>
    <mergeCell ref="AL72:AO72"/>
    <mergeCell ref="AL70:AO70"/>
    <mergeCell ref="A71:G72"/>
    <mergeCell ref="H71:I72"/>
    <mergeCell ref="J71:L71"/>
    <mergeCell ref="M71:Q71"/>
    <mergeCell ref="R71:U71"/>
    <mergeCell ref="V71:Y71"/>
    <mergeCell ref="Z71:AC71"/>
    <mergeCell ref="AD71:AG71"/>
    <mergeCell ref="AH71:AK71"/>
    <mergeCell ref="I77:L78"/>
    <mergeCell ref="M77:P78"/>
    <mergeCell ref="Q77:S78"/>
    <mergeCell ref="T77:Y77"/>
    <mergeCell ref="T78:V78"/>
    <mergeCell ref="W78:Y78"/>
    <mergeCell ref="AH74:AK74"/>
    <mergeCell ref="AL74:AO74"/>
    <mergeCell ref="A76:L76"/>
    <mergeCell ref="M76:Y76"/>
    <mergeCell ref="Z76:AC78"/>
    <mergeCell ref="AD76:AG78"/>
    <mergeCell ref="AH76:AK78"/>
    <mergeCell ref="AL76:AO78"/>
    <mergeCell ref="A77:D78"/>
    <mergeCell ref="E77:H78"/>
    <mergeCell ref="Z73:AC73"/>
    <mergeCell ref="AD73:AG73"/>
    <mergeCell ref="AH73:AK73"/>
    <mergeCell ref="AL73:AO73"/>
    <mergeCell ref="J74:L74"/>
    <mergeCell ref="M74:Q74"/>
    <mergeCell ref="R74:U74"/>
    <mergeCell ref="V74:Y74"/>
    <mergeCell ref="Z74:AC74"/>
    <mergeCell ref="AD74:AG74"/>
    <mergeCell ref="A73:G74"/>
    <mergeCell ref="H73:I74"/>
    <mergeCell ref="J73:L73"/>
    <mergeCell ref="M73:Q73"/>
    <mergeCell ref="R73:U73"/>
    <mergeCell ref="V73:Y73"/>
    <mergeCell ref="T80:V80"/>
    <mergeCell ref="W80:Y80"/>
    <mergeCell ref="Z80:AC80"/>
    <mergeCell ref="AD80:AG80"/>
    <mergeCell ref="AH80:AK80"/>
    <mergeCell ref="AL80:AO80"/>
    <mergeCell ref="W79:Y79"/>
    <mergeCell ref="Z79:AC79"/>
    <mergeCell ref="AD79:AG79"/>
    <mergeCell ref="AH79:AK79"/>
    <mergeCell ref="AL79:AO79"/>
    <mergeCell ref="A80:D80"/>
    <mergeCell ref="E80:H80"/>
    <mergeCell ref="I80:L80"/>
    <mergeCell ref="M80:P80"/>
    <mergeCell ref="Q80:S80"/>
    <mergeCell ref="A79:D79"/>
    <mergeCell ref="E79:H79"/>
    <mergeCell ref="I79:L79"/>
    <mergeCell ref="M79:P79"/>
    <mergeCell ref="Q79:S79"/>
    <mergeCell ref="T79:V79"/>
    <mergeCell ref="AA88:AG88"/>
    <mergeCell ref="AH88:AO88"/>
    <mergeCell ref="AA89:AO90"/>
    <mergeCell ref="AA91:AD91"/>
    <mergeCell ref="AE91:AO91"/>
    <mergeCell ref="H92:R92"/>
    <mergeCell ref="AA92:AD92"/>
    <mergeCell ref="AE92:AO92"/>
    <mergeCell ref="O85:Y85"/>
    <mergeCell ref="AA85:AO85"/>
    <mergeCell ref="H86:R86"/>
    <mergeCell ref="AA86:AG86"/>
    <mergeCell ref="AH86:AO86"/>
    <mergeCell ref="AA87:AG87"/>
    <mergeCell ref="AH87:AO87"/>
    <mergeCell ref="AA81:AO82"/>
    <mergeCell ref="AA83:AE83"/>
    <mergeCell ref="AF83:AJ83"/>
    <mergeCell ref="AK83:AO83"/>
    <mergeCell ref="AA84:AE84"/>
    <mergeCell ref="AF84:AJ84"/>
    <mergeCell ref="AK84:AO84"/>
    <mergeCell ref="AJ99:AO99"/>
    <mergeCell ref="P100:R100"/>
    <mergeCell ref="S100:V100"/>
    <mergeCell ref="W100:Z100"/>
    <mergeCell ref="AA100:AC100"/>
    <mergeCell ref="AD100:AF100"/>
    <mergeCell ref="AJ100:AL100"/>
    <mergeCell ref="AM100:AO100"/>
    <mergeCell ref="B93:D93"/>
    <mergeCell ref="AA93:AD93"/>
    <mergeCell ref="AE93:AO93"/>
    <mergeCell ref="R96:AK98"/>
    <mergeCell ref="AL98:AO98"/>
    <mergeCell ref="A99:M100"/>
    <mergeCell ref="N99:O100"/>
    <mergeCell ref="P99:V99"/>
    <mergeCell ref="W99:AF99"/>
    <mergeCell ref="AG99:AI100"/>
    <mergeCell ref="AM101:AO101"/>
    <mergeCell ref="F102:M102"/>
    <mergeCell ref="N102:O102"/>
    <mergeCell ref="P102:R102"/>
    <mergeCell ref="S102:V102"/>
    <mergeCell ref="W102:Z102"/>
    <mergeCell ref="AA102:AC102"/>
    <mergeCell ref="AD102:AF102"/>
    <mergeCell ref="AG102:AI102"/>
    <mergeCell ref="AJ102:AL102"/>
    <mergeCell ref="S101:V101"/>
    <mergeCell ref="W101:Z101"/>
    <mergeCell ref="AA101:AC101"/>
    <mergeCell ref="AD101:AF101"/>
    <mergeCell ref="AG101:AI101"/>
    <mergeCell ref="AJ101:AL101"/>
    <mergeCell ref="A101:A146"/>
    <mergeCell ref="B101:C138"/>
    <mergeCell ref="D101:E116"/>
    <mergeCell ref="F101:M101"/>
    <mergeCell ref="N101:O101"/>
    <mergeCell ref="P101:R101"/>
    <mergeCell ref="F133:M133"/>
    <mergeCell ref="N133:O133"/>
    <mergeCell ref="P133:R133"/>
    <mergeCell ref="D141:J141"/>
    <mergeCell ref="AM103:AO103"/>
    <mergeCell ref="F104:M104"/>
    <mergeCell ref="N104:O104"/>
    <mergeCell ref="P104:R104"/>
    <mergeCell ref="S104:V104"/>
    <mergeCell ref="W104:Z104"/>
    <mergeCell ref="AA104:AC104"/>
    <mergeCell ref="AD104:AF104"/>
    <mergeCell ref="AG104:AI104"/>
    <mergeCell ref="AJ104:AL104"/>
    <mergeCell ref="AM102:AO102"/>
    <mergeCell ref="F103:M103"/>
    <mergeCell ref="N103:O103"/>
    <mergeCell ref="P103:R103"/>
    <mergeCell ref="S103:V103"/>
    <mergeCell ref="W103:Z103"/>
    <mergeCell ref="AA103:AC103"/>
    <mergeCell ref="AD103:AF103"/>
    <mergeCell ref="AG103:AI103"/>
    <mergeCell ref="AJ103:AL103"/>
    <mergeCell ref="AM105:AO105"/>
    <mergeCell ref="F106:M106"/>
    <mergeCell ref="N106:O106"/>
    <mergeCell ref="P106:R106"/>
    <mergeCell ref="S106:V106"/>
    <mergeCell ref="W106:Z106"/>
    <mergeCell ref="AA106:AC106"/>
    <mergeCell ref="AD106:AF106"/>
    <mergeCell ref="AG106:AI106"/>
    <mergeCell ref="AJ106:AL106"/>
    <mergeCell ref="AM104:AO104"/>
    <mergeCell ref="F105:M105"/>
    <mergeCell ref="N105:O105"/>
    <mergeCell ref="P105:R105"/>
    <mergeCell ref="S105:V105"/>
    <mergeCell ref="W105:Z105"/>
    <mergeCell ref="AA105:AC105"/>
    <mergeCell ref="AD105:AF105"/>
    <mergeCell ref="AG105:AI105"/>
    <mergeCell ref="AJ105:AL105"/>
    <mergeCell ref="AM107:AO107"/>
    <mergeCell ref="F108:M108"/>
    <mergeCell ref="N108:O108"/>
    <mergeCell ref="P108:R108"/>
    <mergeCell ref="S108:V108"/>
    <mergeCell ref="W108:Z108"/>
    <mergeCell ref="AA108:AC108"/>
    <mergeCell ref="AD108:AF108"/>
    <mergeCell ref="AG108:AI108"/>
    <mergeCell ref="AJ108:AL108"/>
    <mergeCell ref="AM106:AO106"/>
    <mergeCell ref="F107:M107"/>
    <mergeCell ref="N107:O107"/>
    <mergeCell ref="P107:R107"/>
    <mergeCell ref="S107:V107"/>
    <mergeCell ref="W107:Z107"/>
    <mergeCell ref="AA107:AC107"/>
    <mergeCell ref="AD107:AF107"/>
    <mergeCell ref="AG107:AI107"/>
    <mergeCell ref="AJ107:AL107"/>
    <mergeCell ref="AM109:AO109"/>
    <mergeCell ref="F110:M110"/>
    <mergeCell ref="N110:O110"/>
    <mergeCell ref="P110:R110"/>
    <mergeCell ref="S110:V110"/>
    <mergeCell ref="W110:Z110"/>
    <mergeCell ref="AA110:AC110"/>
    <mergeCell ref="AD110:AF110"/>
    <mergeCell ref="AG110:AI110"/>
    <mergeCell ref="AJ110:AL110"/>
    <mergeCell ref="AM108:AO108"/>
    <mergeCell ref="F109:M109"/>
    <mergeCell ref="N109:O109"/>
    <mergeCell ref="P109:R109"/>
    <mergeCell ref="S109:V109"/>
    <mergeCell ref="W109:Z109"/>
    <mergeCell ref="AA109:AC109"/>
    <mergeCell ref="AD109:AF109"/>
    <mergeCell ref="AG109:AI109"/>
    <mergeCell ref="AJ109:AL109"/>
    <mergeCell ref="AM111:AO111"/>
    <mergeCell ref="F112:M112"/>
    <mergeCell ref="N112:O112"/>
    <mergeCell ref="P112:R112"/>
    <mergeCell ref="S112:V112"/>
    <mergeCell ref="W112:Z112"/>
    <mergeCell ref="AA112:AC112"/>
    <mergeCell ref="AD112:AF112"/>
    <mergeCell ref="AG112:AI112"/>
    <mergeCell ref="AJ112:AL112"/>
    <mergeCell ref="AM110:AO110"/>
    <mergeCell ref="F111:M111"/>
    <mergeCell ref="N111:O111"/>
    <mergeCell ref="P111:R111"/>
    <mergeCell ref="S111:V111"/>
    <mergeCell ref="W111:Z111"/>
    <mergeCell ref="AA111:AC111"/>
    <mergeCell ref="AD111:AF111"/>
    <mergeCell ref="AG111:AI111"/>
    <mergeCell ref="AJ111:AL111"/>
    <mergeCell ref="AM113:AO113"/>
    <mergeCell ref="F114:M114"/>
    <mergeCell ref="N114:O114"/>
    <mergeCell ref="P114:R114"/>
    <mergeCell ref="S114:V114"/>
    <mergeCell ref="W114:Z114"/>
    <mergeCell ref="AA114:AC114"/>
    <mergeCell ref="AD114:AF114"/>
    <mergeCell ref="AG114:AI114"/>
    <mergeCell ref="AJ114:AL114"/>
    <mergeCell ref="AM112:AO112"/>
    <mergeCell ref="F113:M113"/>
    <mergeCell ref="N113:O113"/>
    <mergeCell ref="P113:R113"/>
    <mergeCell ref="S113:V113"/>
    <mergeCell ref="W113:Z113"/>
    <mergeCell ref="AA113:AC113"/>
    <mergeCell ref="AD113:AF113"/>
    <mergeCell ref="AG113:AI113"/>
    <mergeCell ref="AJ113:AL113"/>
    <mergeCell ref="AM115:AO115"/>
    <mergeCell ref="F116:M116"/>
    <mergeCell ref="N116:O116"/>
    <mergeCell ref="P116:R116"/>
    <mergeCell ref="S116:V116"/>
    <mergeCell ref="W116:Z116"/>
    <mergeCell ref="AA116:AC116"/>
    <mergeCell ref="AD116:AF116"/>
    <mergeCell ref="AG116:AI116"/>
    <mergeCell ref="AJ116:AL116"/>
    <mergeCell ref="AM114:AO114"/>
    <mergeCell ref="F115:M115"/>
    <mergeCell ref="N115:O115"/>
    <mergeCell ref="P115:R115"/>
    <mergeCell ref="S115:V115"/>
    <mergeCell ref="W115:Z115"/>
    <mergeCell ref="AA115:AC115"/>
    <mergeCell ref="AD115:AF115"/>
    <mergeCell ref="AG115:AI115"/>
    <mergeCell ref="AJ115:AL115"/>
    <mergeCell ref="AM116:AO116"/>
    <mergeCell ref="D117:E123"/>
    <mergeCell ref="F117:M117"/>
    <mergeCell ref="N117:O117"/>
    <mergeCell ref="P117:R117"/>
    <mergeCell ref="S117:V117"/>
    <mergeCell ref="W117:Z117"/>
    <mergeCell ref="AA117:AC117"/>
    <mergeCell ref="AD117:AF117"/>
    <mergeCell ref="AG117:AI117"/>
    <mergeCell ref="AJ119:AL119"/>
    <mergeCell ref="AM119:AO119"/>
    <mergeCell ref="F120:M120"/>
    <mergeCell ref="N120:O120"/>
    <mergeCell ref="P120:R120"/>
    <mergeCell ref="S120:V120"/>
    <mergeCell ref="W120:Z120"/>
    <mergeCell ref="AA120:AC120"/>
    <mergeCell ref="AD120:AF120"/>
    <mergeCell ref="AG120:AI120"/>
    <mergeCell ref="AJ118:AL118"/>
    <mergeCell ref="AM118:AO118"/>
    <mergeCell ref="AM120:AO120"/>
    <mergeCell ref="F121:M121"/>
    <mergeCell ref="N121:O121"/>
    <mergeCell ref="P121:R121"/>
    <mergeCell ref="S121:V121"/>
    <mergeCell ref="W121:Z121"/>
    <mergeCell ref="AA121:AC121"/>
    <mergeCell ref="AD121:AF121"/>
    <mergeCell ref="AG121:AI121"/>
    <mergeCell ref="AJ117:AL117"/>
    <mergeCell ref="AM117:AO117"/>
    <mergeCell ref="F118:M118"/>
    <mergeCell ref="N118:O118"/>
    <mergeCell ref="P118:R118"/>
    <mergeCell ref="S118:V118"/>
    <mergeCell ref="W118:Z118"/>
    <mergeCell ref="AA118:AC118"/>
    <mergeCell ref="AD118:AF118"/>
    <mergeCell ref="AG118:AI118"/>
    <mergeCell ref="AJ122:AL122"/>
    <mergeCell ref="AM122:AO122"/>
    <mergeCell ref="F123:M123"/>
    <mergeCell ref="N123:O123"/>
    <mergeCell ref="P123:R123"/>
    <mergeCell ref="S123:V123"/>
    <mergeCell ref="W123:Z123"/>
    <mergeCell ref="AA123:AC123"/>
    <mergeCell ref="AD123:AF123"/>
    <mergeCell ref="AG123:AI123"/>
    <mergeCell ref="AG125:AI125"/>
    <mergeCell ref="AJ125:AL125"/>
    <mergeCell ref="AM125:AO125"/>
    <mergeCell ref="F119:M119"/>
    <mergeCell ref="N119:O119"/>
    <mergeCell ref="P119:R119"/>
    <mergeCell ref="S119:V119"/>
    <mergeCell ref="W119:Z119"/>
    <mergeCell ref="AA119:AC119"/>
    <mergeCell ref="AD119:AF119"/>
    <mergeCell ref="AG119:AI119"/>
    <mergeCell ref="AJ121:AL121"/>
    <mergeCell ref="AM121:AO121"/>
    <mergeCell ref="F122:M122"/>
    <mergeCell ref="N122:O122"/>
    <mergeCell ref="P122:R122"/>
    <mergeCell ref="S122:V122"/>
    <mergeCell ref="W122:Z122"/>
    <mergeCell ref="AA122:AC122"/>
    <mergeCell ref="AD122:AF122"/>
    <mergeCell ref="AG122:AI122"/>
    <mergeCell ref="AJ120:AL120"/>
    <mergeCell ref="S125:V125"/>
    <mergeCell ref="W125:Z125"/>
    <mergeCell ref="AA125:AC125"/>
    <mergeCell ref="AD125:AF125"/>
    <mergeCell ref="F128:M128"/>
    <mergeCell ref="N128:O128"/>
    <mergeCell ref="P128:R128"/>
    <mergeCell ref="S128:V128"/>
    <mergeCell ref="W128:Z128"/>
    <mergeCell ref="AA128:AC128"/>
    <mergeCell ref="AD126:AF126"/>
    <mergeCell ref="AG126:AI126"/>
    <mergeCell ref="AJ126:AL126"/>
    <mergeCell ref="AM126:AO126"/>
    <mergeCell ref="F127:M127"/>
    <mergeCell ref="AJ123:AL123"/>
    <mergeCell ref="AM123:AO123"/>
    <mergeCell ref="D124:E125"/>
    <mergeCell ref="F124:M124"/>
    <mergeCell ref="N124:O124"/>
    <mergeCell ref="P124:R124"/>
    <mergeCell ref="S124:V124"/>
    <mergeCell ref="W124:Z124"/>
    <mergeCell ref="AA124:AC124"/>
    <mergeCell ref="AD124:AF124"/>
    <mergeCell ref="N126:O126"/>
    <mergeCell ref="P126:R126"/>
    <mergeCell ref="S126:V126"/>
    <mergeCell ref="W126:Z126"/>
    <mergeCell ref="AA126:AC126"/>
    <mergeCell ref="AG124:AI124"/>
    <mergeCell ref="AJ124:AL124"/>
    <mergeCell ref="AM124:AO124"/>
    <mergeCell ref="F125:M125"/>
    <mergeCell ref="N125:O125"/>
    <mergeCell ref="P125:R125"/>
    <mergeCell ref="AD127:AF127"/>
    <mergeCell ref="AG127:AI127"/>
    <mergeCell ref="AJ127:AL127"/>
    <mergeCell ref="AM127:AO127"/>
    <mergeCell ref="N127:O127"/>
    <mergeCell ref="P127:R127"/>
    <mergeCell ref="S127:V127"/>
    <mergeCell ref="W127:Z127"/>
    <mergeCell ref="AA127:AC127"/>
    <mergeCell ref="AD129:AF129"/>
    <mergeCell ref="AG129:AI129"/>
    <mergeCell ref="AJ129:AL129"/>
    <mergeCell ref="AM129:AO129"/>
    <mergeCell ref="D130:E131"/>
    <mergeCell ref="F130:M130"/>
    <mergeCell ref="N130:O130"/>
    <mergeCell ref="P130:R130"/>
    <mergeCell ref="S130:V130"/>
    <mergeCell ref="W130:Z130"/>
    <mergeCell ref="AD128:AF128"/>
    <mergeCell ref="AG128:AI128"/>
    <mergeCell ref="AJ128:AL128"/>
    <mergeCell ref="AM128:AO128"/>
    <mergeCell ref="F129:M129"/>
    <mergeCell ref="N129:O129"/>
    <mergeCell ref="P129:R129"/>
    <mergeCell ref="S129:V129"/>
    <mergeCell ref="W129:Z129"/>
    <mergeCell ref="AA129:AC129"/>
    <mergeCell ref="AA131:AC131"/>
    <mergeCell ref="AD131:AF131"/>
    <mergeCell ref="AG131:AI131"/>
    <mergeCell ref="AJ131:AL131"/>
    <mergeCell ref="AM131:AO131"/>
    <mergeCell ref="D126:E129"/>
    <mergeCell ref="F126:M126"/>
    <mergeCell ref="AA130:AC130"/>
    <mergeCell ref="AD130:AF130"/>
    <mergeCell ref="AG130:AI130"/>
    <mergeCell ref="AJ130:AL130"/>
    <mergeCell ref="AM130:AO130"/>
    <mergeCell ref="F131:M131"/>
    <mergeCell ref="N131:O131"/>
    <mergeCell ref="P131:R131"/>
    <mergeCell ref="S131:V131"/>
    <mergeCell ref="W131:Z131"/>
    <mergeCell ref="AM133:AO133"/>
    <mergeCell ref="D134:E135"/>
    <mergeCell ref="F134:M134"/>
    <mergeCell ref="N134:O134"/>
    <mergeCell ref="P134:R134"/>
    <mergeCell ref="S134:V134"/>
    <mergeCell ref="W134:Z134"/>
    <mergeCell ref="AA134:AC134"/>
    <mergeCell ref="AD134:AF134"/>
    <mergeCell ref="AG134:AI134"/>
    <mergeCell ref="S133:V133"/>
    <mergeCell ref="W133:Z133"/>
    <mergeCell ref="AA133:AC133"/>
    <mergeCell ref="AD133:AF133"/>
    <mergeCell ref="AG133:AI133"/>
    <mergeCell ref="AJ133:AL133"/>
    <mergeCell ref="W132:Z132"/>
    <mergeCell ref="AA132:AC132"/>
    <mergeCell ref="AD132:AF132"/>
    <mergeCell ref="AG132:AI132"/>
    <mergeCell ref="AJ132:AL132"/>
    <mergeCell ref="AM132:AO132"/>
    <mergeCell ref="AJ135:AL135"/>
    <mergeCell ref="AM135:AO135"/>
    <mergeCell ref="D136:M136"/>
    <mergeCell ref="N136:O136"/>
    <mergeCell ref="P136:R136"/>
    <mergeCell ref="S136:V136"/>
    <mergeCell ref="W136:Z136"/>
    <mergeCell ref="AA136:AC136"/>
    <mergeCell ref="AD136:AF136"/>
    <mergeCell ref="AG136:AI136"/>
    <mergeCell ref="AJ134:AL134"/>
    <mergeCell ref="AM134:AO134"/>
    <mergeCell ref="F135:M135"/>
    <mergeCell ref="N135:O135"/>
    <mergeCell ref="P135:R135"/>
    <mergeCell ref="S135:V135"/>
    <mergeCell ref="W135:Z135"/>
    <mergeCell ref="AA135:AC135"/>
    <mergeCell ref="AD135:AF135"/>
    <mergeCell ref="AG135:AI135"/>
    <mergeCell ref="D132:E133"/>
    <mergeCell ref="F132:M132"/>
    <mergeCell ref="N132:O132"/>
    <mergeCell ref="P132:R132"/>
    <mergeCell ref="S132:V132"/>
    <mergeCell ref="AJ137:AL137"/>
    <mergeCell ref="AM137:AO137"/>
    <mergeCell ref="D138:M138"/>
    <mergeCell ref="N138:O138"/>
    <mergeCell ref="P138:R138"/>
    <mergeCell ref="S138:V138"/>
    <mergeCell ref="W138:Z138"/>
    <mergeCell ref="AA138:AC138"/>
    <mergeCell ref="AD138:AF138"/>
    <mergeCell ref="AG138:AI138"/>
    <mergeCell ref="AJ136:AL136"/>
    <mergeCell ref="AM136:AO136"/>
    <mergeCell ref="D137:M137"/>
    <mergeCell ref="N137:O137"/>
    <mergeCell ref="P137:R137"/>
    <mergeCell ref="S137:V137"/>
    <mergeCell ref="W137:Z137"/>
    <mergeCell ref="AA137:AC137"/>
    <mergeCell ref="AD137:AF137"/>
    <mergeCell ref="AG137:AI137"/>
    <mergeCell ref="W140:Z140"/>
    <mergeCell ref="AA140:AC140"/>
    <mergeCell ref="AD140:AF140"/>
    <mergeCell ref="AG140:AI140"/>
    <mergeCell ref="AJ140:AL140"/>
    <mergeCell ref="AM140:AO140"/>
    <mergeCell ref="AD139:AF139"/>
    <mergeCell ref="AG139:AI139"/>
    <mergeCell ref="AJ139:AL139"/>
    <mergeCell ref="AM139:AO139"/>
    <mergeCell ref="B140:C146"/>
    <mergeCell ref="D140:J140"/>
    <mergeCell ref="K140:M140"/>
    <mergeCell ref="N140:O140"/>
    <mergeCell ref="P140:R140"/>
    <mergeCell ref="S140:V140"/>
    <mergeCell ref="AJ138:AL138"/>
    <mergeCell ref="AM138:AO138"/>
    <mergeCell ref="B139:C139"/>
    <mergeCell ref="D139:J139"/>
    <mergeCell ref="K139:M139"/>
    <mergeCell ref="N139:O139"/>
    <mergeCell ref="P139:R139"/>
    <mergeCell ref="S139:V139"/>
    <mergeCell ref="W139:Z139"/>
    <mergeCell ref="AA139:AC139"/>
    <mergeCell ref="W143:Z143"/>
    <mergeCell ref="AA143:AC143"/>
    <mergeCell ref="AD143:AF143"/>
    <mergeCell ref="AG143:AI143"/>
    <mergeCell ref="AJ143:AL143"/>
    <mergeCell ref="AM143:AO143"/>
    <mergeCell ref="AA142:AC142"/>
    <mergeCell ref="AD142:AF142"/>
    <mergeCell ref="AG142:AI142"/>
    <mergeCell ref="AJ142:AL142"/>
    <mergeCell ref="AM142:AO142"/>
    <mergeCell ref="D143:J143"/>
    <mergeCell ref="K143:M143"/>
    <mergeCell ref="N143:O143"/>
    <mergeCell ref="P143:R143"/>
    <mergeCell ref="S143:V143"/>
    <mergeCell ref="AD141:AF141"/>
    <mergeCell ref="AG141:AI141"/>
    <mergeCell ref="AJ141:AL141"/>
    <mergeCell ref="AM141:AO141"/>
    <mergeCell ref="D142:J142"/>
    <mergeCell ref="K142:M142"/>
    <mergeCell ref="N142:O142"/>
    <mergeCell ref="P142:R142"/>
    <mergeCell ref="S142:V142"/>
    <mergeCell ref="W142:Z142"/>
    <mergeCell ref="K141:M141"/>
    <mergeCell ref="N141:O141"/>
    <mergeCell ref="P141:R141"/>
    <mergeCell ref="S141:V141"/>
    <mergeCell ref="W141:Z141"/>
    <mergeCell ref="AA141:AC141"/>
    <mergeCell ref="W145:Z145"/>
    <mergeCell ref="AA145:AC145"/>
    <mergeCell ref="AD145:AF145"/>
    <mergeCell ref="AG145:AI145"/>
    <mergeCell ref="AJ145:AL145"/>
    <mergeCell ref="AM145:AO145"/>
    <mergeCell ref="AA144:AC144"/>
    <mergeCell ref="AD144:AF144"/>
    <mergeCell ref="AG144:AI144"/>
    <mergeCell ref="AJ144:AL144"/>
    <mergeCell ref="AM144:AO144"/>
    <mergeCell ref="D145:J145"/>
    <mergeCell ref="K145:M145"/>
    <mergeCell ref="N145:O145"/>
    <mergeCell ref="P145:R145"/>
    <mergeCell ref="S145:V145"/>
    <mergeCell ref="D144:J144"/>
    <mergeCell ref="K144:M144"/>
    <mergeCell ref="N144:O144"/>
    <mergeCell ref="P144:R144"/>
    <mergeCell ref="S144:V144"/>
    <mergeCell ref="W144:Z144"/>
    <mergeCell ref="AM152:AO152"/>
    <mergeCell ref="A153:B162"/>
    <mergeCell ref="C153:J153"/>
    <mergeCell ref="K153:M153"/>
    <mergeCell ref="N153:O153"/>
    <mergeCell ref="P153:R153"/>
    <mergeCell ref="S153:V153"/>
    <mergeCell ref="W153:Z153"/>
    <mergeCell ref="AA153:AC153"/>
    <mergeCell ref="AD153:AF153"/>
    <mergeCell ref="P152:R152"/>
    <mergeCell ref="S152:V152"/>
    <mergeCell ref="W152:Z152"/>
    <mergeCell ref="AA152:AC152"/>
    <mergeCell ref="AD152:AF152"/>
    <mergeCell ref="AJ152:AL152"/>
    <mergeCell ref="AD146:AF146"/>
    <mergeCell ref="AG146:AI146"/>
    <mergeCell ref="AJ146:AL146"/>
    <mergeCell ref="AM146:AO146"/>
    <mergeCell ref="A151:M152"/>
    <mergeCell ref="N151:O152"/>
    <mergeCell ref="P151:V151"/>
    <mergeCell ref="W151:AF151"/>
    <mergeCell ref="AG151:AI152"/>
    <mergeCell ref="AJ151:AO151"/>
    <mergeCell ref="D146:M146"/>
    <mergeCell ref="N146:O146"/>
    <mergeCell ref="P146:R146"/>
    <mergeCell ref="S146:V146"/>
    <mergeCell ref="W146:Z146"/>
    <mergeCell ref="AA146:AC146"/>
    <mergeCell ref="AD154:AF154"/>
    <mergeCell ref="AG154:AI154"/>
    <mergeCell ref="AJ154:AL154"/>
    <mergeCell ref="AM154:AO154"/>
    <mergeCell ref="C155:D157"/>
    <mergeCell ref="E155:J155"/>
    <mergeCell ref="K155:M155"/>
    <mergeCell ref="N155:O155"/>
    <mergeCell ref="P155:R155"/>
    <mergeCell ref="S155:V155"/>
    <mergeCell ref="AG153:AI153"/>
    <mergeCell ref="AJ153:AL153"/>
    <mergeCell ref="AM153:AO153"/>
    <mergeCell ref="C154:J154"/>
    <mergeCell ref="K154:M154"/>
    <mergeCell ref="N154:O154"/>
    <mergeCell ref="P154:R154"/>
    <mergeCell ref="S154:V154"/>
    <mergeCell ref="W154:Z154"/>
    <mergeCell ref="AA154:AC154"/>
    <mergeCell ref="AA156:AC156"/>
    <mergeCell ref="AD156:AF156"/>
    <mergeCell ref="AG156:AI156"/>
    <mergeCell ref="AJ156:AL156"/>
    <mergeCell ref="AM156:AO156"/>
    <mergeCell ref="E157:J157"/>
    <mergeCell ref="K157:M157"/>
    <mergeCell ref="N157:O157"/>
    <mergeCell ref="P157:R157"/>
    <mergeCell ref="S157:V157"/>
    <mergeCell ref="E156:J156"/>
    <mergeCell ref="K156:M156"/>
    <mergeCell ref="N156:O156"/>
    <mergeCell ref="P156:R156"/>
    <mergeCell ref="S156:V156"/>
    <mergeCell ref="W156:Z156"/>
    <mergeCell ref="W155:Z155"/>
    <mergeCell ref="AA155:AC155"/>
    <mergeCell ref="AD155:AF155"/>
    <mergeCell ref="AG155:AI155"/>
    <mergeCell ref="AJ155:AL155"/>
    <mergeCell ref="AM155:AO155"/>
    <mergeCell ref="W158:Z158"/>
    <mergeCell ref="AA158:AC158"/>
    <mergeCell ref="AD158:AF158"/>
    <mergeCell ref="AG158:AI158"/>
    <mergeCell ref="AJ158:AL158"/>
    <mergeCell ref="AM158:AO158"/>
    <mergeCell ref="C158:D159"/>
    <mergeCell ref="E158:J158"/>
    <mergeCell ref="K158:M158"/>
    <mergeCell ref="N158:O158"/>
    <mergeCell ref="P158:R158"/>
    <mergeCell ref="S158:V158"/>
    <mergeCell ref="E159:J159"/>
    <mergeCell ref="K159:M159"/>
    <mergeCell ref="N159:O159"/>
    <mergeCell ref="P159:R159"/>
    <mergeCell ref="W157:Z157"/>
    <mergeCell ref="AA157:AC157"/>
    <mergeCell ref="AD157:AF157"/>
    <mergeCell ref="AG157:AI157"/>
    <mergeCell ref="AJ157:AL157"/>
    <mergeCell ref="AM157:AO157"/>
    <mergeCell ref="AJ160:AL160"/>
    <mergeCell ref="AM160:AO160"/>
    <mergeCell ref="C161:D161"/>
    <mergeCell ref="E161:J161"/>
    <mergeCell ref="K161:M161"/>
    <mergeCell ref="N161:O161"/>
    <mergeCell ref="P161:R161"/>
    <mergeCell ref="S161:V161"/>
    <mergeCell ref="W161:Z161"/>
    <mergeCell ref="AA161:AC161"/>
    <mergeCell ref="AM159:AO159"/>
    <mergeCell ref="C160:J160"/>
    <mergeCell ref="K160:M160"/>
    <mergeCell ref="N160:O160"/>
    <mergeCell ref="P160:R160"/>
    <mergeCell ref="S160:V160"/>
    <mergeCell ref="W160:Z160"/>
    <mergeCell ref="AA160:AC160"/>
    <mergeCell ref="AD160:AF160"/>
    <mergeCell ref="AG160:AI160"/>
    <mergeCell ref="S159:V159"/>
    <mergeCell ref="W159:Z159"/>
    <mergeCell ref="AA159:AC159"/>
    <mergeCell ref="AD159:AF159"/>
    <mergeCell ref="AG159:AI159"/>
    <mergeCell ref="AJ159:AL159"/>
    <mergeCell ref="AD162:AF162"/>
    <mergeCell ref="AG162:AI162"/>
    <mergeCell ref="AJ162:AL162"/>
    <mergeCell ref="AM162:AO162"/>
    <mergeCell ref="A163:B177"/>
    <mergeCell ref="C163:D168"/>
    <mergeCell ref="E163:J163"/>
    <mergeCell ref="K163:M163"/>
    <mergeCell ref="N163:O163"/>
    <mergeCell ref="P163:R163"/>
    <mergeCell ref="AD161:AF161"/>
    <mergeCell ref="AG161:AI161"/>
    <mergeCell ref="AJ161:AL161"/>
    <mergeCell ref="AM161:AO161"/>
    <mergeCell ref="C162:M162"/>
    <mergeCell ref="N162:O162"/>
    <mergeCell ref="P162:R162"/>
    <mergeCell ref="S162:V162"/>
    <mergeCell ref="W162:Z162"/>
    <mergeCell ref="AA162:AC162"/>
    <mergeCell ref="AJ164:AL164"/>
    <mergeCell ref="AM164:AO164"/>
    <mergeCell ref="E165:J165"/>
    <mergeCell ref="K165:M165"/>
    <mergeCell ref="N165:O165"/>
    <mergeCell ref="P165:R165"/>
    <mergeCell ref="S165:V165"/>
    <mergeCell ref="W165:Z165"/>
    <mergeCell ref="AA165:AC165"/>
    <mergeCell ref="AD165:AF165"/>
    <mergeCell ref="AM163:AO163"/>
    <mergeCell ref="E164:J164"/>
    <mergeCell ref="K164:M164"/>
    <mergeCell ref="N164:O164"/>
    <mergeCell ref="P164:R164"/>
    <mergeCell ref="S164:V164"/>
    <mergeCell ref="W164:Z164"/>
    <mergeCell ref="AA164:AC164"/>
    <mergeCell ref="AD164:AF164"/>
    <mergeCell ref="AG164:AI164"/>
    <mergeCell ref="S163:V163"/>
    <mergeCell ref="W163:Z163"/>
    <mergeCell ref="AA163:AC163"/>
    <mergeCell ref="AD163:AF163"/>
    <mergeCell ref="AG163:AI163"/>
    <mergeCell ref="AJ163:AL163"/>
    <mergeCell ref="AD166:AF166"/>
    <mergeCell ref="AG166:AI166"/>
    <mergeCell ref="AJ166:AL166"/>
    <mergeCell ref="AM166:AO166"/>
    <mergeCell ref="E167:M167"/>
    <mergeCell ref="N167:O167"/>
    <mergeCell ref="P167:R167"/>
    <mergeCell ref="S167:V167"/>
    <mergeCell ref="W167:Z167"/>
    <mergeCell ref="AA167:AC167"/>
    <mergeCell ref="AG165:AI165"/>
    <mergeCell ref="AJ165:AL165"/>
    <mergeCell ref="AM165:AO165"/>
    <mergeCell ref="E166:J166"/>
    <mergeCell ref="K166:M166"/>
    <mergeCell ref="N166:O166"/>
    <mergeCell ref="P166:R166"/>
    <mergeCell ref="S166:V166"/>
    <mergeCell ref="W166:Z166"/>
    <mergeCell ref="AA166:AC166"/>
    <mergeCell ref="AD168:AF168"/>
    <mergeCell ref="AG168:AI168"/>
    <mergeCell ref="AJ168:AL168"/>
    <mergeCell ref="AM168:AO168"/>
    <mergeCell ref="C169:D176"/>
    <mergeCell ref="E169:J169"/>
    <mergeCell ref="K169:M169"/>
    <mergeCell ref="N169:O169"/>
    <mergeCell ref="P169:R169"/>
    <mergeCell ref="S169:V169"/>
    <mergeCell ref="AD167:AF167"/>
    <mergeCell ref="AG167:AI167"/>
    <mergeCell ref="AJ167:AL167"/>
    <mergeCell ref="AM167:AO167"/>
    <mergeCell ref="E168:M168"/>
    <mergeCell ref="N168:O168"/>
    <mergeCell ref="P168:R168"/>
    <mergeCell ref="S168:V168"/>
    <mergeCell ref="W168:Z168"/>
    <mergeCell ref="AA168:AC168"/>
    <mergeCell ref="AA170:AC170"/>
    <mergeCell ref="AD170:AF170"/>
    <mergeCell ref="AG170:AI170"/>
    <mergeCell ref="AJ170:AL170"/>
    <mergeCell ref="AM170:AO170"/>
    <mergeCell ref="E171:J171"/>
    <mergeCell ref="K171:M171"/>
    <mergeCell ref="N171:O171"/>
    <mergeCell ref="P171:R171"/>
    <mergeCell ref="S171:V171"/>
    <mergeCell ref="E170:J170"/>
    <mergeCell ref="K170:M170"/>
    <mergeCell ref="N170:O170"/>
    <mergeCell ref="P170:R170"/>
    <mergeCell ref="S170:V170"/>
    <mergeCell ref="W170:Z170"/>
    <mergeCell ref="W169:Z169"/>
    <mergeCell ref="AA169:AC169"/>
    <mergeCell ref="AD169:AF169"/>
    <mergeCell ref="AG169:AI169"/>
    <mergeCell ref="AJ169:AL169"/>
    <mergeCell ref="AM169:AO169"/>
    <mergeCell ref="AA172:AC172"/>
    <mergeCell ref="AD172:AF172"/>
    <mergeCell ref="AG172:AI172"/>
    <mergeCell ref="AJ172:AL172"/>
    <mergeCell ref="AM172:AO172"/>
    <mergeCell ref="E173:J173"/>
    <mergeCell ref="K173:M173"/>
    <mergeCell ref="N173:O173"/>
    <mergeCell ref="P173:R173"/>
    <mergeCell ref="S173:V173"/>
    <mergeCell ref="E172:J172"/>
    <mergeCell ref="K172:M172"/>
    <mergeCell ref="N172:O172"/>
    <mergeCell ref="P172:R172"/>
    <mergeCell ref="S172:V172"/>
    <mergeCell ref="W172:Z172"/>
    <mergeCell ref="W171:Z171"/>
    <mergeCell ref="AA171:AC171"/>
    <mergeCell ref="AD171:AF171"/>
    <mergeCell ref="AG171:AI171"/>
    <mergeCell ref="AJ171:AL171"/>
    <mergeCell ref="AM171:AO171"/>
    <mergeCell ref="AA174:AC174"/>
    <mergeCell ref="AD174:AF174"/>
    <mergeCell ref="AG174:AI174"/>
    <mergeCell ref="AJ174:AL174"/>
    <mergeCell ref="AM174:AO174"/>
    <mergeCell ref="E175:J175"/>
    <mergeCell ref="K175:M175"/>
    <mergeCell ref="N175:O175"/>
    <mergeCell ref="P175:R175"/>
    <mergeCell ref="S175:V175"/>
    <mergeCell ref="E174:J174"/>
    <mergeCell ref="K174:M174"/>
    <mergeCell ref="N174:O174"/>
    <mergeCell ref="P174:R174"/>
    <mergeCell ref="S174:V174"/>
    <mergeCell ref="W174:Z174"/>
    <mergeCell ref="W173:Z173"/>
    <mergeCell ref="AA173:AC173"/>
    <mergeCell ref="AD173:AF173"/>
    <mergeCell ref="AG173:AI173"/>
    <mergeCell ref="AJ173:AL173"/>
    <mergeCell ref="AM173:AO173"/>
    <mergeCell ref="AA176:AC176"/>
    <mergeCell ref="AD176:AF176"/>
    <mergeCell ref="AG176:AI176"/>
    <mergeCell ref="AJ176:AL176"/>
    <mergeCell ref="AM176:AO176"/>
    <mergeCell ref="C177:M177"/>
    <mergeCell ref="N177:O177"/>
    <mergeCell ref="P177:R177"/>
    <mergeCell ref="S177:V177"/>
    <mergeCell ref="W177:Z177"/>
    <mergeCell ref="E176:J176"/>
    <mergeCell ref="K176:M176"/>
    <mergeCell ref="N176:O176"/>
    <mergeCell ref="P176:R176"/>
    <mergeCell ref="S176:V176"/>
    <mergeCell ref="W176:Z176"/>
    <mergeCell ref="W175:Z175"/>
    <mergeCell ref="AA175:AC175"/>
    <mergeCell ref="AD175:AF175"/>
    <mergeCell ref="AG175:AI175"/>
    <mergeCell ref="AJ175:AL175"/>
    <mergeCell ref="AM175:AO175"/>
    <mergeCell ref="O186:Q187"/>
    <mergeCell ref="R186:AC186"/>
    <mergeCell ref="AD186:AF187"/>
    <mergeCell ref="AG186:AI187"/>
    <mergeCell ref="AJ186:AL187"/>
    <mergeCell ref="AM186:AO187"/>
    <mergeCell ref="R187:U187"/>
    <mergeCell ref="V187:Y187"/>
    <mergeCell ref="Z187:AC187"/>
    <mergeCell ref="A186:C187"/>
    <mergeCell ref="D186:E187"/>
    <mergeCell ref="F186:G187"/>
    <mergeCell ref="H186:I187"/>
    <mergeCell ref="J186:K187"/>
    <mergeCell ref="L186:N187"/>
    <mergeCell ref="AA177:AC177"/>
    <mergeCell ref="AD177:AF177"/>
    <mergeCell ref="AG177:AI177"/>
    <mergeCell ref="AJ177:AL177"/>
    <mergeCell ref="AM177:AO177"/>
    <mergeCell ref="R183:AK185"/>
    <mergeCell ref="AL185:AO185"/>
    <mergeCell ref="V189:Y189"/>
    <mergeCell ref="Z189:AC189"/>
    <mergeCell ref="AD189:AF189"/>
    <mergeCell ref="AG189:AI189"/>
    <mergeCell ref="AJ189:AL189"/>
    <mergeCell ref="AM189:AO189"/>
    <mergeCell ref="AJ188:AL188"/>
    <mergeCell ref="AM188:AO188"/>
    <mergeCell ref="A189:C189"/>
    <mergeCell ref="D189:E189"/>
    <mergeCell ref="F189:G189"/>
    <mergeCell ref="H189:I189"/>
    <mergeCell ref="J189:K189"/>
    <mergeCell ref="L189:N189"/>
    <mergeCell ref="O189:Q189"/>
    <mergeCell ref="R189:U189"/>
    <mergeCell ref="O188:Q188"/>
    <mergeCell ref="R188:U188"/>
    <mergeCell ref="V188:Y188"/>
    <mergeCell ref="Z188:AC188"/>
    <mergeCell ref="AD188:AF188"/>
    <mergeCell ref="AG188:AI188"/>
    <mergeCell ref="A188:C188"/>
    <mergeCell ref="D188:E188"/>
    <mergeCell ref="F188:G188"/>
    <mergeCell ref="H188:I188"/>
    <mergeCell ref="J188:K188"/>
    <mergeCell ref="L188:N188"/>
    <mergeCell ref="V191:Y191"/>
    <mergeCell ref="Z191:AC191"/>
    <mergeCell ref="AD191:AF191"/>
    <mergeCell ref="AG191:AI191"/>
    <mergeCell ref="AJ191:AL191"/>
    <mergeCell ref="AM191:AO191"/>
    <mergeCell ref="AJ190:AL190"/>
    <mergeCell ref="AM190:AO190"/>
    <mergeCell ref="A191:C191"/>
    <mergeCell ref="D191:E191"/>
    <mergeCell ref="F191:G191"/>
    <mergeCell ref="H191:I191"/>
    <mergeCell ref="J191:K191"/>
    <mergeCell ref="L191:N191"/>
    <mergeCell ref="O191:Q191"/>
    <mergeCell ref="R191:U191"/>
    <mergeCell ref="O190:Q190"/>
    <mergeCell ref="R190:U190"/>
    <mergeCell ref="V190:Y190"/>
    <mergeCell ref="Z190:AC190"/>
    <mergeCell ref="AD190:AF190"/>
    <mergeCell ref="AG190:AI190"/>
    <mergeCell ref="A190:C190"/>
    <mergeCell ref="D190:E190"/>
    <mergeCell ref="F190:G190"/>
    <mergeCell ref="H190:I190"/>
    <mergeCell ref="J190:K190"/>
    <mergeCell ref="L190:N190"/>
    <mergeCell ref="J194:K194"/>
    <mergeCell ref="L194:N194"/>
    <mergeCell ref="V193:Y193"/>
    <mergeCell ref="Z193:AC193"/>
    <mergeCell ref="AD193:AF193"/>
    <mergeCell ref="AG193:AI193"/>
    <mergeCell ref="AJ193:AL193"/>
    <mergeCell ref="AM193:AO193"/>
    <mergeCell ref="AJ192:AL192"/>
    <mergeCell ref="AM192:AO192"/>
    <mergeCell ref="A193:C193"/>
    <mergeCell ref="D193:E193"/>
    <mergeCell ref="F193:G193"/>
    <mergeCell ref="H193:I193"/>
    <mergeCell ref="J193:K193"/>
    <mergeCell ref="L193:N193"/>
    <mergeCell ref="O193:Q193"/>
    <mergeCell ref="R193:U193"/>
    <mergeCell ref="O192:Q192"/>
    <mergeCell ref="R192:U192"/>
    <mergeCell ref="V192:Y192"/>
    <mergeCell ref="Z192:AC192"/>
    <mergeCell ref="AD192:AF192"/>
    <mergeCell ref="AG192:AI192"/>
    <mergeCell ref="A192:C192"/>
    <mergeCell ref="D192:E192"/>
    <mergeCell ref="F192:G192"/>
    <mergeCell ref="H192:I192"/>
    <mergeCell ref="J192:K192"/>
    <mergeCell ref="L192:N192"/>
    <mergeCell ref="A196:C196"/>
    <mergeCell ref="D196:E196"/>
    <mergeCell ref="F196:G196"/>
    <mergeCell ref="H196:I196"/>
    <mergeCell ref="J196:K196"/>
    <mergeCell ref="L196:N196"/>
    <mergeCell ref="V195:Y195"/>
    <mergeCell ref="Z195:AC195"/>
    <mergeCell ref="AD195:AF195"/>
    <mergeCell ref="AG195:AI195"/>
    <mergeCell ref="AJ195:AL195"/>
    <mergeCell ref="AM195:AO195"/>
    <mergeCell ref="AJ194:AL194"/>
    <mergeCell ref="AM194:AO194"/>
    <mergeCell ref="A195:C195"/>
    <mergeCell ref="D195:E195"/>
    <mergeCell ref="F195:G195"/>
    <mergeCell ref="H195:I195"/>
    <mergeCell ref="J195:K195"/>
    <mergeCell ref="L195:N195"/>
    <mergeCell ref="O195:Q195"/>
    <mergeCell ref="R195:U195"/>
    <mergeCell ref="O194:Q194"/>
    <mergeCell ref="R194:U194"/>
    <mergeCell ref="V194:Y194"/>
    <mergeCell ref="Z194:AC194"/>
    <mergeCell ref="AD194:AF194"/>
    <mergeCell ref="AG194:AI194"/>
    <mergeCell ref="A194:C194"/>
    <mergeCell ref="D194:E194"/>
    <mergeCell ref="F194:G194"/>
    <mergeCell ref="H194:I194"/>
    <mergeCell ref="A199:AO199"/>
    <mergeCell ref="R237:AK239"/>
    <mergeCell ref="AL239:AO239"/>
    <mergeCell ref="A241:E242"/>
    <mergeCell ref="F241:I242"/>
    <mergeCell ref="J241:M242"/>
    <mergeCell ref="N241:Q242"/>
    <mergeCell ref="R241:U242"/>
    <mergeCell ref="V241:AC242"/>
    <mergeCell ref="AD241:AO241"/>
    <mergeCell ref="V197:Y197"/>
    <mergeCell ref="Z197:AC197"/>
    <mergeCell ref="AD197:AF197"/>
    <mergeCell ref="AG197:AI197"/>
    <mergeCell ref="AJ197:AL197"/>
    <mergeCell ref="AM197:AO197"/>
    <mergeCell ref="AJ196:AL196"/>
    <mergeCell ref="AM196:AO196"/>
    <mergeCell ref="A197:C197"/>
    <mergeCell ref="D197:E197"/>
    <mergeCell ref="F197:G197"/>
    <mergeCell ref="H197:I197"/>
    <mergeCell ref="J197:K197"/>
    <mergeCell ref="L197:N197"/>
    <mergeCell ref="O197:Q197"/>
    <mergeCell ref="R197:U197"/>
    <mergeCell ref="O196:Q196"/>
    <mergeCell ref="R196:U196"/>
    <mergeCell ref="V196:Y196"/>
    <mergeCell ref="Z196:AC196"/>
    <mergeCell ref="AD196:AF196"/>
    <mergeCell ref="AG196:AI196"/>
    <mergeCell ref="AH243:AK243"/>
    <mergeCell ref="AL243:AO243"/>
    <mergeCell ref="A244:E244"/>
    <mergeCell ref="F244:I244"/>
    <mergeCell ref="J244:M244"/>
    <mergeCell ref="N244:Q244"/>
    <mergeCell ref="R244:U244"/>
    <mergeCell ref="V244:AC244"/>
    <mergeCell ref="AD244:AG244"/>
    <mergeCell ref="AH244:AK244"/>
    <mergeCell ref="AD242:AG242"/>
    <mergeCell ref="AH242:AK242"/>
    <mergeCell ref="AL242:AO242"/>
    <mergeCell ref="A243:E243"/>
    <mergeCell ref="F243:I243"/>
    <mergeCell ref="J243:M243"/>
    <mergeCell ref="N243:Q243"/>
    <mergeCell ref="R243:U243"/>
    <mergeCell ref="V243:AC243"/>
    <mergeCell ref="AD243:AG243"/>
    <mergeCell ref="T248:X248"/>
    <mergeCell ref="Y248:AC248"/>
    <mergeCell ref="AD248:AF248"/>
    <mergeCell ref="AG248:AI248"/>
    <mergeCell ref="AJ248:AL248"/>
    <mergeCell ref="AM248:AO248"/>
    <mergeCell ref="Y247:AC247"/>
    <mergeCell ref="AD247:AF247"/>
    <mergeCell ref="AG247:AI247"/>
    <mergeCell ref="AJ247:AL247"/>
    <mergeCell ref="AM247:AO247"/>
    <mergeCell ref="A248:C248"/>
    <mergeCell ref="D248:G248"/>
    <mergeCell ref="H248:M248"/>
    <mergeCell ref="N248:P248"/>
    <mergeCell ref="Q248:S248"/>
    <mergeCell ref="AL244:AO244"/>
    <mergeCell ref="A246:C247"/>
    <mergeCell ref="D246:G247"/>
    <mergeCell ref="H246:M247"/>
    <mergeCell ref="N246:S246"/>
    <mergeCell ref="T246:AI246"/>
    <mergeCell ref="AJ246:AO246"/>
    <mergeCell ref="N247:P247"/>
    <mergeCell ref="Q247:S247"/>
    <mergeCell ref="T247:X247"/>
    <mergeCell ref="T250:X250"/>
    <mergeCell ref="Y250:AC250"/>
    <mergeCell ref="AD250:AF250"/>
    <mergeCell ref="AG250:AI250"/>
    <mergeCell ref="AJ250:AL250"/>
    <mergeCell ref="AM250:AO250"/>
    <mergeCell ref="Y249:AC249"/>
    <mergeCell ref="AD249:AF249"/>
    <mergeCell ref="AG249:AI249"/>
    <mergeCell ref="AJ249:AL249"/>
    <mergeCell ref="AM249:AO249"/>
    <mergeCell ref="A250:C250"/>
    <mergeCell ref="D250:G250"/>
    <mergeCell ref="H250:M250"/>
    <mergeCell ref="N250:P250"/>
    <mergeCell ref="Q250:S250"/>
    <mergeCell ref="A249:C249"/>
    <mergeCell ref="D249:G249"/>
    <mergeCell ref="H249:M249"/>
    <mergeCell ref="N249:P249"/>
    <mergeCell ref="Q249:S249"/>
    <mergeCell ref="T249:X249"/>
    <mergeCell ref="AE254:AO254"/>
    <mergeCell ref="A261:AO261"/>
    <mergeCell ref="R289:AK291"/>
    <mergeCell ref="AL291:AO291"/>
    <mergeCell ref="A293:E293"/>
    <mergeCell ref="F293:J293"/>
    <mergeCell ref="K293:P293"/>
    <mergeCell ref="Q293:W293"/>
    <mergeCell ref="X293:AC293"/>
    <mergeCell ref="AD293:AI293"/>
    <mergeCell ref="A254:E254"/>
    <mergeCell ref="F254:J254"/>
    <mergeCell ref="K254:O254"/>
    <mergeCell ref="P254:T254"/>
    <mergeCell ref="U254:Y254"/>
    <mergeCell ref="Z254:AD254"/>
    <mergeCell ref="A252:O252"/>
    <mergeCell ref="P252:AD252"/>
    <mergeCell ref="AE252:AO253"/>
    <mergeCell ref="A253:E253"/>
    <mergeCell ref="F253:J253"/>
    <mergeCell ref="K253:O253"/>
    <mergeCell ref="P253:T253"/>
    <mergeCell ref="U253:Y253"/>
    <mergeCell ref="Z253:AD253"/>
    <mergeCell ref="AD297:AG297"/>
    <mergeCell ref="AH297:AK297"/>
    <mergeCell ref="AL297:AO297"/>
    <mergeCell ref="A298:E298"/>
    <mergeCell ref="F298:J298"/>
    <mergeCell ref="K298:O298"/>
    <mergeCell ref="P298:T298"/>
    <mergeCell ref="U298:Y298"/>
    <mergeCell ref="Z298:AC298"/>
    <mergeCell ref="AD298:AG298"/>
    <mergeCell ref="A297:E297"/>
    <mergeCell ref="F297:J297"/>
    <mergeCell ref="K297:O297"/>
    <mergeCell ref="P297:T297"/>
    <mergeCell ref="U297:Y297"/>
    <mergeCell ref="Z297:AC297"/>
    <mergeCell ref="AJ293:AO293"/>
    <mergeCell ref="A294:E294"/>
    <mergeCell ref="F294:J294"/>
    <mergeCell ref="K294:P294"/>
    <mergeCell ref="Q294:W294"/>
    <mergeCell ref="X294:AC294"/>
    <mergeCell ref="AD294:AI294"/>
    <mergeCell ref="AJ294:AO294"/>
    <mergeCell ref="AL299:AO299"/>
    <mergeCell ref="A300:E300"/>
    <mergeCell ref="F300:J300"/>
    <mergeCell ref="K300:O300"/>
    <mergeCell ref="P300:T300"/>
    <mergeCell ref="U300:Y300"/>
    <mergeCell ref="Z300:AC300"/>
    <mergeCell ref="AD300:AG300"/>
    <mergeCell ref="AH300:AK300"/>
    <mergeCell ref="AL300:AO300"/>
    <mergeCell ref="AH298:AK298"/>
    <mergeCell ref="AL298:AO298"/>
    <mergeCell ref="A299:E299"/>
    <mergeCell ref="F299:J299"/>
    <mergeCell ref="K299:O299"/>
    <mergeCell ref="P299:T299"/>
    <mergeCell ref="U299:Y299"/>
    <mergeCell ref="Z299:AC299"/>
    <mergeCell ref="AD299:AG299"/>
    <mergeCell ref="AH299:AK299"/>
    <mergeCell ref="AH302:AK302"/>
    <mergeCell ref="AL302:AO302"/>
    <mergeCell ref="A303:E303"/>
    <mergeCell ref="F303:J303"/>
    <mergeCell ref="K303:O303"/>
    <mergeCell ref="P303:T303"/>
    <mergeCell ref="U303:Y303"/>
    <mergeCell ref="Z303:AC303"/>
    <mergeCell ref="AD303:AG303"/>
    <mergeCell ref="AH303:AK303"/>
    <mergeCell ref="AD301:AG301"/>
    <mergeCell ref="AH301:AK301"/>
    <mergeCell ref="AL301:AO301"/>
    <mergeCell ref="A302:E302"/>
    <mergeCell ref="F302:J302"/>
    <mergeCell ref="K302:O302"/>
    <mergeCell ref="P302:T302"/>
    <mergeCell ref="U302:Y302"/>
    <mergeCell ref="Z302:AC302"/>
    <mergeCell ref="AD302:AG302"/>
    <mergeCell ref="A301:E301"/>
    <mergeCell ref="F301:J301"/>
    <mergeCell ref="K301:O301"/>
    <mergeCell ref="P301:T301"/>
    <mergeCell ref="U301:Y301"/>
    <mergeCell ref="Z301:AC301"/>
    <mergeCell ref="AD305:AG305"/>
    <mergeCell ref="AH305:AK305"/>
    <mergeCell ref="AL305:AO305"/>
    <mergeCell ref="A306:E306"/>
    <mergeCell ref="F306:J306"/>
    <mergeCell ref="K306:O306"/>
    <mergeCell ref="P306:T306"/>
    <mergeCell ref="U306:Y306"/>
    <mergeCell ref="Z306:AC306"/>
    <mergeCell ref="AD306:AG306"/>
    <mergeCell ref="A305:E305"/>
    <mergeCell ref="F305:J305"/>
    <mergeCell ref="K305:O305"/>
    <mergeCell ref="P305:T305"/>
    <mergeCell ref="U305:Y305"/>
    <mergeCell ref="Z305:AC305"/>
    <mergeCell ref="AL303:AO303"/>
    <mergeCell ref="A304:E304"/>
    <mergeCell ref="F304:J304"/>
    <mergeCell ref="K304:O304"/>
    <mergeCell ref="P304:T304"/>
    <mergeCell ref="U304:Y304"/>
    <mergeCell ref="Z304:AC304"/>
    <mergeCell ref="AD304:AG304"/>
    <mergeCell ref="AH304:AK304"/>
    <mergeCell ref="AL304:AO304"/>
    <mergeCell ref="AL307:AO307"/>
    <mergeCell ref="A309:AO309"/>
    <mergeCell ref="R342:AK344"/>
    <mergeCell ref="AL344:AO344"/>
    <mergeCell ref="A345:K345"/>
    <mergeCell ref="L345:W345"/>
    <mergeCell ref="X345:AO345"/>
    <mergeCell ref="AH306:AK306"/>
    <mergeCell ref="AL306:AO306"/>
    <mergeCell ref="A307:E307"/>
    <mergeCell ref="F307:J307"/>
    <mergeCell ref="K307:O307"/>
    <mergeCell ref="P307:T307"/>
    <mergeCell ref="U307:Y307"/>
    <mergeCell ref="Z307:AC307"/>
    <mergeCell ref="AD307:AG307"/>
    <mergeCell ref="AH307:AK307"/>
    <mergeCell ref="AJ348:AO348"/>
    <mergeCell ref="A349:E349"/>
    <mergeCell ref="F349:K349"/>
    <mergeCell ref="L349:Q349"/>
    <mergeCell ref="R349:W349"/>
    <mergeCell ref="X349:AC349"/>
    <mergeCell ref="AD349:AI349"/>
    <mergeCell ref="AJ349:AO349"/>
    <mergeCell ref="A348:E348"/>
    <mergeCell ref="F348:K348"/>
    <mergeCell ref="L348:Q348"/>
    <mergeCell ref="R348:W348"/>
    <mergeCell ref="X348:AC348"/>
    <mergeCell ref="AD348:AI348"/>
    <mergeCell ref="AJ346:AO346"/>
    <mergeCell ref="A347:E347"/>
    <mergeCell ref="F347:K347"/>
    <mergeCell ref="L347:Q347"/>
    <mergeCell ref="R347:W347"/>
    <mergeCell ref="X347:AC347"/>
    <mergeCell ref="AD347:AI347"/>
    <mergeCell ref="AJ347:AO347"/>
    <mergeCell ref="A346:E346"/>
    <mergeCell ref="F346:K346"/>
    <mergeCell ref="L346:Q346"/>
    <mergeCell ref="R346:W346"/>
    <mergeCell ref="X346:AC346"/>
    <mergeCell ref="AD346:AI346"/>
    <mergeCell ref="AJ352:AO352"/>
    <mergeCell ref="A353:E353"/>
    <mergeCell ref="F353:K353"/>
    <mergeCell ref="L353:Q353"/>
    <mergeCell ref="R353:W353"/>
    <mergeCell ref="X353:AC353"/>
    <mergeCell ref="AD353:AI353"/>
    <mergeCell ref="AJ353:AO353"/>
    <mergeCell ref="A352:E352"/>
    <mergeCell ref="F352:K352"/>
    <mergeCell ref="L352:Q352"/>
    <mergeCell ref="R352:W352"/>
    <mergeCell ref="X352:AC352"/>
    <mergeCell ref="AD352:AI352"/>
    <mergeCell ref="AJ350:AO350"/>
    <mergeCell ref="A351:E351"/>
    <mergeCell ref="F351:K351"/>
    <mergeCell ref="L351:Q351"/>
    <mergeCell ref="R351:W351"/>
    <mergeCell ref="X351:AC351"/>
    <mergeCell ref="AD351:AI351"/>
    <mergeCell ref="AJ351:AO351"/>
    <mergeCell ref="A350:E350"/>
    <mergeCell ref="F350:K350"/>
    <mergeCell ref="L350:Q350"/>
    <mergeCell ref="R350:W350"/>
    <mergeCell ref="X350:AC350"/>
    <mergeCell ref="AD350:AI350"/>
    <mergeCell ref="D366:K366"/>
    <mergeCell ref="L366:S366"/>
    <mergeCell ref="T366:AA366"/>
    <mergeCell ref="AB366:AI366"/>
    <mergeCell ref="AJ356:AO356"/>
    <mergeCell ref="A358:AO358"/>
    <mergeCell ref="D365:K365"/>
    <mergeCell ref="L365:S365"/>
    <mergeCell ref="T365:AA365"/>
    <mergeCell ref="AB365:AI365"/>
    <mergeCell ref="A356:E356"/>
    <mergeCell ref="F356:K356"/>
    <mergeCell ref="L356:Q356"/>
    <mergeCell ref="R356:W356"/>
    <mergeCell ref="X356:AC356"/>
    <mergeCell ref="AD356:AI356"/>
    <mergeCell ref="AJ354:AO354"/>
    <mergeCell ref="A355:E355"/>
    <mergeCell ref="F355:K355"/>
    <mergeCell ref="L355:Q355"/>
    <mergeCell ref="R355:W355"/>
    <mergeCell ref="X355:AC355"/>
    <mergeCell ref="AD355:AI355"/>
    <mergeCell ref="AJ355:AO355"/>
    <mergeCell ref="A354:E354"/>
    <mergeCell ref="F354:K354"/>
    <mergeCell ref="L354:Q354"/>
    <mergeCell ref="R354:W354"/>
    <mergeCell ref="X354:AC354"/>
    <mergeCell ref="AD354:AI354"/>
  </mergeCells>
  <phoneticPr fontId="10" type="noConversion"/>
  <printOptions horizontalCentered="1" verticalCentered="1"/>
  <pageMargins left="0.39370078740157483" right="0.39370078740157483" top="0.55118110236220474" bottom="0.15748031496062992" header="0.31496062992125984" footer="0"/>
  <pageSetup paperSize="9" orientation="portrait"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E27C16-E1AE-4239-8EAF-A1A88AB96965}">
  <dimension ref="B1:H33"/>
  <sheetViews>
    <sheetView showGridLines="0" workbookViewId="0">
      <selection activeCell="E11" sqref="E11"/>
    </sheetView>
  </sheetViews>
  <sheetFormatPr defaultRowHeight="13.5"/>
  <cols>
    <col min="2" max="2" width="15.21875" style="56" customWidth="1"/>
    <col min="3" max="3" width="19.6640625" style="56" bestFit="1" customWidth="1"/>
    <col min="4" max="4" width="10.6640625" style="56" bestFit="1" customWidth="1"/>
    <col min="5" max="5" width="11.77734375" style="56" bestFit="1" customWidth="1"/>
    <col min="8" max="8" width="15.33203125" bestFit="1" customWidth="1"/>
  </cols>
  <sheetData>
    <row r="1" spans="2:8">
      <c r="B1"/>
      <c r="C1"/>
      <c r="D1"/>
      <c r="E1"/>
    </row>
    <row r="2" spans="2:8">
      <c r="B2"/>
      <c r="C2"/>
      <c r="D2"/>
      <c r="E2"/>
      <c r="H2" s="58" t="s">
        <v>435</v>
      </c>
    </row>
    <row r="3" spans="2:8">
      <c r="B3"/>
      <c r="C3"/>
      <c r="D3"/>
      <c r="E3"/>
      <c r="H3" s="153">
        <f>'근로소득원천징수영수증(특별공제)-입력'!L91</f>
        <v>36000000</v>
      </c>
    </row>
    <row r="4" spans="2:8">
      <c r="B4" s="59">
        <v>0</v>
      </c>
      <c r="C4" s="59">
        <v>5000000</v>
      </c>
      <c r="D4" s="59">
        <v>0</v>
      </c>
      <c r="E4" s="59">
        <v>0</v>
      </c>
      <c r="F4" s="61">
        <v>0.7</v>
      </c>
      <c r="H4" s="154">
        <f>D4+(($H$3-E4)*F4)</f>
        <v>25200000</v>
      </c>
    </row>
    <row r="5" spans="2:8">
      <c r="B5" s="59">
        <f>C4+1</f>
        <v>5000001</v>
      </c>
      <c r="C5" s="59">
        <v>15000000</v>
      </c>
      <c r="D5" s="59">
        <v>3500000</v>
      </c>
      <c r="E5" s="59">
        <f>C4</f>
        <v>5000000</v>
      </c>
      <c r="F5" s="61">
        <v>0.4</v>
      </c>
      <c r="H5" s="154">
        <f t="shared" ref="H5:H7" si="0">D5+(($H$3-E5)*F5)</f>
        <v>15900000</v>
      </c>
    </row>
    <row r="6" spans="2:8">
      <c r="B6" s="59">
        <f>C5+1</f>
        <v>15000001</v>
      </c>
      <c r="C6" s="59">
        <v>45000000</v>
      </c>
      <c r="D6" s="59">
        <v>7500000</v>
      </c>
      <c r="E6" s="59">
        <f>C5</f>
        <v>15000000</v>
      </c>
      <c r="F6" s="61">
        <v>0.15</v>
      </c>
      <c r="H6" s="154">
        <f t="shared" si="0"/>
        <v>10650000</v>
      </c>
    </row>
    <row r="7" spans="2:8">
      <c r="B7" s="59">
        <f>C6+1</f>
        <v>45000001</v>
      </c>
      <c r="C7" s="59">
        <v>100000000</v>
      </c>
      <c r="D7" s="59">
        <v>12000000</v>
      </c>
      <c r="E7" s="59">
        <f>C6</f>
        <v>45000000</v>
      </c>
      <c r="F7" s="61">
        <v>0.05</v>
      </c>
      <c r="H7" s="154">
        <f t="shared" si="0"/>
        <v>11550000</v>
      </c>
    </row>
    <row r="8" spans="2:8">
      <c r="B8" s="59">
        <f>C7+1</f>
        <v>100000001</v>
      </c>
      <c r="C8" s="59">
        <v>100000000000000</v>
      </c>
      <c r="D8" s="59">
        <v>14750000</v>
      </c>
      <c r="E8" s="59">
        <f>C7</f>
        <v>100000000</v>
      </c>
      <c r="F8" s="61">
        <v>0.02</v>
      </c>
      <c r="H8" s="154">
        <f>D8+(($H$3-E8)*F8)</f>
        <v>13470000</v>
      </c>
    </row>
    <row r="12" spans="2:8">
      <c r="B12" s="56" t="s">
        <v>452</v>
      </c>
    </row>
    <row r="15" spans="2:8">
      <c r="B15" s="56" t="s">
        <v>453</v>
      </c>
    </row>
    <row r="16" spans="2:8">
      <c r="B16" s="56" t="s">
        <v>454</v>
      </c>
    </row>
    <row r="18" spans="2:3">
      <c r="B18" s="156" t="s">
        <v>455</v>
      </c>
      <c r="C18" s="156" t="s">
        <v>443</v>
      </c>
    </row>
    <row r="19" spans="2:3">
      <c r="B19" s="56" t="s">
        <v>456</v>
      </c>
      <c r="C19" s="56" t="s">
        <v>461</v>
      </c>
    </row>
    <row r="20" spans="2:3" ht="27">
      <c r="B20" s="158" t="s">
        <v>457</v>
      </c>
      <c r="C20" s="56" t="s">
        <v>462</v>
      </c>
    </row>
    <row r="21" spans="2:3" ht="27">
      <c r="B21" s="158" t="s">
        <v>458</v>
      </c>
      <c r="C21" s="56" t="s">
        <v>463</v>
      </c>
    </row>
    <row r="22" spans="2:3" ht="27">
      <c r="B22" s="158" t="s">
        <v>459</v>
      </c>
      <c r="C22" s="56" t="s">
        <v>464</v>
      </c>
    </row>
    <row r="23" spans="2:3">
      <c r="B23" s="56" t="s">
        <v>460</v>
      </c>
      <c r="C23" s="56" t="s">
        <v>465</v>
      </c>
    </row>
    <row r="25" spans="2:3">
      <c r="B25" s="56" t="s">
        <v>466</v>
      </c>
    </row>
    <row r="27" spans="2:3">
      <c r="B27" s="56" t="s">
        <v>467</v>
      </c>
    </row>
    <row r="29" spans="2:3">
      <c r="B29" s="56" t="s">
        <v>468</v>
      </c>
    </row>
    <row r="31" spans="2:3">
      <c r="B31" s="56" t="s">
        <v>469</v>
      </c>
    </row>
    <row r="33" spans="2:2">
      <c r="B33" s="56" t="s">
        <v>470</v>
      </c>
    </row>
  </sheetData>
  <phoneticPr fontId="10" type="noConversion"/>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86E106-3AE8-4AE5-B078-ECC498ABA392}">
  <dimension ref="B1:H37"/>
  <sheetViews>
    <sheetView showGridLines="0" workbookViewId="0">
      <selection activeCell="E13" sqref="E13"/>
    </sheetView>
  </sheetViews>
  <sheetFormatPr defaultRowHeight="13.5"/>
  <cols>
    <col min="2" max="2" width="15.5546875" style="56" customWidth="1"/>
    <col min="3" max="3" width="18.5546875" style="56" bestFit="1" customWidth="1"/>
    <col min="4" max="4" width="10.6640625" style="56" bestFit="1" customWidth="1"/>
    <col min="5" max="5" width="9.6640625" style="56" bestFit="1" customWidth="1"/>
    <col min="6" max="6" width="12.44140625" customWidth="1"/>
    <col min="7" max="7" width="14.44140625" customWidth="1"/>
    <col min="8" max="8" width="12.6640625" bestFit="1" customWidth="1"/>
  </cols>
  <sheetData>
    <row r="1" spans="2:8">
      <c r="B1"/>
      <c r="C1"/>
      <c r="D1"/>
      <c r="E1"/>
    </row>
    <row r="2" spans="2:8">
      <c r="B2"/>
      <c r="C2"/>
      <c r="D2"/>
      <c r="E2"/>
    </row>
    <row r="3" spans="2:8">
      <c r="B3"/>
      <c r="C3"/>
      <c r="D3"/>
      <c r="E3"/>
    </row>
    <row r="4" spans="2:8">
      <c r="B4" t="s">
        <v>178</v>
      </c>
      <c r="C4" s="152">
        <f>'근로소득원천징수영수증(특별공제)-입력'!AK92</f>
        <v>2047944</v>
      </c>
      <c r="D4"/>
      <c r="E4"/>
    </row>
    <row r="5" spans="2:8">
      <c r="B5"/>
      <c r="C5"/>
      <c r="D5"/>
      <c r="E5"/>
    </row>
    <row r="6" spans="2:8">
      <c r="B6"/>
      <c r="C6"/>
      <c r="D6"/>
      <c r="E6"/>
    </row>
    <row r="7" spans="2:8">
      <c r="B7" s="56">
        <v>0</v>
      </c>
      <c r="C7" s="56">
        <v>1300000</v>
      </c>
      <c r="D7">
        <v>0</v>
      </c>
      <c r="E7">
        <v>0</v>
      </c>
      <c r="F7" s="155">
        <f>55/100</f>
        <v>0.55000000000000004</v>
      </c>
      <c r="G7" s="157">
        <f>TRUNC(D7+(($C$4-E7)*F7),0)</f>
        <v>1126369</v>
      </c>
    </row>
    <row r="8" spans="2:8">
      <c r="B8" s="56">
        <f>C7+1</f>
        <v>1300001</v>
      </c>
      <c r="C8" s="56">
        <v>10000000000000</v>
      </c>
      <c r="D8" s="56">
        <v>715000</v>
      </c>
      <c r="E8" s="56">
        <f>C7</f>
        <v>1300000</v>
      </c>
      <c r="F8" s="155">
        <f>30/100</f>
        <v>0.3</v>
      </c>
      <c r="G8" s="157">
        <f>TRUNC(D8+(($C$4-E8)*F8),0)</f>
        <v>939383</v>
      </c>
    </row>
    <row r="11" spans="2:8">
      <c r="B11" s="56" t="s">
        <v>437</v>
      </c>
      <c r="C11" s="152">
        <f>'근로소득원천징수영수증(특별공제)-입력'!L91</f>
        <v>36000000</v>
      </c>
    </row>
    <row r="13" spans="2:8">
      <c r="D13" s="57" t="s">
        <v>438</v>
      </c>
      <c r="G13" s="1733" t="s">
        <v>439</v>
      </c>
      <c r="H13" s="59"/>
    </row>
    <row r="14" spans="2:8">
      <c r="B14" s="1734">
        <v>0</v>
      </c>
      <c r="C14" s="1734">
        <v>33000000</v>
      </c>
      <c r="D14" s="1734">
        <f>G14</f>
        <v>740000</v>
      </c>
      <c r="G14" s="1734">
        <v>740000</v>
      </c>
      <c r="H14" s="1734"/>
    </row>
    <row r="15" spans="2:8">
      <c r="B15" s="1734">
        <f>C14+1</f>
        <v>33000001</v>
      </c>
      <c r="C15" s="1734">
        <v>70000000</v>
      </c>
      <c r="D15" s="1734">
        <f>MAX(G15,H15)</f>
        <v>716000</v>
      </c>
      <c r="G15" s="1734">
        <f>740000-((C11-C14)*8/1000)</f>
        <v>716000</v>
      </c>
      <c r="H15" s="1734">
        <v>660000</v>
      </c>
    </row>
    <row r="16" spans="2:8">
      <c r="B16" s="1734">
        <f>C15+1</f>
        <v>70000001</v>
      </c>
      <c r="C16" s="1734">
        <v>10000000000000</v>
      </c>
      <c r="D16" s="1734">
        <f>MAX(G16,H16)</f>
        <v>17660000</v>
      </c>
      <c r="G16" s="1734">
        <f>660000-((C11-C15)*1/2)</f>
        <v>17660000</v>
      </c>
      <c r="H16" s="1734">
        <v>500000</v>
      </c>
    </row>
    <row r="19" spans="2:3">
      <c r="B19" s="56" t="s">
        <v>440</v>
      </c>
    </row>
    <row r="21" spans="2:3">
      <c r="B21" s="56" t="s">
        <v>441</v>
      </c>
    </row>
    <row r="23" spans="2:3" ht="27">
      <c r="B23" s="158" t="s">
        <v>442</v>
      </c>
      <c r="C23" s="56" t="s">
        <v>443</v>
      </c>
    </row>
    <row r="24" spans="2:3">
      <c r="B24" s="56" t="s">
        <v>444</v>
      </c>
      <c r="C24" s="56" t="s">
        <v>446</v>
      </c>
    </row>
    <row r="25" spans="2:3">
      <c r="B25" s="56" t="s">
        <v>445</v>
      </c>
      <c r="C25" s="56" t="s">
        <v>957</v>
      </c>
    </row>
    <row r="28" spans="2:3">
      <c r="B28" s="56" t="s">
        <v>447</v>
      </c>
    </row>
    <row r="30" spans="2:3">
      <c r="B30" s="56" t="s">
        <v>448</v>
      </c>
    </row>
    <row r="32" spans="2:3">
      <c r="B32" s="56" t="s">
        <v>449</v>
      </c>
    </row>
    <row r="34" spans="2:2">
      <c r="B34" s="56" t="s">
        <v>450</v>
      </c>
    </row>
    <row r="37" spans="2:2">
      <c r="B37" s="56" t="s">
        <v>451</v>
      </c>
    </row>
  </sheetData>
  <phoneticPr fontId="10" type="noConversion"/>
  <pageMargins left="0.7" right="0.7" top="0.75" bottom="0.75" header="0.3" footer="0.3"/>
  <pageSetup paperSize="9" orientation="portrait" verticalDpi="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1:E12"/>
  <sheetViews>
    <sheetView showGridLines="0" topLeftCell="A16" workbookViewId="0">
      <selection activeCell="H8" sqref="H8"/>
    </sheetView>
  </sheetViews>
  <sheetFormatPr defaultRowHeight="13.5"/>
  <cols>
    <col min="2" max="3" width="16.21875" style="56" customWidth="1"/>
    <col min="5" max="5" width="12.6640625" bestFit="1" customWidth="1"/>
  </cols>
  <sheetData>
    <row r="1" spans="2:5">
      <c r="B1"/>
      <c r="C1"/>
    </row>
    <row r="2" spans="2:5">
      <c r="B2"/>
      <c r="C2"/>
    </row>
    <row r="3" spans="2:5">
      <c r="B3" s="1732" t="s">
        <v>946</v>
      </c>
      <c r="C3"/>
    </row>
    <row r="4" spans="2:5" s="57" customFormat="1">
      <c r="B4" s="1731"/>
      <c r="C4" s="1731"/>
      <c r="D4" s="1731" t="s">
        <v>338</v>
      </c>
      <c r="E4" s="1731" t="s">
        <v>339</v>
      </c>
    </row>
    <row r="5" spans="2:5">
      <c r="B5" s="59">
        <v>0</v>
      </c>
      <c r="C5" s="59">
        <v>12000000</v>
      </c>
      <c r="D5" s="61">
        <v>0.06</v>
      </c>
      <c r="E5" s="60">
        <v>0</v>
      </c>
    </row>
    <row r="6" spans="2:5">
      <c r="B6" s="59">
        <f t="shared" ref="B6:B12" si="0">C5+1</f>
        <v>12000001</v>
      </c>
      <c r="C6" s="59">
        <v>46000000</v>
      </c>
      <c r="D6" s="61">
        <v>0.15</v>
      </c>
      <c r="E6" s="60">
        <v>-1080000</v>
      </c>
    </row>
    <row r="7" spans="2:5">
      <c r="B7" s="59">
        <f t="shared" si="0"/>
        <v>46000001</v>
      </c>
      <c r="C7" s="59">
        <v>88000000</v>
      </c>
      <c r="D7" s="61">
        <v>0.24</v>
      </c>
      <c r="E7" s="60">
        <v>-5220000</v>
      </c>
    </row>
    <row r="8" spans="2:5">
      <c r="B8" s="59">
        <f t="shared" si="0"/>
        <v>88000001</v>
      </c>
      <c r="C8" s="59">
        <v>150000000</v>
      </c>
      <c r="D8" s="61">
        <v>0.35</v>
      </c>
      <c r="E8" s="60">
        <v>-14900000</v>
      </c>
    </row>
    <row r="9" spans="2:5">
      <c r="B9" s="59">
        <f t="shared" si="0"/>
        <v>150000001</v>
      </c>
      <c r="C9" s="59">
        <v>300000000</v>
      </c>
      <c r="D9" s="61">
        <v>0.38</v>
      </c>
      <c r="E9" s="60">
        <v>-19400000</v>
      </c>
    </row>
    <row r="10" spans="2:5">
      <c r="B10" s="59">
        <f t="shared" si="0"/>
        <v>300000001</v>
      </c>
      <c r="C10" s="59">
        <v>500000000</v>
      </c>
      <c r="D10" s="61">
        <v>0.4</v>
      </c>
      <c r="E10" s="60">
        <v>-25400000</v>
      </c>
    </row>
    <row r="11" spans="2:5">
      <c r="B11" s="59">
        <f t="shared" si="0"/>
        <v>500000001</v>
      </c>
      <c r="C11" s="59">
        <v>1000000000</v>
      </c>
      <c r="D11" s="61">
        <v>0.42</v>
      </c>
      <c r="E11" s="60">
        <v>-35400000</v>
      </c>
    </row>
    <row r="12" spans="2:5">
      <c r="B12" s="59">
        <f t="shared" si="0"/>
        <v>1000000001</v>
      </c>
      <c r="C12" s="59">
        <v>1000000000000</v>
      </c>
      <c r="D12" s="61">
        <v>0.45</v>
      </c>
      <c r="E12" s="60">
        <v>-65400000</v>
      </c>
    </row>
  </sheetData>
  <phoneticPr fontId="10" type="noConversion"/>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워크시트</vt:lpstr>
      </vt:variant>
      <vt:variant>
        <vt:i4>6</vt:i4>
      </vt:variant>
      <vt:variant>
        <vt:lpstr>이름 지정된 범위</vt:lpstr>
      </vt:variant>
      <vt:variant>
        <vt:i4>7</vt:i4>
      </vt:variant>
    </vt:vector>
  </HeadingPairs>
  <TitlesOfParts>
    <vt:vector size="13" baseType="lpstr">
      <vt:lpstr>근로소득원천징수영수증(특별공제)-입력</vt:lpstr>
      <vt:lpstr>근로소득원천징수영수증 (표준세액공제 비교)</vt:lpstr>
      <vt:lpstr>원천징수이행상황신고서</vt:lpstr>
      <vt:lpstr>근로소득공제</vt:lpstr>
      <vt:lpstr>근로소득세액공제</vt:lpstr>
      <vt:lpstr>세율</vt:lpstr>
      <vt:lpstr>'근로소득원천징수영수증 (표준세액공제 비교)'!Print_Area</vt:lpstr>
      <vt:lpstr>'근로소득원천징수영수증(특별공제)-입력'!Print_Area</vt:lpstr>
      <vt:lpstr>원천징수이행상황신고서!Print_Area</vt:lpstr>
      <vt:lpstr>근로소득세액공제</vt:lpstr>
      <vt:lpstr>세율2020</vt:lpstr>
      <vt:lpstr>세율2021</vt:lpstr>
      <vt:lpstr>소득공제</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내 문서</dc:creator>
  <cp:lastModifiedBy>Microsoft</cp:lastModifiedBy>
  <cp:lastPrinted>2020-08-06T13:18:42Z</cp:lastPrinted>
  <dcterms:created xsi:type="dcterms:W3CDTF">2014-06-07T02:01:19Z</dcterms:created>
  <dcterms:modified xsi:type="dcterms:W3CDTF">2021-11-09T10:08:50Z</dcterms:modified>
</cp:coreProperties>
</file>