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13_ncr:1_{02F8CF1C-4E63-4589-B815-53890DEAA8AD}" xr6:coauthVersionLast="46" xr6:coauthVersionMax="46" xr10:uidLastSave="{00000000-0000-0000-0000-000000000000}"/>
  <bookViews>
    <workbookView xWindow="-60" yWindow="-60" windowWidth="28920" windowHeight="16320" xr2:uid="{00000000-000D-0000-FFFF-FFFF00000000}"/>
  </bookViews>
  <sheets>
    <sheet name="법무사 영수증" sheetId="1" r:id="rId1"/>
  </sheets>
  <definedNames>
    <definedName name="_xlnm.Print_Area" localSheetId="0">'법무사 영수증'!$A$1:$BJ$46</definedName>
  </definedNames>
  <calcPr calcId="181029"/>
</workbook>
</file>

<file path=xl/calcChain.xml><?xml version="1.0" encoding="utf-8"?>
<calcChain xmlns="http://schemas.openxmlformats.org/spreadsheetml/2006/main">
  <c r="S9" i="1" l="1"/>
  <c r="BA9" i="1" s="1"/>
  <c r="Y18" i="1"/>
  <c r="BG18" i="1"/>
  <c r="U13" i="1"/>
  <c r="AI8" i="1"/>
  <c r="F32" i="1"/>
  <c r="AP3" i="1"/>
  <c r="AM3" i="1"/>
  <c r="AW12" i="1"/>
  <c r="BC12" i="1"/>
  <c r="BC10" i="1"/>
  <c r="BA10" i="1"/>
  <c r="BA8" i="1"/>
  <c r="AW10" i="1"/>
  <c r="AW9" i="1"/>
  <c r="AW8" i="1"/>
  <c r="AL10" i="1"/>
  <c r="AI9" i="1"/>
  <c r="BB17" i="1"/>
  <c r="AN17" i="1"/>
  <c r="AW17" i="1"/>
  <c r="AI17" i="1"/>
  <c r="AW16" i="1"/>
  <c r="AI16" i="1"/>
  <c r="AN19" i="1"/>
  <c r="BG26" i="1"/>
  <c r="BB26" i="1"/>
  <c r="AW26" i="1"/>
  <c r="AS26" i="1"/>
  <c r="AN26" i="1"/>
  <c r="AI26" i="1"/>
  <c r="BG24" i="1"/>
  <c r="BB24" i="1"/>
  <c r="AW24" i="1"/>
  <c r="AS24" i="1"/>
  <c r="AN24" i="1"/>
  <c r="AI24" i="1"/>
  <c r="BG23" i="1"/>
  <c r="BB23" i="1"/>
  <c r="AW23" i="1"/>
  <c r="AS23" i="1"/>
  <c r="AN23" i="1"/>
  <c r="AI23" i="1"/>
  <c r="BE3" i="1"/>
  <c r="AJ35" i="1"/>
  <c r="AI34" i="1"/>
  <c r="AW33" i="1"/>
  <c r="AI33" i="1"/>
  <c r="AL39" i="1"/>
  <c r="AL45" i="1"/>
  <c r="AJ42" i="1"/>
  <c r="AJ38" i="1"/>
  <c r="BC14" i="1"/>
  <c r="AM14" i="1"/>
  <c r="AJ6" i="1"/>
  <c r="BC13" i="1"/>
  <c r="BG19" i="1"/>
  <c r="BG20" i="1"/>
  <c r="BG21" i="1"/>
  <c r="BG22" i="1"/>
  <c r="BG25" i="1"/>
  <c r="BG27" i="1"/>
  <c r="BG28" i="1"/>
  <c r="BG29" i="1"/>
  <c r="BG30" i="1"/>
  <c r="BG31" i="1"/>
  <c r="BG32" i="1"/>
  <c r="BG33" i="1"/>
  <c r="BB19" i="1"/>
  <c r="BB20" i="1"/>
  <c r="BB21" i="1"/>
  <c r="BB22" i="1"/>
  <c r="BB25" i="1"/>
  <c r="BB27" i="1"/>
  <c r="BB28" i="1"/>
  <c r="BB29" i="1"/>
  <c r="BB30" i="1"/>
  <c r="BB31" i="1"/>
  <c r="BB18" i="1"/>
  <c r="AW19" i="1"/>
  <c r="AW20" i="1"/>
  <c r="AW21" i="1"/>
  <c r="AW22" i="1"/>
  <c r="AW25" i="1"/>
  <c r="AW27" i="1"/>
  <c r="AW28" i="1"/>
  <c r="AW29" i="1"/>
  <c r="AW30" i="1"/>
  <c r="AW31" i="1"/>
  <c r="AW32" i="1"/>
  <c r="AW18" i="1"/>
  <c r="AS33" i="1"/>
  <c r="AS19" i="1"/>
  <c r="AS20" i="1"/>
  <c r="AS21" i="1"/>
  <c r="AS22" i="1"/>
  <c r="AS25" i="1"/>
  <c r="AS27" i="1"/>
  <c r="AS28" i="1"/>
  <c r="AS29" i="1"/>
  <c r="AS30" i="1"/>
  <c r="AS31" i="1"/>
  <c r="AS32" i="1"/>
  <c r="AS18" i="1"/>
  <c r="AN20" i="1"/>
  <c r="AN21" i="1"/>
  <c r="AN22" i="1"/>
  <c r="AN25" i="1"/>
  <c r="AN27" i="1"/>
  <c r="AN28" i="1"/>
  <c r="AN29" i="1"/>
  <c r="AN30" i="1"/>
  <c r="AN31" i="1"/>
  <c r="AN18" i="1"/>
  <c r="AI19" i="1"/>
  <c r="AI20" i="1"/>
  <c r="AI21" i="1"/>
  <c r="AI22" i="1"/>
  <c r="AI25" i="1"/>
  <c r="AI27" i="1"/>
  <c r="AI28" i="1"/>
  <c r="AI29" i="1"/>
  <c r="AI30" i="1"/>
  <c r="AI31" i="1"/>
  <c r="AI32" i="1"/>
  <c r="AI18" i="1"/>
  <c r="BA44" i="1"/>
  <c r="AP44" i="1"/>
  <c r="AP42" i="1"/>
  <c r="AP41" i="1"/>
  <c r="A36" i="1"/>
  <c r="AI36" i="1" s="1"/>
  <c r="F33" i="1" l="1"/>
  <c r="T33" i="1" s="1"/>
  <c r="AN32" i="1"/>
  <c r="BB32" i="1"/>
  <c r="AN33" i="1"/>
  <c r="F34" i="1" l="1"/>
  <c r="BB33" i="1"/>
  <c r="AN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E14" authorId="0" shapeId="0" xr:uid="{4EB06C3B-193C-4994-87F0-6605E6E73621}">
      <text>
        <r>
          <rPr>
            <b/>
            <sz val="9"/>
            <color indexed="81"/>
            <rFont val="돋움"/>
            <family val="3"/>
            <charset val="129"/>
          </rPr>
          <t>소유권이전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분양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등기</t>
        </r>
      </text>
    </comment>
    <comment ref="O24" authorId="0" shapeId="0" xr:uid="{D6A541FE-7AE4-401F-A789-2A6EE2476BDA}">
      <text>
        <r>
          <rPr>
            <b/>
            <sz val="9"/>
            <color indexed="81"/>
            <rFont val="돋움"/>
            <family val="3"/>
            <charset val="129"/>
          </rPr>
          <t>이전채권할인</t>
        </r>
      </text>
    </comment>
    <comment ref="O25" authorId="0" shapeId="0" xr:uid="{3B48344B-3657-4CCC-8645-6623FC6F729B}">
      <text>
        <r>
          <rPr>
            <b/>
            <sz val="9"/>
            <color indexed="81"/>
            <rFont val="돋움"/>
            <family val="3"/>
            <charset val="129"/>
          </rPr>
          <t>설정채권할인</t>
        </r>
      </text>
    </comment>
  </commentList>
</comments>
</file>

<file path=xl/sharedStrings.xml><?xml version="1.0" encoding="utf-8"?>
<sst xmlns="http://schemas.openxmlformats.org/spreadsheetml/2006/main" count="104" uniqueCount="74">
  <si>
    <t>금액</t>
    <phoneticPr fontId="2" type="noConversion"/>
  </si>
  <si>
    <t>공       과       금</t>
    <phoneticPr fontId="2" type="noConversion"/>
  </si>
  <si>
    <t>교육세</t>
    <phoneticPr fontId="2" type="noConversion"/>
  </si>
  <si>
    <t>농특세</t>
    <phoneticPr fontId="2" type="noConversion"/>
  </si>
  <si>
    <t>인지대</t>
    <phoneticPr fontId="2" type="noConversion"/>
  </si>
  <si>
    <t>증지대</t>
    <phoneticPr fontId="2" type="noConversion"/>
  </si>
  <si>
    <t>&lt;별지 제9호 양식&gt;</t>
    <phoneticPr fontId="2" type="noConversion"/>
  </si>
  <si>
    <t>호</t>
    <phoneticPr fontId="2" type="noConversion"/>
  </si>
  <si>
    <t>영     수     증</t>
    <phoneticPr fontId="2" type="noConversion"/>
  </si>
  <si>
    <t>귀하</t>
    <phoneticPr fontId="2" type="noConversion"/>
  </si>
  <si>
    <t>※ 과세표준액 :</t>
    <phoneticPr fontId="2" type="noConversion"/>
  </si>
  <si>
    <t>※ 시가표준액(설정액) :</t>
    <phoneticPr fontId="2" type="noConversion"/>
  </si>
  <si>
    <t xml:space="preserve"> ※ 사건명 :</t>
    <phoneticPr fontId="2" type="noConversion"/>
  </si>
  <si>
    <t>소유권이전(매매)</t>
    <phoneticPr fontId="2" type="noConversion"/>
  </si>
  <si>
    <t>사업자등록번호 :</t>
    <phoneticPr fontId="2" type="noConversion"/>
  </si>
  <si>
    <t>상호(법인명) :</t>
    <phoneticPr fontId="2" type="noConversion"/>
  </si>
  <si>
    <t>대표자 :</t>
    <phoneticPr fontId="2" type="noConversion"/>
  </si>
  <si>
    <t>인</t>
    <phoneticPr fontId="2" type="noConversion"/>
  </si>
  <si>
    <t>취급자인</t>
    <phoneticPr fontId="2" type="noConversion"/>
  </si>
  <si>
    <t>1. 복사식 또는 컴퓨터 프린터로 2통을 작성하여 1통은 위임인에게 교부한다.</t>
    <phoneticPr fontId="2" type="noConversion"/>
  </si>
  <si>
    <t xml:space="preserve">    매입매도 대행료 등) 등으로 세분하여 표시할 수 있다.</t>
    <phoneticPr fontId="2" type="noConversion"/>
  </si>
  <si>
    <t xml:space="preserve">    를 위임받은 경우에는 위임인의 "부담액"을 기재한다.</t>
    <phoneticPr fontId="2" type="noConversion"/>
  </si>
  <si>
    <t xml:space="preserve">    본은 사무소에 보관할 영수증 부본에 첨부한다.</t>
    <phoneticPr fontId="2" type="noConversion"/>
  </si>
  <si>
    <t xml:space="preserve">(주) </t>
    <phoneticPr fontId="2" type="noConversion"/>
  </si>
  <si>
    <t>2. "보수액"은 기본, 누진, 특례(원인증서작성 . 등록세신고납부 . 거래신고 . 검인신청 . 채권</t>
    <phoneticPr fontId="2" type="noConversion"/>
  </si>
  <si>
    <t>3. "주택채권액" 란은 매입보관에 따른 대행을 위임받은 경우에는 "매입액"을 매입 즉시 매도</t>
    <phoneticPr fontId="2" type="noConversion"/>
  </si>
  <si>
    <t>4. 은행발행의주택채권확인서(영수증)은 이 영수증에 첨부하여 위임인에게 교부하고 그 부</t>
    <phoneticPr fontId="2" type="noConversion"/>
  </si>
  <si>
    <t>(위임받는 자 보관용)</t>
    <phoneticPr fontId="2" type="noConversion"/>
  </si>
  <si>
    <t>(위임자 보관용)</t>
    <phoneticPr fontId="2" type="noConversion"/>
  </si>
  <si>
    <t>충남 천안시 서북구 오성로 103 (청풍프라자6층)</t>
    <phoneticPr fontId="2" type="noConversion"/>
  </si>
  <si>
    <t>법무사 주황규 사무소</t>
    <phoneticPr fontId="2" type="noConversion"/>
  </si>
  <si>
    <t>주황규</t>
    <phoneticPr fontId="2" type="noConversion"/>
  </si>
  <si>
    <t>▽ 입금계좌번호 :</t>
    <phoneticPr fontId="2" type="noConversion"/>
  </si>
  <si>
    <t xml:space="preserve">   [ ○○은행 - ○○법무사 ] ○○○-○○○○-○○○○-○○</t>
    <phoneticPr fontId="2" type="noConversion"/>
  </si>
  <si>
    <t>사무소 소재지:</t>
    <phoneticPr fontId="2" type="noConversion"/>
  </si>
  <si>
    <t>TEL. 041) ○○○ - ○○○○ / FAX. 041) ○○○ - ○○○○~○</t>
    <phoneticPr fontId="2" type="noConversion"/>
  </si>
  <si>
    <t>법무사 법인 ○○ 사무소</t>
    <phoneticPr fontId="2" type="noConversion"/>
  </si>
  <si>
    <t>보수계</t>
    <phoneticPr fontId="2" type="noConversion"/>
  </si>
  <si>
    <t>공과금계</t>
    <phoneticPr fontId="2" type="noConversion"/>
  </si>
  <si>
    <t>합    계</t>
    <phoneticPr fontId="2" type="noConversion"/>
  </si>
  <si>
    <t>위와 같이 (청구) 영수하였습니다.</t>
    <phoneticPr fontId="2" type="noConversion"/>
  </si>
  <si>
    <t>담당자 :</t>
    <phoneticPr fontId="2" type="noConversion"/>
  </si>
  <si>
    <t>사무장 ○○○</t>
    <phoneticPr fontId="2" type="noConversion"/>
  </si>
  <si>
    <t>검인신청</t>
    <phoneticPr fontId="2" type="noConversion"/>
  </si>
  <si>
    <t>민원대행</t>
    <phoneticPr fontId="2" type="noConversion"/>
  </si>
  <si>
    <t>보수료의 부가가치세</t>
    <phoneticPr fontId="2" type="noConversion"/>
  </si>
  <si>
    <t>법 무 사 보  수  액</t>
    <phoneticPr fontId="2" type="noConversion"/>
  </si>
  <si>
    <t>적요(항목)</t>
    <phoneticPr fontId="2" type="noConversion"/>
  </si>
  <si>
    <r>
      <t xml:space="preserve">비고
</t>
    </r>
    <r>
      <rPr>
        <sz val="8"/>
        <color theme="1"/>
        <rFont val="굴림"/>
        <family val="3"/>
        <charset val="129"/>
      </rPr>
      <t>(산출근거)</t>
    </r>
    <phoneticPr fontId="2" type="noConversion"/>
  </si>
  <si>
    <t xml:space="preserve"> [집합건물] : 충청남도 천안시 서북구 불당동 ○○○○</t>
    <phoneticPr fontId="2" type="noConversion"/>
  </si>
  <si>
    <t>등기의무자 :</t>
    <phoneticPr fontId="2" type="noConversion"/>
  </si>
  <si>
    <t>등기권리자 :</t>
    <phoneticPr fontId="2" type="noConversion"/>
  </si>
  <si>
    <t>최초계약</t>
    <phoneticPr fontId="2" type="noConversion"/>
  </si>
  <si>
    <t>주식회사 ○○건설</t>
    <phoneticPr fontId="2" type="noConversion"/>
  </si>
  <si>
    <t xml:space="preserve">(☎ : </t>
    <phoneticPr fontId="2" type="noConversion"/>
  </si>
  <si>
    <t>)</t>
    <phoneticPr fontId="2" type="noConversion"/>
  </si>
  <si>
    <t>070-7836-1641</t>
    <phoneticPr fontId="2" type="noConversion"/>
  </si>
  <si>
    <t>※ 매매대금 :</t>
    <phoneticPr fontId="2" type="noConversion"/>
  </si>
  <si>
    <t>진행(접수)번호</t>
    <phoneticPr fontId="2" type="noConversion"/>
  </si>
  <si>
    <t>등본,제증명(서류)</t>
    <phoneticPr fontId="2" type="noConversion"/>
  </si>
  <si>
    <t>취득세(등록면허세)</t>
    <phoneticPr fontId="2" type="noConversion"/>
  </si>
  <si>
    <t xml:space="preserve"> 부동산 표시 1.</t>
    <phoneticPr fontId="2" type="noConversion"/>
  </si>
  <si>
    <t>보수(수임)료</t>
    <phoneticPr fontId="2" type="noConversion"/>
  </si>
  <si>
    <t>송달료</t>
    <phoneticPr fontId="2" type="noConversion"/>
  </si>
  <si>
    <t>근저당권말소</t>
    <phoneticPr fontId="2" type="noConversion"/>
  </si>
  <si>
    <t>인도명령</t>
    <phoneticPr fontId="2" type="noConversion"/>
  </si>
  <si>
    <t>출장비및교통비</t>
    <phoneticPr fontId="2" type="noConversion"/>
  </si>
  <si>
    <t>제증명</t>
    <phoneticPr fontId="2" type="noConversion"/>
  </si>
  <si>
    <t>이전채권할인</t>
    <phoneticPr fontId="2" type="noConversion"/>
  </si>
  <si>
    <t>설정채권할인</t>
    <phoneticPr fontId="2" type="noConversion"/>
  </si>
  <si>
    <t>즉시매도</t>
    <phoneticPr fontId="2" type="noConversion"/>
  </si>
  <si>
    <t>○○○○○○○○ ○○○동 ○○○호</t>
    <phoneticPr fontId="2" type="noConversion"/>
  </si>
  <si>
    <t>보수료X10%</t>
    <phoneticPr fontId="2" type="noConversion"/>
  </si>
  <si>
    <t>손예진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</si>
</sst>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yyyy&quot;년&quot;\ m&quot;월&quot;\ d&quot;일&quot;;@"/>
    <numFmt numFmtId="177" formatCode="###\-##\-#####"/>
    <numFmt numFmtId="178" formatCode="&quot;금&quot;#,##0&quot;원정&quot;"/>
    <numFmt numFmtId="179" formatCode="yyyymmdd/"/>
    <numFmt numFmtId="180" formatCode="#,##0&quot;원&quot;"/>
    <numFmt numFmtId="181" formatCode="_-* #,##0_-&quot;원&quot;;\-* #,##0_-;_-* &quot;-&quot;_-;_-@_-"/>
  </numFmts>
  <fonts count="2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1"/>
      <color rgb="FF7030A0"/>
      <name val="굴림"/>
      <family val="3"/>
      <charset val="129"/>
    </font>
    <font>
      <sz val="10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0"/>
      <color rgb="FF7030A0"/>
      <name val="굴림"/>
      <family val="3"/>
      <charset val="129"/>
    </font>
    <font>
      <sz val="7"/>
      <color theme="1"/>
      <name val="굴림"/>
      <family val="3"/>
      <charset val="129"/>
    </font>
    <font>
      <sz val="10"/>
      <color rgb="FFC00000"/>
      <name val="굴림"/>
      <family val="3"/>
      <charset val="129"/>
    </font>
    <font>
      <b/>
      <sz val="11"/>
      <color rgb="FF7030A0"/>
      <name val="굴림"/>
      <family val="3"/>
      <charset val="129"/>
    </font>
    <font>
      <b/>
      <sz val="14"/>
      <color rgb="FF7030A0"/>
      <name val="굴림"/>
      <family val="3"/>
      <charset val="129"/>
    </font>
    <font>
      <sz val="10"/>
      <color rgb="FF002060"/>
      <name val="굴림"/>
      <family val="3"/>
      <charset val="129"/>
    </font>
    <font>
      <sz val="11"/>
      <color rgb="FF002060"/>
      <name val="굴림"/>
      <family val="3"/>
      <charset val="129"/>
    </font>
    <font>
      <b/>
      <sz val="11"/>
      <color rgb="FF002060"/>
      <name val="굴림"/>
      <family val="3"/>
      <charset val="129"/>
    </font>
    <font>
      <b/>
      <sz val="14"/>
      <color rgb="FF002060"/>
      <name val="굴림"/>
      <family val="3"/>
      <charset val="129"/>
    </font>
    <font>
      <sz val="8"/>
      <color theme="1"/>
      <name val="굴림"/>
      <family val="3"/>
      <charset val="129"/>
    </font>
    <font>
      <sz val="8"/>
      <color rgb="FF7030A0"/>
      <name val="굴림"/>
      <family val="3"/>
      <charset val="129"/>
    </font>
    <font>
      <sz val="7"/>
      <color rgb="FF7030A0"/>
      <name val="굴림"/>
      <family val="3"/>
      <charset val="129"/>
    </font>
    <font>
      <sz val="7"/>
      <color rgb="FF002060"/>
      <name val="굴림"/>
      <family val="3"/>
      <charset val="129"/>
    </font>
    <font>
      <b/>
      <sz val="7"/>
      <color rgb="FF002060"/>
      <name val="굴림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8"/>
      <color rgb="FF002060"/>
      <name val="굴림"/>
      <family val="3"/>
      <charset val="129"/>
    </font>
    <font>
      <b/>
      <sz val="20"/>
      <color theme="1"/>
      <name val="굴림"/>
      <family val="3"/>
      <charset val="129"/>
    </font>
    <font>
      <u/>
      <sz val="11"/>
      <color rgb="FF7030A0"/>
      <name val="굴림"/>
      <family val="3"/>
      <charset val="129"/>
    </font>
    <font>
      <u/>
      <sz val="11"/>
      <color rgb="FF00206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dashDotDot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3" fontId="4" fillId="0" borderId="2" xfId="1" applyNumberFormat="1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2" xfId="0" applyFont="1" applyBorder="1">
      <alignment vertical="center"/>
    </xf>
    <xf numFmtId="3" fontId="4" fillId="0" borderId="13" xfId="1" applyNumberFormat="1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6" fillId="0" borderId="23" xfId="0" applyFont="1" applyBorder="1">
      <alignment vertical="center"/>
    </xf>
    <xf numFmtId="0" fontId="3" fillId="0" borderId="23" xfId="0" applyFont="1" applyBorder="1">
      <alignment vertical="center"/>
    </xf>
    <xf numFmtId="0" fontId="5" fillId="0" borderId="23" xfId="0" applyFont="1" applyBorder="1">
      <alignment vertical="center"/>
    </xf>
    <xf numFmtId="0" fontId="8" fillId="0" borderId="23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76" fontId="11" fillId="0" borderId="0" xfId="0" applyNumberFormat="1" applyFont="1" applyBorder="1" applyAlignment="1">
      <alignment horizontal="centerContinuous" vertical="center"/>
    </xf>
    <xf numFmtId="176" fontId="7" fillId="0" borderId="0" xfId="0" applyNumberFormat="1" applyFont="1" applyBorder="1" applyAlignment="1">
      <alignment horizontal="centerContinuous" vertical="center"/>
    </xf>
    <xf numFmtId="0" fontId="5" fillId="0" borderId="9" xfId="0" applyFont="1" applyBorder="1">
      <alignment vertical="center"/>
    </xf>
    <xf numFmtId="0" fontId="12" fillId="0" borderId="0" xfId="0" applyFont="1" applyBorder="1" applyAlignment="1">
      <alignment horizontal="left" vertical="center"/>
    </xf>
    <xf numFmtId="176" fontId="15" fillId="0" borderId="0" xfId="0" applyNumberFormat="1" applyFont="1" applyBorder="1" applyAlignment="1">
      <alignment horizontal="centerContinuous" vertical="center"/>
    </xf>
    <xf numFmtId="176" fontId="12" fillId="0" borderId="0" xfId="0" applyNumberFormat="1" applyFont="1" applyBorder="1" applyAlignment="1">
      <alignment horizontal="left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6" fillId="0" borderId="9" xfId="0" applyFont="1" applyBorder="1" applyAlignment="1">
      <alignment horizontal="right" vertical="center"/>
    </xf>
    <xf numFmtId="0" fontId="16" fillId="0" borderId="8" xfId="0" applyFont="1" applyBorder="1">
      <alignment vertical="center"/>
    </xf>
    <xf numFmtId="0" fontId="16" fillId="0" borderId="9" xfId="0" applyFont="1" applyBorder="1">
      <alignment vertical="center"/>
    </xf>
    <xf numFmtId="0" fontId="17" fillId="0" borderId="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179" fontId="17" fillId="0" borderId="9" xfId="0" applyNumberFormat="1" applyFont="1" applyBorder="1" applyAlignment="1">
      <alignment horizontal="center" vertical="center" shrinkToFit="1"/>
    </xf>
    <xf numFmtId="179" fontId="23" fillId="0" borderId="9" xfId="0" applyNumberFormat="1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left" vertical="center" shrinkToFit="1"/>
    </xf>
    <xf numFmtId="0" fontId="26" fillId="0" borderId="0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181" fontId="7" fillId="0" borderId="1" xfId="1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181" fontId="12" fillId="0" borderId="1" xfId="1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178" fontId="7" fillId="0" borderId="0" xfId="1" applyNumberFormat="1" applyFont="1" applyBorder="1" applyAlignment="1">
      <alignment horizontal="right" vertical="center" indent="1"/>
    </xf>
    <xf numFmtId="178" fontId="7" fillId="0" borderId="12" xfId="1" applyNumberFormat="1" applyFont="1" applyBorder="1" applyAlignment="1">
      <alignment horizontal="right" vertical="center" indent="1"/>
    </xf>
    <xf numFmtId="178" fontId="12" fillId="0" borderId="0" xfId="1" applyNumberFormat="1" applyFont="1" applyBorder="1" applyAlignment="1">
      <alignment horizontal="right" vertical="center" indent="1"/>
    </xf>
    <xf numFmtId="178" fontId="12" fillId="0" borderId="12" xfId="1" applyNumberFormat="1" applyFont="1" applyBorder="1" applyAlignment="1">
      <alignment horizontal="right" vertical="center" inden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12" fillId="0" borderId="1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7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shrinkToFit="1"/>
    </xf>
    <xf numFmtId="0" fontId="24" fillId="0" borderId="1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180" fontId="14" fillId="0" borderId="3" xfId="1" applyNumberFormat="1" applyFont="1" applyBorder="1" applyAlignment="1">
      <alignment horizontal="left" vertical="center" indent="2" shrinkToFit="1"/>
    </xf>
    <xf numFmtId="180" fontId="14" fillId="0" borderId="4" xfId="1" applyNumberFormat="1" applyFont="1" applyBorder="1" applyAlignment="1">
      <alignment horizontal="left" vertical="center" indent="2" shrinkToFit="1"/>
    </xf>
    <xf numFmtId="180" fontId="14" fillId="0" borderId="15" xfId="1" applyNumberFormat="1" applyFont="1" applyBorder="1" applyAlignment="1">
      <alignment horizontal="left" vertical="center" indent="2" shrinkToFi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9" fontId="23" fillId="0" borderId="1" xfId="2" applyFont="1" applyBorder="1" applyAlignment="1">
      <alignment horizontal="center" vertical="center" shrinkToFit="1"/>
    </xf>
    <xf numFmtId="9" fontId="23" fillId="0" borderId="6" xfId="2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shrinkToFit="1"/>
    </xf>
    <xf numFmtId="10" fontId="23" fillId="0" borderId="1" xfId="2" applyNumberFormat="1" applyFont="1" applyBorder="1" applyAlignment="1">
      <alignment horizontal="center" vertical="center" shrinkToFit="1"/>
    </xf>
    <xf numFmtId="10" fontId="23" fillId="0" borderId="17" xfId="2" applyNumberFormat="1" applyFont="1" applyBorder="1" applyAlignment="1">
      <alignment horizontal="center" vertical="center" shrinkToFit="1"/>
    </xf>
    <xf numFmtId="180" fontId="10" fillId="0" borderId="3" xfId="1" applyNumberFormat="1" applyFont="1" applyBorder="1" applyAlignment="1">
      <alignment horizontal="left" vertical="center" indent="2" shrinkToFit="1"/>
    </xf>
    <xf numFmtId="180" fontId="10" fillId="0" borderId="4" xfId="1" applyNumberFormat="1" applyFont="1" applyBorder="1" applyAlignment="1">
      <alignment horizontal="left" vertical="center" indent="2" shrinkToFit="1"/>
    </xf>
    <xf numFmtId="180" fontId="10" fillId="0" borderId="15" xfId="1" applyNumberFormat="1" applyFont="1" applyBorder="1" applyAlignment="1">
      <alignment horizontal="left" vertical="center" indent="2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9" fontId="17" fillId="0" borderId="1" xfId="0" applyNumberFormat="1" applyFont="1" applyBorder="1" applyAlignment="1">
      <alignment horizontal="center" vertical="center" shrinkToFit="1"/>
    </xf>
    <xf numFmtId="41" fontId="4" fillId="0" borderId="1" xfId="1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53"/>
  <sheetViews>
    <sheetView showGridLines="0" tabSelected="1" zoomScale="130" zoomScaleNormal="130" workbookViewId="0">
      <selection activeCell="B6" sqref="B6:F6"/>
    </sheetView>
  </sheetViews>
  <sheetFormatPr defaultColWidth="2.5" defaultRowHeight="13.5" x14ac:dyDescent="0.3"/>
  <cols>
    <col min="1" max="10" width="2.5" style="1" customWidth="1"/>
    <col min="11" max="14" width="1.875" style="1" customWidth="1"/>
    <col min="15" max="24" width="2.25" style="1" customWidth="1"/>
    <col min="25" max="28" width="1.875" style="1" customWidth="1"/>
    <col min="29" max="29" width="2.75" style="1" customWidth="1"/>
    <col min="30" max="33" width="2.5" style="1" customWidth="1"/>
    <col min="34" max="34" width="2.75" style="1" customWidth="1"/>
    <col min="35" max="44" width="2.5" style="1" customWidth="1"/>
    <col min="45" max="48" width="1.875" style="1" customWidth="1"/>
    <col min="49" max="58" width="2.25" style="1" customWidth="1"/>
    <col min="59" max="62" width="1.875" style="1" customWidth="1"/>
    <col min="63" max="16384" width="2.5" style="1"/>
  </cols>
  <sheetData>
    <row r="1" spans="1:62" s="3" customFormat="1" ht="11.25" x14ac:dyDescent="0.3">
      <c r="A1" s="19" t="s">
        <v>6</v>
      </c>
      <c r="AB1" s="4" t="s">
        <v>28</v>
      </c>
      <c r="AC1" s="42"/>
      <c r="AD1" s="42"/>
      <c r="AE1" s="21"/>
      <c r="AI1" s="19" t="s">
        <v>6</v>
      </c>
      <c r="BJ1" s="4" t="s">
        <v>27</v>
      </c>
    </row>
    <row r="2" spans="1:62" s="3" customFormat="1" ht="1.5" customHeight="1" x14ac:dyDescent="0.3">
      <c r="AB2" s="4"/>
      <c r="AC2" s="42"/>
      <c r="AD2" s="42"/>
      <c r="AE2" s="21"/>
      <c r="BJ2" s="4"/>
    </row>
    <row r="3" spans="1:62" x14ac:dyDescent="0.3">
      <c r="A3" s="57"/>
      <c r="B3" s="58"/>
      <c r="C3" s="58"/>
      <c r="D3" s="56" t="s">
        <v>58</v>
      </c>
      <c r="E3" s="61">
        <v>44291</v>
      </c>
      <c r="F3" s="61"/>
      <c r="G3" s="61"/>
      <c r="H3" s="59">
        <v>1</v>
      </c>
      <c r="I3" s="59"/>
      <c r="J3" s="58" t="s">
        <v>7</v>
      </c>
      <c r="K3" s="8"/>
      <c r="L3" s="8"/>
      <c r="M3" s="8"/>
      <c r="N3" s="8"/>
      <c r="O3" s="8"/>
      <c r="P3" s="8"/>
      <c r="Q3" s="8"/>
      <c r="R3" s="8"/>
      <c r="S3" s="36" t="s">
        <v>41</v>
      </c>
      <c r="T3" s="36"/>
      <c r="U3" s="36"/>
      <c r="V3" s="36"/>
      <c r="W3" s="75" t="s">
        <v>42</v>
      </c>
      <c r="X3" s="75"/>
      <c r="Y3" s="75"/>
      <c r="Z3" s="75"/>
      <c r="AA3" s="75"/>
      <c r="AB3" s="76"/>
      <c r="AC3" s="10"/>
      <c r="AD3" s="10"/>
      <c r="AE3" s="22"/>
      <c r="AI3" s="57"/>
      <c r="AJ3" s="58"/>
      <c r="AK3" s="58"/>
      <c r="AL3" s="56" t="s">
        <v>58</v>
      </c>
      <c r="AM3" s="62">
        <f>IF(E3="","",E3)</f>
        <v>44291</v>
      </c>
      <c r="AN3" s="62"/>
      <c r="AO3" s="62"/>
      <c r="AP3" s="60">
        <f>IF(H3="","",H3)</f>
        <v>1</v>
      </c>
      <c r="AQ3" s="60"/>
      <c r="AR3" s="58" t="s">
        <v>7</v>
      </c>
      <c r="AS3" s="8"/>
      <c r="AT3" s="8"/>
      <c r="AU3" s="8"/>
      <c r="AV3" s="8"/>
      <c r="AW3" s="8"/>
      <c r="AX3" s="8"/>
      <c r="AY3" s="8"/>
      <c r="AZ3" s="8"/>
      <c r="BA3" s="36" t="s">
        <v>41</v>
      </c>
      <c r="BB3" s="36"/>
      <c r="BC3" s="36"/>
      <c r="BD3" s="36"/>
      <c r="BE3" s="86" t="str">
        <f>IF(W3="","",W3)</f>
        <v>사무장 ○○○</v>
      </c>
      <c r="BF3" s="86"/>
      <c r="BG3" s="86"/>
      <c r="BH3" s="86"/>
      <c r="BI3" s="86"/>
      <c r="BJ3" s="87"/>
    </row>
    <row r="4" spans="1:62" ht="25.5" x14ac:dyDescent="0.3">
      <c r="A4" s="114" t="s">
        <v>8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6"/>
      <c r="AC4" s="10"/>
      <c r="AD4" s="10"/>
      <c r="AE4" s="22"/>
      <c r="AI4" s="114" t="s">
        <v>8</v>
      </c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6"/>
    </row>
    <row r="5" spans="1:62" ht="9" customHeigh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1"/>
      <c r="AC5" s="10"/>
      <c r="AD5" s="10"/>
      <c r="AE5" s="22"/>
      <c r="AI5" s="9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1"/>
    </row>
    <row r="6" spans="1:62" x14ac:dyDescent="0.3">
      <c r="A6" s="9"/>
      <c r="B6" s="130" t="s">
        <v>73</v>
      </c>
      <c r="C6" s="130"/>
      <c r="D6" s="130"/>
      <c r="E6" s="130"/>
      <c r="F6" s="130"/>
      <c r="G6" s="10" t="s">
        <v>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1"/>
      <c r="AC6" s="10"/>
      <c r="AD6" s="10"/>
      <c r="AE6" s="22"/>
      <c r="AI6" s="9"/>
      <c r="AJ6" s="117" t="str">
        <f>IF(B6="","",B6)</f>
        <v>손예진</v>
      </c>
      <c r="AK6" s="117"/>
      <c r="AL6" s="117"/>
      <c r="AM6" s="117"/>
      <c r="AN6" s="117"/>
      <c r="AO6" s="10" t="s">
        <v>9</v>
      </c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1"/>
    </row>
    <row r="7" spans="1:62" ht="5.25" customHeight="1" x14ac:dyDescent="0.3">
      <c r="A7" s="9"/>
      <c r="B7" s="30"/>
      <c r="C7" s="30"/>
      <c r="D7" s="30"/>
      <c r="E7" s="30"/>
      <c r="F7" s="3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1"/>
      <c r="AC7" s="10"/>
      <c r="AD7" s="10"/>
      <c r="AE7" s="22"/>
      <c r="AI7" s="9"/>
      <c r="AJ7" s="30"/>
      <c r="AK7" s="30"/>
      <c r="AL7" s="30"/>
      <c r="AM7" s="30"/>
      <c r="AN7" s="3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1"/>
    </row>
    <row r="8" spans="1:62" ht="9.75" customHeight="1" x14ac:dyDescent="0.3">
      <c r="A8" s="46" t="s">
        <v>61</v>
      </c>
      <c r="B8" s="43"/>
      <c r="C8" s="43"/>
      <c r="D8" s="43"/>
      <c r="E8" s="43"/>
      <c r="F8" s="43"/>
      <c r="G8" s="48"/>
      <c r="H8" s="48"/>
      <c r="I8" s="48"/>
      <c r="J8" s="48"/>
      <c r="K8" s="48"/>
      <c r="L8" s="48"/>
      <c r="M8" s="48"/>
      <c r="N8" s="48"/>
      <c r="O8" s="48" t="s">
        <v>50</v>
      </c>
      <c r="P8" s="48"/>
      <c r="Q8" s="48"/>
      <c r="R8" s="48"/>
      <c r="S8" s="43" t="s">
        <v>53</v>
      </c>
      <c r="T8" s="48"/>
      <c r="U8" s="48"/>
      <c r="V8" s="48"/>
      <c r="W8" s="48"/>
      <c r="X8" s="48"/>
      <c r="Y8" s="48"/>
      <c r="Z8" s="48"/>
      <c r="AA8" s="48"/>
      <c r="AB8" s="49"/>
      <c r="AC8" s="10"/>
      <c r="AD8" s="10"/>
      <c r="AE8" s="22"/>
      <c r="AI8" s="46" t="str">
        <f>A8</f>
        <v xml:space="preserve"> 부동산 표시 1.</v>
      </c>
      <c r="AJ8" s="43"/>
      <c r="AK8" s="43"/>
      <c r="AL8" s="54"/>
      <c r="AM8" s="43"/>
      <c r="AN8" s="43"/>
      <c r="AO8" s="48"/>
      <c r="AP8" s="48"/>
      <c r="AQ8" s="48"/>
      <c r="AR8" s="48"/>
      <c r="AS8" s="48"/>
      <c r="AT8" s="48"/>
      <c r="AU8" s="48"/>
      <c r="AV8" s="48"/>
      <c r="AW8" s="48" t="str">
        <f>O8</f>
        <v>등기의무자 :</v>
      </c>
      <c r="AX8" s="48"/>
      <c r="AY8" s="48"/>
      <c r="AZ8" s="48"/>
      <c r="BA8" s="51" t="str">
        <f>S8</f>
        <v>주식회사 ○○건설</v>
      </c>
      <c r="BB8" s="48"/>
      <c r="BC8" s="48"/>
      <c r="BD8" s="48"/>
      <c r="BE8" s="48"/>
      <c r="BF8" s="48"/>
      <c r="BG8" s="48"/>
      <c r="BH8" s="48"/>
      <c r="BI8" s="48"/>
      <c r="BJ8" s="49"/>
    </row>
    <row r="9" spans="1:62" ht="9.75" customHeight="1" x14ac:dyDescent="0.3">
      <c r="A9" s="52" t="s">
        <v>49</v>
      </c>
      <c r="B9" s="43"/>
      <c r="C9" s="43"/>
      <c r="E9" s="53"/>
      <c r="F9" s="43"/>
      <c r="G9" s="48"/>
      <c r="H9" s="48"/>
      <c r="I9" s="48"/>
      <c r="J9" s="48"/>
      <c r="K9" s="48"/>
      <c r="L9" s="48"/>
      <c r="M9" s="48"/>
      <c r="N9" s="48"/>
      <c r="O9" s="48" t="s">
        <v>51</v>
      </c>
      <c r="P9" s="48"/>
      <c r="Q9" s="48"/>
      <c r="R9" s="48"/>
      <c r="S9" s="43" t="str">
        <f>B6</f>
        <v>손예진</v>
      </c>
      <c r="T9" s="48"/>
      <c r="U9" s="48"/>
      <c r="V9" s="48"/>
      <c r="W9" s="48"/>
      <c r="X9" s="48"/>
      <c r="Y9" s="48"/>
      <c r="Z9" s="48"/>
      <c r="AA9" s="48"/>
      <c r="AB9" s="49"/>
      <c r="AC9" s="10"/>
      <c r="AD9" s="10"/>
      <c r="AE9" s="22"/>
      <c r="AI9" s="50" t="str">
        <f>A9</f>
        <v xml:space="preserve"> [집합건물] : 충청남도 천안시 서북구 불당동 ○○○○</v>
      </c>
      <c r="AJ9" s="43"/>
      <c r="AK9" s="43"/>
      <c r="AN9" s="43"/>
      <c r="AO9" s="48"/>
      <c r="AP9" s="48"/>
      <c r="AQ9" s="48"/>
      <c r="AR9" s="48"/>
      <c r="AS9" s="48"/>
      <c r="AT9" s="48"/>
      <c r="AU9" s="48"/>
      <c r="AV9" s="48"/>
      <c r="AW9" s="48" t="str">
        <f>O9</f>
        <v>등기권리자 :</v>
      </c>
      <c r="AX9" s="48"/>
      <c r="AY9" s="48"/>
      <c r="AZ9" s="48"/>
      <c r="BA9" s="51" t="str">
        <f>S9</f>
        <v>손예진</v>
      </c>
      <c r="BB9" s="48"/>
      <c r="BC9" s="48"/>
      <c r="BD9" s="48"/>
      <c r="BE9" s="48"/>
      <c r="BF9" s="48"/>
      <c r="BG9" s="48"/>
      <c r="BH9" s="48"/>
      <c r="BI9" s="48"/>
      <c r="BJ9" s="49"/>
    </row>
    <row r="10" spans="1:62" ht="9.75" customHeight="1" x14ac:dyDescent="0.3">
      <c r="A10" s="47"/>
      <c r="B10" s="43"/>
      <c r="C10" s="43"/>
      <c r="D10" s="43" t="s">
        <v>71</v>
      </c>
      <c r="E10" s="53"/>
      <c r="F10" s="43"/>
      <c r="G10" s="48"/>
      <c r="H10" s="48"/>
      <c r="I10" s="48"/>
      <c r="J10" s="48"/>
      <c r="K10" s="48"/>
      <c r="L10" s="48"/>
      <c r="M10" s="48"/>
      <c r="N10" s="48"/>
      <c r="O10" s="48" t="s">
        <v>52</v>
      </c>
      <c r="P10" s="48"/>
      <c r="Q10" s="48"/>
      <c r="R10" s="48"/>
      <c r="S10" s="48" t="s">
        <v>54</v>
      </c>
      <c r="T10" s="48"/>
      <c r="U10" s="90" t="s">
        <v>56</v>
      </c>
      <c r="V10" s="90"/>
      <c r="W10" s="90"/>
      <c r="X10" s="90"/>
      <c r="Y10" s="90"/>
      <c r="Z10" s="48" t="s">
        <v>55</v>
      </c>
      <c r="AA10" s="48"/>
      <c r="AB10" s="49"/>
      <c r="AC10" s="10"/>
      <c r="AD10" s="10"/>
      <c r="AE10" s="22"/>
      <c r="AI10" s="47"/>
      <c r="AJ10" s="43"/>
      <c r="AK10" s="43"/>
      <c r="AL10" s="51" t="str">
        <f>D10</f>
        <v>○○○○○○○○ ○○○동 ○○○호</v>
      </c>
      <c r="AN10" s="43"/>
      <c r="AO10" s="48"/>
      <c r="AP10" s="48"/>
      <c r="AQ10" s="48"/>
      <c r="AR10" s="48"/>
      <c r="AS10" s="48"/>
      <c r="AT10" s="48"/>
      <c r="AU10" s="48"/>
      <c r="AV10" s="48"/>
      <c r="AW10" s="48" t="str">
        <f>O10</f>
        <v>최초계약</v>
      </c>
      <c r="AX10" s="48"/>
      <c r="AY10" s="48"/>
      <c r="AZ10" s="48"/>
      <c r="BA10" s="48" t="str">
        <f>S10</f>
        <v xml:space="preserve">(☎ : </v>
      </c>
      <c r="BB10" s="48"/>
      <c r="BC10" s="91" t="str">
        <f>U10</f>
        <v>070-7836-1641</v>
      </c>
      <c r="BD10" s="91"/>
      <c r="BE10" s="91"/>
      <c r="BF10" s="91"/>
      <c r="BG10" s="91"/>
      <c r="BH10" s="48" t="s">
        <v>55</v>
      </c>
      <c r="BI10" s="48"/>
      <c r="BJ10" s="49"/>
    </row>
    <row r="11" spans="1:62" ht="6" customHeight="1" x14ac:dyDescent="0.3">
      <c r="A11" s="47"/>
      <c r="B11" s="43"/>
      <c r="C11" s="43"/>
      <c r="D11" s="43"/>
      <c r="E11" s="53"/>
      <c r="F11" s="43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4"/>
      <c r="V11" s="44"/>
      <c r="W11" s="44"/>
      <c r="X11" s="44"/>
      <c r="Y11" s="44"/>
      <c r="Z11" s="48"/>
      <c r="AA11" s="48"/>
      <c r="AB11" s="49"/>
      <c r="AC11" s="10"/>
      <c r="AD11" s="10"/>
      <c r="AE11" s="22"/>
      <c r="AI11" s="47"/>
      <c r="AJ11" s="43"/>
      <c r="AK11" s="43"/>
      <c r="AL11" s="51"/>
      <c r="AN11" s="43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55"/>
      <c r="BD11" s="55"/>
      <c r="BE11" s="55"/>
      <c r="BF11" s="55"/>
      <c r="BG11" s="55"/>
      <c r="BH11" s="48"/>
      <c r="BI11" s="48"/>
      <c r="BJ11" s="49"/>
    </row>
    <row r="12" spans="1:62" x14ac:dyDescent="0.3">
      <c r="A12" s="47"/>
      <c r="B12" s="43"/>
      <c r="C12" s="43"/>
      <c r="D12" s="43"/>
      <c r="E12" s="43"/>
      <c r="F12" s="43"/>
      <c r="G12" s="48"/>
      <c r="H12" s="48"/>
      <c r="I12" s="48"/>
      <c r="J12" s="48"/>
      <c r="K12" s="48"/>
      <c r="L12" s="48"/>
      <c r="M12" s="48"/>
      <c r="N12" s="48"/>
      <c r="O12" s="92" t="s">
        <v>57</v>
      </c>
      <c r="P12" s="92"/>
      <c r="Q12" s="92"/>
      <c r="R12" s="92"/>
      <c r="S12" s="92"/>
      <c r="T12" s="92"/>
      <c r="U12" s="93">
        <v>386390000</v>
      </c>
      <c r="V12" s="93"/>
      <c r="W12" s="93"/>
      <c r="X12" s="93"/>
      <c r="Y12" s="93"/>
      <c r="Z12" s="93"/>
      <c r="AA12" s="93"/>
      <c r="AB12" s="94"/>
      <c r="AC12" s="10"/>
      <c r="AD12" s="10"/>
      <c r="AE12" s="22"/>
      <c r="AI12" s="9"/>
      <c r="AJ12" s="30"/>
      <c r="AK12" s="30"/>
      <c r="AL12" s="30"/>
      <c r="AM12" s="30"/>
      <c r="AN12" s="30"/>
      <c r="AO12" s="10"/>
      <c r="AP12" s="10"/>
      <c r="AQ12" s="10"/>
      <c r="AR12" s="10"/>
      <c r="AS12" s="10"/>
      <c r="AT12" s="10"/>
      <c r="AU12" s="10"/>
      <c r="AV12" s="10"/>
      <c r="AW12" s="92" t="str">
        <f>O12</f>
        <v>※ 매매대금 :</v>
      </c>
      <c r="AX12" s="92"/>
      <c r="AY12" s="92"/>
      <c r="AZ12" s="92"/>
      <c r="BA12" s="92"/>
      <c r="BB12" s="92"/>
      <c r="BC12" s="95">
        <f>IF(U12="","",U12)</f>
        <v>386390000</v>
      </c>
      <c r="BD12" s="95"/>
      <c r="BE12" s="95"/>
      <c r="BF12" s="95"/>
      <c r="BG12" s="95"/>
      <c r="BH12" s="95"/>
      <c r="BI12" s="95"/>
      <c r="BJ12" s="96"/>
    </row>
    <row r="13" spans="1:62" x14ac:dyDescent="0.3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92" t="s">
        <v>10</v>
      </c>
      <c r="P13" s="92"/>
      <c r="Q13" s="92"/>
      <c r="R13" s="92"/>
      <c r="S13" s="92"/>
      <c r="T13" s="92"/>
      <c r="U13" s="93">
        <f>U12</f>
        <v>386390000</v>
      </c>
      <c r="V13" s="93"/>
      <c r="W13" s="93"/>
      <c r="X13" s="93"/>
      <c r="Y13" s="93"/>
      <c r="Z13" s="93"/>
      <c r="AA13" s="93"/>
      <c r="AB13" s="94"/>
      <c r="AC13" s="10"/>
      <c r="AD13" s="10"/>
      <c r="AE13" s="22"/>
      <c r="AI13" s="9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92" t="s">
        <v>10</v>
      </c>
      <c r="AX13" s="92"/>
      <c r="AY13" s="92"/>
      <c r="AZ13" s="92"/>
      <c r="BA13" s="92"/>
      <c r="BB13" s="92"/>
      <c r="BC13" s="95">
        <f>IF(U13="","",U13)</f>
        <v>386390000</v>
      </c>
      <c r="BD13" s="95"/>
      <c r="BE13" s="95"/>
      <c r="BF13" s="95"/>
      <c r="BG13" s="95"/>
      <c r="BH13" s="95"/>
      <c r="BI13" s="95"/>
      <c r="BJ13" s="96"/>
    </row>
    <row r="14" spans="1:62" ht="16.5" customHeight="1" x14ac:dyDescent="0.3">
      <c r="A14" s="9" t="s">
        <v>12</v>
      </c>
      <c r="B14" s="10"/>
      <c r="C14" s="10"/>
      <c r="D14" s="10"/>
      <c r="E14" s="63" t="s">
        <v>13</v>
      </c>
      <c r="F14" s="63"/>
      <c r="G14" s="63"/>
      <c r="H14" s="63"/>
      <c r="I14" s="63"/>
      <c r="J14" s="63"/>
      <c r="K14" s="63"/>
      <c r="L14" s="63"/>
      <c r="M14" s="63"/>
      <c r="N14" s="63"/>
      <c r="O14" s="118" t="s">
        <v>11</v>
      </c>
      <c r="P14" s="118"/>
      <c r="Q14" s="118"/>
      <c r="R14" s="118"/>
      <c r="S14" s="118"/>
      <c r="T14" s="118"/>
      <c r="U14" s="93"/>
      <c r="V14" s="93"/>
      <c r="W14" s="93"/>
      <c r="X14" s="93"/>
      <c r="Y14" s="93"/>
      <c r="Z14" s="93"/>
      <c r="AA14" s="93"/>
      <c r="AB14" s="94"/>
      <c r="AC14" s="10"/>
      <c r="AD14" s="10"/>
      <c r="AE14" s="22"/>
      <c r="AI14" s="9" t="s">
        <v>12</v>
      </c>
      <c r="AJ14" s="10"/>
      <c r="AK14" s="10"/>
      <c r="AL14" s="10"/>
      <c r="AM14" s="64" t="str">
        <f>IF(E14="","",E14)</f>
        <v>소유권이전(매매)</v>
      </c>
      <c r="AN14" s="64"/>
      <c r="AO14" s="64"/>
      <c r="AP14" s="64"/>
      <c r="AQ14" s="64"/>
      <c r="AR14" s="64"/>
      <c r="AS14" s="64"/>
      <c r="AT14" s="64"/>
      <c r="AU14" s="64"/>
      <c r="AV14" s="64"/>
      <c r="AW14" s="118" t="s">
        <v>11</v>
      </c>
      <c r="AX14" s="118"/>
      <c r="AY14" s="118"/>
      <c r="AZ14" s="118"/>
      <c r="BA14" s="118"/>
      <c r="BB14" s="118"/>
      <c r="BC14" s="95" t="str">
        <f>IF(U14="","",U14)</f>
        <v/>
      </c>
      <c r="BD14" s="95"/>
      <c r="BE14" s="95"/>
      <c r="BF14" s="95"/>
      <c r="BG14" s="95"/>
      <c r="BH14" s="95"/>
      <c r="BI14" s="95"/>
      <c r="BJ14" s="96"/>
    </row>
    <row r="15" spans="1:62" ht="3.75" customHeight="1" x14ac:dyDescent="0.3">
      <c r="A15" s="9"/>
      <c r="B15" s="10"/>
      <c r="C15" s="10"/>
      <c r="D15" s="10"/>
      <c r="E15" s="5"/>
      <c r="F15" s="5"/>
      <c r="G15" s="5"/>
      <c r="H15" s="5"/>
      <c r="I15" s="5"/>
      <c r="J15" s="5"/>
      <c r="K15" s="10"/>
      <c r="L15" s="10"/>
      <c r="M15" s="10"/>
      <c r="N15" s="10"/>
      <c r="O15" s="6"/>
      <c r="P15" s="6"/>
      <c r="Q15" s="6"/>
      <c r="R15" s="6"/>
      <c r="S15" s="6"/>
      <c r="T15" s="6"/>
      <c r="U15" s="7"/>
      <c r="V15" s="7"/>
      <c r="W15" s="7"/>
      <c r="X15" s="7"/>
      <c r="Y15" s="7"/>
      <c r="Z15" s="7"/>
      <c r="AA15" s="7"/>
      <c r="AB15" s="12"/>
      <c r="AC15" s="10"/>
      <c r="AD15" s="10"/>
      <c r="AE15" s="22"/>
      <c r="AI15" s="9"/>
      <c r="AJ15" s="10"/>
      <c r="AK15" s="10"/>
      <c r="AL15" s="10"/>
      <c r="AM15" s="5"/>
      <c r="AN15" s="5"/>
      <c r="AO15" s="5"/>
      <c r="AP15" s="5"/>
      <c r="AQ15" s="5"/>
      <c r="AR15" s="5"/>
      <c r="AS15" s="10"/>
      <c r="AT15" s="10"/>
      <c r="AU15" s="10"/>
      <c r="AV15" s="10"/>
      <c r="AW15" s="6"/>
      <c r="AX15" s="6"/>
      <c r="AY15" s="6"/>
      <c r="AZ15" s="6"/>
      <c r="BA15" s="6"/>
      <c r="BB15" s="6"/>
      <c r="BC15" s="7"/>
      <c r="BD15" s="7"/>
      <c r="BE15" s="7"/>
      <c r="BF15" s="7"/>
      <c r="BG15" s="7"/>
      <c r="BH15" s="7"/>
      <c r="BI15" s="7"/>
      <c r="BJ15" s="12"/>
    </row>
    <row r="16" spans="1:62" x14ac:dyDescent="0.3">
      <c r="A16" s="77" t="s">
        <v>46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9"/>
      <c r="O16" s="78" t="s">
        <v>1</v>
      </c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146"/>
      <c r="AC16" s="10"/>
      <c r="AD16" s="10"/>
      <c r="AE16" s="22"/>
      <c r="AI16" s="77" t="str">
        <f>A16</f>
        <v>법 무 사 보  수  액</v>
      </c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9"/>
      <c r="AW16" s="78" t="str">
        <f>O16</f>
        <v>공       과       금</v>
      </c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146"/>
    </row>
    <row r="17" spans="1:62" ht="26.25" customHeight="1" x14ac:dyDescent="0.3">
      <c r="A17" s="147" t="s">
        <v>47</v>
      </c>
      <c r="B17" s="137"/>
      <c r="C17" s="137"/>
      <c r="D17" s="137"/>
      <c r="E17" s="137"/>
      <c r="F17" s="137" t="s">
        <v>0</v>
      </c>
      <c r="G17" s="137"/>
      <c r="H17" s="137"/>
      <c r="I17" s="137"/>
      <c r="J17" s="137"/>
      <c r="K17" s="138" t="s">
        <v>48</v>
      </c>
      <c r="L17" s="137"/>
      <c r="M17" s="137"/>
      <c r="N17" s="148"/>
      <c r="O17" s="149" t="s">
        <v>47</v>
      </c>
      <c r="P17" s="137"/>
      <c r="Q17" s="137"/>
      <c r="R17" s="137"/>
      <c r="S17" s="137"/>
      <c r="T17" s="137" t="s">
        <v>0</v>
      </c>
      <c r="U17" s="137"/>
      <c r="V17" s="137"/>
      <c r="W17" s="137"/>
      <c r="X17" s="137"/>
      <c r="Y17" s="138" t="s">
        <v>48</v>
      </c>
      <c r="Z17" s="137"/>
      <c r="AA17" s="137"/>
      <c r="AB17" s="139"/>
      <c r="AC17" s="10"/>
      <c r="AD17" s="10"/>
      <c r="AE17" s="22"/>
      <c r="AI17" s="147" t="str">
        <f>A17</f>
        <v>적요(항목)</v>
      </c>
      <c r="AJ17" s="137"/>
      <c r="AK17" s="137"/>
      <c r="AL17" s="137"/>
      <c r="AM17" s="137"/>
      <c r="AN17" s="137" t="str">
        <f>F17</f>
        <v>금액</v>
      </c>
      <c r="AO17" s="137"/>
      <c r="AP17" s="137"/>
      <c r="AQ17" s="137"/>
      <c r="AR17" s="137"/>
      <c r="AS17" s="138" t="s">
        <v>48</v>
      </c>
      <c r="AT17" s="137"/>
      <c r="AU17" s="137"/>
      <c r="AV17" s="148"/>
      <c r="AW17" s="149" t="str">
        <f>O17</f>
        <v>적요(항목)</v>
      </c>
      <c r="AX17" s="137"/>
      <c r="AY17" s="137"/>
      <c r="AZ17" s="137"/>
      <c r="BA17" s="137"/>
      <c r="BB17" s="137" t="str">
        <f>T17</f>
        <v>금액</v>
      </c>
      <c r="BC17" s="137"/>
      <c r="BD17" s="137"/>
      <c r="BE17" s="137"/>
      <c r="BF17" s="137"/>
      <c r="BG17" s="138" t="s">
        <v>48</v>
      </c>
      <c r="BH17" s="137"/>
      <c r="BI17" s="137"/>
      <c r="BJ17" s="139"/>
    </row>
    <row r="18" spans="1:62" x14ac:dyDescent="0.3">
      <c r="A18" s="153" t="s">
        <v>62</v>
      </c>
      <c r="B18" s="66"/>
      <c r="C18" s="66"/>
      <c r="D18" s="66"/>
      <c r="E18" s="66"/>
      <c r="F18" s="67">
        <v>461000</v>
      </c>
      <c r="G18" s="67"/>
      <c r="H18" s="67"/>
      <c r="I18" s="67"/>
      <c r="J18" s="67"/>
      <c r="K18" s="68"/>
      <c r="L18" s="68"/>
      <c r="M18" s="68"/>
      <c r="N18" s="82"/>
      <c r="O18" s="65" t="s">
        <v>60</v>
      </c>
      <c r="P18" s="66"/>
      <c r="Q18" s="66"/>
      <c r="R18" s="66"/>
      <c r="S18" s="66"/>
      <c r="T18" s="67">
        <v>32456760</v>
      </c>
      <c r="U18" s="67"/>
      <c r="V18" s="67"/>
      <c r="W18" s="67"/>
      <c r="X18" s="67"/>
      <c r="Y18" s="141">
        <f>T18/U12</f>
        <v>8.4000000000000005E-2</v>
      </c>
      <c r="Z18" s="141"/>
      <c r="AA18" s="141"/>
      <c r="AB18" s="142"/>
      <c r="AC18" s="10"/>
      <c r="AD18" s="10"/>
      <c r="AE18" s="22"/>
      <c r="AI18" s="140" t="str">
        <f>IF(A18="","",A18)</f>
        <v>보수(수임)료</v>
      </c>
      <c r="AJ18" s="89"/>
      <c r="AK18" s="89"/>
      <c r="AL18" s="89"/>
      <c r="AM18" s="89"/>
      <c r="AN18" s="72">
        <f>IF(F18="","",F18)</f>
        <v>461000</v>
      </c>
      <c r="AO18" s="72"/>
      <c r="AP18" s="72"/>
      <c r="AQ18" s="72"/>
      <c r="AR18" s="72"/>
      <c r="AS18" s="73" t="str">
        <f>IF(K18="","",K18)</f>
        <v/>
      </c>
      <c r="AT18" s="73"/>
      <c r="AU18" s="73"/>
      <c r="AV18" s="74"/>
      <c r="AW18" s="88" t="str">
        <f>IF(O18="","",O18)</f>
        <v>취득세(등록면허세)</v>
      </c>
      <c r="AX18" s="89"/>
      <c r="AY18" s="89"/>
      <c r="AZ18" s="89"/>
      <c r="BA18" s="89"/>
      <c r="BB18" s="72">
        <f>IF(T18="","",T18)</f>
        <v>32456760</v>
      </c>
      <c r="BC18" s="72"/>
      <c r="BD18" s="72"/>
      <c r="BE18" s="72"/>
      <c r="BF18" s="72"/>
      <c r="BG18" s="141">
        <f>BB18/BC12</f>
        <v>8.4000000000000005E-2</v>
      </c>
      <c r="BH18" s="141"/>
      <c r="BI18" s="141"/>
      <c r="BJ18" s="142"/>
    </row>
    <row r="19" spans="1:62" x14ac:dyDescent="0.3">
      <c r="A19" s="83"/>
      <c r="B19" s="84"/>
      <c r="C19" s="84"/>
      <c r="D19" s="84"/>
      <c r="E19" s="84"/>
      <c r="F19" s="67"/>
      <c r="G19" s="67"/>
      <c r="H19" s="67"/>
      <c r="I19" s="67"/>
      <c r="J19" s="67"/>
      <c r="K19" s="151"/>
      <c r="L19" s="68"/>
      <c r="M19" s="68"/>
      <c r="N19" s="82"/>
      <c r="O19" s="65" t="s">
        <v>2</v>
      </c>
      <c r="P19" s="66"/>
      <c r="Q19" s="66"/>
      <c r="R19" s="66"/>
      <c r="S19" s="66"/>
      <c r="T19" s="67"/>
      <c r="U19" s="67"/>
      <c r="V19" s="67"/>
      <c r="W19" s="67"/>
      <c r="X19" s="67"/>
      <c r="Y19" s="68"/>
      <c r="Z19" s="68"/>
      <c r="AA19" s="68"/>
      <c r="AB19" s="69"/>
      <c r="AC19" s="10"/>
      <c r="AD19" s="10"/>
      <c r="AE19" s="22"/>
      <c r="AI19" s="70" t="str">
        <f>IF(A19="","",A19)</f>
        <v/>
      </c>
      <c r="AJ19" s="71"/>
      <c r="AK19" s="71"/>
      <c r="AL19" s="71"/>
      <c r="AM19" s="71"/>
      <c r="AN19" s="72" t="str">
        <f>IF(F19="","",F19)</f>
        <v/>
      </c>
      <c r="AO19" s="72"/>
      <c r="AP19" s="72"/>
      <c r="AQ19" s="72"/>
      <c r="AR19" s="72"/>
      <c r="AS19" s="135" t="str">
        <f>IF(K19="","",K19)</f>
        <v/>
      </c>
      <c r="AT19" s="135"/>
      <c r="AU19" s="135"/>
      <c r="AV19" s="136"/>
      <c r="AW19" s="88" t="str">
        <f>IF(O19="","",O19)</f>
        <v>교육세</v>
      </c>
      <c r="AX19" s="89"/>
      <c r="AY19" s="89"/>
      <c r="AZ19" s="89"/>
      <c r="BA19" s="89"/>
      <c r="BB19" s="72" t="str">
        <f>IF(T19="","",T19)</f>
        <v/>
      </c>
      <c r="BC19" s="72"/>
      <c r="BD19" s="72"/>
      <c r="BE19" s="72"/>
      <c r="BF19" s="72"/>
      <c r="BG19" s="73" t="str">
        <f>IF(Y19="","",Y19)</f>
        <v/>
      </c>
      <c r="BH19" s="73"/>
      <c r="BI19" s="73"/>
      <c r="BJ19" s="85"/>
    </row>
    <row r="20" spans="1:62" x14ac:dyDescent="0.3">
      <c r="A20" s="80"/>
      <c r="B20" s="81"/>
      <c r="C20" s="81"/>
      <c r="D20" s="81"/>
      <c r="E20" s="81"/>
      <c r="F20" s="67"/>
      <c r="G20" s="67"/>
      <c r="H20" s="67"/>
      <c r="I20" s="67"/>
      <c r="J20" s="67"/>
      <c r="K20" s="68"/>
      <c r="L20" s="68"/>
      <c r="M20" s="68"/>
      <c r="N20" s="82"/>
      <c r="O20" s="65" t="s">
        <v>3</v>
      </c>
      <c r="P20" s="66"/>
      <c r="Q20" s="66"/>
      <c r="R20" s="66"/>
      <c r="S20" s="66"/>
      <c r="T20" s="67"/>
      <c r="U20" s="67"/>
      <c r="V20" s="67"/>
      <c r="W20" s="67"/>
      <c r="X20" s="67"/>
      <c r="Y20" s="68"/>
      <c r="Z20" s="68"/>
      <c r="AA20" s="68"/>
      <c r="AB20" s="69"/>
      <c r="AC20" s="10"/>
      <c r="AD20" s="10"/>
      <c r="AE20" s="22"/>
      <c r="AI20" s="70" t="str">
        <f>IF(A20="","",A20)</f>
        <v/>
      </c>
      <c r="AJ20" s="71"/>
      <c r="AK20" s="71"/>
      <c r="AL20" s="71"/>
      <c r="AM20" s="71"/>
      <c r="AN20" s="72" t="str">
        <f>IF(F20="","",F20)</f>
        <v/>
      </c>
      <c r="AO20" s="72"/>
      <c r="AP20" s="72"/>
      <c r="AQ20" s="72"/>
      <c r="AR20" s="72"/>
      <c r="AS20" s="73" t="str">
        <f>IF(K20="","",K20)</f>
        <v/>
      </c>
      <c r="AT20" s="73"/>
      <c r="AU20" s="73"/>
      <c r="AV20" s="74"/>
      <c r="AW20" s="88" t="str">
        <f>IF(O20="","",O20)</f>
        <v>농특세</v>
      </c>
      <c r="AX20" s="89"/>
      <c r="AY20" s="89"/>
      <c r="AZ20" s="89"/>
      <c r="BA20" s="89"/>
      <c r="BB20" s="72" t="str">
        <f>IF(T20="","",T20)</f>
        <v/>
      </c>
      <c r="BC20" s="72"/>
      <c r="BD20" s="72"/>
      <c r="BE20" s="72"/>
      <c r="BF20" s="72"/>
      <c r="BG20" s="73" t="str">
        <f>IF(Y20="","",Y20)</f>
        <v/>
      </c>
      <c r="BH20" s="73"/>
      <c r="BI20" s="73"/>
      <c r="BJ20" s="85"/>
    </row>
    <row r="21" spans="1:62" x14ac:dyDescent="0.3">
      <c r="A21" s="80"/>
      <c r="B21" s="81"/>
      <c r="C21" s="81"/>
      <c r="D21" s="81"/>
      <c r="E21" s="81"/>
      <c r="F21" s="67"/>
      <c r="G21" s="67"/>
      <c r="H21" s="67"/>
      <c r="I21" s="67"/>
      <c r="J21" s="67"/>
      <c r="K21" s="68"/>
      <c r="L21" s="68"/>
      <c r="M21" s="68"/>
      <c r="N21" s="82"/>
      <c r="O21" s="65" t="s">
        <v>4</v>
      </c>
      <c r="P21" s="66"/>
      <c r="Q21" s="66"/>
      <c r="R21" s="66"/>
      <c r="S21" s="66"/>
      <c r="T21" s="67"/>
      <c r="U21" s="67"/>
      <c r="V21" s="67"/>
      <c r="W21" s="67"/>
      <c r="X21" s="67"/>
      <c r="Y21" s="68"/>
      <c r="Z21" s="68"/>
      <c r="AA21" s="68"/>
      <c r="AB21" s="69"/>
      <c r="AC21" s="10"/>
      <c r="AD21" s="10"/>
      <c r="AE21" s="22"/>
      <c r="AI21" s="70" t="str">
        <f>IF(A21="","",A21)</f>
        <v/>
      </c>
      <c r="AJ21" s="71"/>
      <c r="AK21" s="71"/>
      <c r="AL21" s="71"/>
      <c r="AM21" s="71"/>
      <c r="AN21" s="72" t="str">
        <f>IF(F21="","",F21)</f>
        <v/>
      </c>
      <c r="AO21" s="72"/>
      <c r="AP21" s="72"/>
      <c r="AQ21" s="72"/>
      <c r="AR21" s="72"/>
      <c r="AS21" s="73" t="str">
        <f>IF(K21="","",K21)</f>
        <v/>
      </c>
      <c r="AT21" s="73"/>
      <c r="AU21" s="73"/>
      <c r="AV21" s="74"/>
      <c r="AW21" s="88" t="str">
        <f>IF(O21="","",O21)</f>
        <v>인지대</v>
      </c>
      <c r="AX21" s="89"/>
      <c r="AY21" s="89"/>
      <c r="AZ21" s="89"/>
      <c r="BA21" s="89"/>
      <c r="BB21" s="72" t="str">
        <f>IF(T21="","",T21)</f>
        <v/>
      </c>
      <c r="BC21" s="72"/>
      <c r="BD21" s="72"/>
      <c r="BE21" s="72"/>
      <c r="BF21" s="72"/>
      <c r="BG21" s="73" t="str">
        <f>IF(Y21="","",Y21)</f>
        <v/>
      </c>
      <c r="BH21" s="73"/>
      <c r="BI21" s="73"/>
      <c r="BJ21" s="85"/>
    </row>
    <row r="22" spans="1:62" x14ac:dyDescent="0.3">
      <c r="A22" s="80"/>
      <c r="B22" s="81"/>
      <c r="C22" s="81"/>
      <c r="D22" s="81"/>
      <c r="E22" s="81"/>
      <c r="F22" s="67"/>
      <c r="G22" s="67"/>
      <c r="H22" s="67"/>
      <c r="I22" s="67"/>
      <c r="J22" s="67"/>
      <c r="K22" s="68"/>
      <c r="L22" s="68"/>
      <c r="M22" s="68"/>
      <c r="N22" s="82"/>
      <c r="O22" s="65" t="s">
        <v>5</v>
      </c>
      <c r="P22" s="66"/>
      <c r="Q22" s="66"/>
      <c r="R22" s="66"/>
      <c r="S22" s="66"/>
      <c r="T22" s="67">
        <v>36000</v>
      </c>
      <c r="U22" s="67"/>
      <c r="V22" s="67"/>
      <c r="W22" s="67"/>
      <c r="X22" s="67"/>
      <c r="Y22" s="68"/>
      <c r="Z22" s="68"/>
      <c r="AA22" s="68"/>
      <c r="AB22" s="69"/>
      <c r="AC22" s="10"/>
      <c r="AD22" s="10"/>
      <c r="AE22" s="22"/>
      <c r="AI22" s="70" t="str">
        <f>IF(A22="","",A22)</f>
        <v/>
      </c>
      <c r="AJ22" s="71"/>
      <c r="AK22" s="71"/>
      <c r="AL22" s="71"/>
      <c r="AM22" s="71"/>
      <c r="AN22" s="72" t="str">
        <f>IF(F22="","",F22)</f>
        <v/>
      </c>
      <c r="AO22" s="72"/>
      <c r="AP22" s="72"/>
      <c r="AQ22" s="72"/>
      <c r="AR22" s="72"/>
      <c r="AS22" s="73" t="str">
        <f>IF(K22="","",K22)</f>
        <v/>
      </c>
      <c r="AT22" s="73"/>
      <c r="AU22" s="73"/>
      <c r="AV22" s="74"/>
      <c r="AW22" s="88" t="str">
        <f>IF(O22="","",O22)</f>
        <v>증지대</v>
      </c>
      <c r="AX22" s="89"/>
      <c r="AY22" s="89"/>
      <c r="AZ22" s="89"/>
      <c r="BA22" s="89"/>
      <c r="BB22" s="72">
        <f>IF(T22="","",T22)</f>
        <v>36000</v>
      </c>
      <c r="BC22" s="72"/>
      <c r="BD22" s="72"/>
      <c r="BE22" s="72"/>
      <c r="BF22" s="72"/>
      <c r="BG22" s="73" t="str">
        <f>IF(Y22="","",Y22)</f>
        <v/>
      </c>
      <c r="BH22" s="73"/>
      <c r="BI22" s="73"/>
      <c r="BJ22" s="85"/>
    </row>
    <row r="23" spans="1:62" x14ac:dyDescent="0.3">
      <c r="A23" s="80"/>
      <c r="B23" s="81"/>
      <c r="C23" s="81"/>
      <c r="D23" s="81"/>
      <c r="E23" s="81"/>
      <c r="F23" s="67"/>
      <c r="G23" s="67"/>
      <c r="H23" s="67"/>
      <c r="I23" s="67"/>
      <c r="J23" s="67"/>
      <c r="K23" s="68"/>
      <c r="L23" s="68"/>
      <c r="M23" s="68"/>
      <c r="N23" s="82"/>
      <c r="O23" s="65" t="s">
        <v>59</v>
      </c>
      <c r="P23" s="66"/>
      <c r="Q23" s="66"/>
      <c r="R23" s="66"/>
      <c r="S23" s="66"/>
      <c r="T23" s="67">
        <v>21000</v>
      </c>
      <c r="U23" s="67"/>
      <c r="V23" s="67"/>
      <c r="W23" s="67"/>
      <c r="X23" s="67"/>
      <c r="Y23" s="68" t="s">
        <v>67</v>
      </c>
      <c r="Z23" s="68"/>
      <c r="AA23" s="68"/>
      <c r="AB23" s="69"/>
      <c r="AC23" s="10"/>
      <c r="AD23" s="10"/>
      <c r="AE23" s="22"/>
      <c r="AI23" s="70" t="str">
        <f t="shared" ref="AI23:AI24" si="0">IF(A23="","",A23)</f>
        <v/>
      </c>
      <c r="AJ23" s="71"/>
      <c r="AK23" s="71"/>
      <c r="AL23" s="71"/>
      <c r="AM23" s="71"/>
      <c r="AN23" s="72" t="str">
        <f t="shared" ref="AN23:AN24" si="1">IF(F23="","",F23)</f>
        <v/>
      </c>
      <c r="AO23" s="72"/>
      <c r="AP23" s="72"/>
      <c r="AQ23" s="72"/>
      <c r="AR23" s="72"/>
      <c r="AS23" s="73" t="str">
        <f t="shared" ref="AS23:AS24" si="2">IF(K23="","",K23)</f>
        <v/>
      </c>
      <c r="AT23" s="73"/>
      <c r="AU23" s="73"/>
      <c r="AV23" s="74"/>
      <c r="AW23" s="88" t="str">
        <f t="shared" ref="AW23:AW24" si="3">IF(O23="","",O23)</f>
        <v>등본,제증명(서류)</v>
      </c>
      <c r="AX23" s="89"/>
      <c r="AY23" s="89"/>
      <c r="AZ23" s="89"/>
      <c r="BA23" s="89"/>
      <c r="BB23" s="72">
        <f t="shared" ref="BB23:BB24" si="4">IF(T23="","",T23)</f>
        <v>21000</v>
      </c>
      <c r="BC23" s="72"/>
      <c r="BD23" s="72"/>
      <c r="BE23" s="72"/>
      <c r="BF23" s="72"/>
      <c r="BG23" s="73" t="str">
        <f t="shared" ref="BG23:BG24" si="5">IF(Y23="","",Y23)</f>
        <v>제증명</v>
      </c>
      <c r="BH23" s="73"/>
      <c r="BI23" s="73"/>
      <c r="BJ23" s="85"/>
    </row>
    <row r="24" spans="1:62" x14ac:dyDescent="0.3">
      <c r="A24" s="80"/>
      <c r="B24" s="81"/>
      <c r="C24" s="81"/>
      <c r="D24" s="81"/>
      <c r="E24" s="81"/>
      <c r="F24" s="67"/>
      <c r="G24" s="67"/>
      <c r="H24" s="67"/>
      <c r="I24" s="67"/>
      <c r="J24" s="67"/>
      <c r="K24" s="68"/>
      <c r="L24" s="68"/>
      <c r="M24" s="68"/>
      <c r="N24" s="82"/>
      <c r="O24" s="65" t="s">
        <v>68</v>
      </c>
      <c r="P24" s="66"/>
      <c r="Q24" s="66"/>
      <c r="R24" s="66"/>
      <c r="S24" s="66"/>
      <c r="T24" s="67">
        <v>111070</v>
      </c>
      <c r="U24" s="67"/>
      <c r="V24" s="67"/>
      <c r="W24" s="67"/>
      <c r="X24" s="67"/>
      <c r="Y24" s="68" t="s">
        <v>70</v>
      </c>
      <c r="Z24" s="68"/>
      <c r="AA24" s="68"/>
      <c r="AB24" s="69"/>
      <c r="AC24" s="10"/>
      <c r="AD24" s="10"/>
      <c r="AE24" s="22"/>
      <c r="AI24" s="70" t="str">
        <f t="shared" si="0"/>
        <v/>
      </c>
      <c r="AJ24" s="71"/>
      <c r="AK24" s="71"/>
      <c r="AL24" s="71"/>
      <c r="AM24" s="71"/>
      <c r="AN24" s="72" t="str">
        <f t="shared" si="1"/>
        <v/>
      </c>
      <c r="AO24" s="72"/>
      <c r="AP24" s="72"/>
      <c r="AQ24" s="72"/>
      <c r="AR24" s="72"/>
      <c r="AS24" s="73" t="str">
        <f t="shared" si="2"/>
        <v/>
      </c>
      <c r="AT24" s="73"/>
      <c r="AU24" s="73"/>
      <c r="AV24" s="74"/>
      <c r="AW24" s="88" t="str">
        <f t="shared" si="3"/>
        <v>이전채권할인</v>
      </c>
      <c r="AX24" s="89"/>
      <c r="AY24" s="89"/>
      <c r="AZ24" s="89"/>
      <c r="BA24" s="89"/>
      <c r="BB24" s="72">
        <f t="shared" si="4"/>
        <v>111070</v>
      </c>
      <c r="BC24" s="72"/>
      <c r="BD24" s="72"/>
      <c r="BE24" s="72"/>
      <c r="BF24" s="72"/>
      <c r="BG24" s="73" t="str">
        <f t="shared" si="5"/>
        <v>즉시매도</v>
      </c>
      <c r="BH24" s="73"/>
      <c r="BI24" s="73"/>
      <c r="BJ24" s="85"/>
    </row>
    <row r="25" spans="1:62" x14ac:dyDescent="0.3">
      <c r="A25" s="80"/>
      <c r="B25" s="81"/>
      <c r="C25" s="81"/>
      <c r="D25" s="81"/>
      <c r="E25" s="81"/>
      <c r="F25" s="67"/>
      <c r="G25" s="67"/>
      <c r="H25" s="67"/>
      <c r="I25" s="67"/>
      <c r="J25" s="67"/>
      <c r="K25" s="68"/>
      <c r="L25" s="68"/>
      <c r="M25" s="68"/>
      <c r="N25" s="82"/>
      <c r="O25" s="65" t="s">
        <v>69</v>
      </c>
      <c r="P25" s="66"/>
      <c r="Q25" s="66"/>
      <c r="R25" s="66"/>
      <c r="S25" s="66"/>
      <c r="T25" s="67">
        <v>34800</v>
      </c>
      <c r="U25" s="67"/>
      <c r="V25" s="67"/>
      <c r="W25" s="67"/>
      <c r="X25" s="67"/>
      <c r="Y25" s="68" t="s">
        <v>70</v>
      </c>
      <c r="Z25" s="68"/>
      <c r="AA25" s="68"/>
      <c r="AB25" s="69"/>
      <c r="AC25" s="10"/>
      <c r="AD25" s="10"/>
      <c r="AE25" s="22"/>
      <c r="AI25" s="70" t="str">
        <f>IF(A25="","",A25)</f>
        <v/>
      </c>
      <c r="AJ25" s="71"/>
      <c r="AK25" s="71"/>
      <c r="AL25" s="71"/>
      <c r="AM25" s="71"/>
      <c r="AN25" s="72" t="str">
        <f>IF(F25="","",F25)</f>
        <v/>
      </c>
      <c r="AO25" s="72"/>
      <c r="AP25" s="72"/>
      <c r="AQ25" s="72"/>
      <c r="AR25" s="72"/>
      <c r="AS25" s="73" t="str">
        <f>IF(K25="","",K25)</f>
        <v/>
      </c>
      <c r="AT25" s="73"/>
      <c r="AU25" s="73"/>
      <c r="AV25" s="74"/>
      <c r="AW25" s="88" t="str">
        <f>IF(O25="","",O25)</f>
        <v>설정채권할인</v>
      </c>
      <c r="AX25" s="89"/>
      <c r="AY25" s="89"/>
      <c r="AZ25" s="89"/>
      <c r="BA25" s="89"/>
      <c r="BB25" s="72">
        <f>IF(T25="","",T25)</f>
        <v>34800</v>
      </c>
      <c r="BC25" s="72"/>
      <c r="BD25" s="72"/>
      <c r="BE25" s="72"/>
      <c r="BF25" s="72"/>
      <c r="BG25" s="73" t="str">
        <f>IF(Y25="","",Y25)</f>
        <v>즉시매도</v>
      </c>
      <c r="BH25" s="73"/>
      <c r="BI25" s="73"/>
      <c r="BJ25" s="85"/>
    </row>
    <row r="26" spans="1:62" x14ac:dyDescent="0.3">
      <c r="A26" s="80"/>
      <c r="B26" s="81"/>
      <c r="C26" s="81"/>
      <c r="D26" s="81"/>
      <c r="E26" s="81"/>
      <c r="F26" s="67"/>
      <c r="G26" s="67"/>
      <c r="H26" s="67"/>
      <c r="I26" s="67"/>
      <c r="J26" s="67"/>
      <c r="K26" s="68"/>
      <c r="L26" s="68"/>
      <c r="M26" s="68"/>
      <c r="N26" s="82"/>
      <c r="O26" s="65" t="s">
        <v>43</v>
      </c>
      <c r="P26" s="66"/>
      <c r="Q26" s="66"/>
      <c r="R26" s="66"/>
      <c r="S26" s="66"/>
      <c r="T26" s="67"/>
      <c r="U26" s="67"/>
      <c r="V26" s="67"/>
      <c r="W26" s="67"/>
      <c r="X26" s="67"/>
      <c r="Y26" s="68"/>
      <c r="Z26" s="68"/>
      <c r="AA26" s="68"/>
      <c r="AB26" s="69"/>
      <c r="AC26" s="10"/>
      <c r="AD26" s="10"/>
      <c r="AE26" s="22"/>
      <c r="AI26" s="70" t="str">
        <f t="shared" ref="AI26" si="6">IF(A26="","",A26)</f>
        <v/>
      </c>
      <c r="AJ26" s="71"/>
      <c r="AK26" s="71"/>
      <c r="AL26" s="71"/>
      <c r="AM26" s="71"/>
      <c r="AN26" s="72" t="str">
        <f t="shared" ref="AN26" si="7">IF(F26="","",F26)</f>
        <v/>
      </c>
      <c r="AO26" s="72"/>
      <c r="AP26" s="72"/>
      <c r="AQ26" s="72"/>
      <c r="AR26" s="72"/>
      <c r="AS26" s="73" t="str">
        <f t="shared" ref="AS26" si="8">IF(K26="","",K26)</f>
        <v/>
      </c>
      <c r="AT26" s="73"/>
      <c r="AU26" s="73"/>
      <c r="AV26" s="74"/>
      <c r="AW26" s="88" t="str">
        <f t="shared" ref="AW26" si="9">IF(O26="","",O26)</f>
        <v>검인신청</v>
      </c>
      <c r="AX26" s="89"/>
      <c r="AY26" s="89"/>
      <c r="AZ26" s="89"/>
      <c r="BA26" s="89"/>
      <c r="BB26" s="72" t="str">
        <f t="shared" ref="BB26" si="10">IF(T26="","",T26)</f>
        <v/>
      </c>
      <c r="BC26" s="72"/>
      <c r="BD26" s="72"/>
      <c r="BE26" s="72"/>
      <c r="BF26" s="72"/>
      <c r="BG26" s="73" t="str">
        <f t="shared" ref="BG26" si="11">IF(Y26="","",Y26)</f>
        <v/>
      </c>
      <c r="BH26" s="73"/>
      <c r="BI26" s="73"/>
      <c r="BJ26" s="85"/>
    </row>
    <row r="27" spans="1:62" x14ac:dyDescent="0.3">
      <c r="A27" s="80"/>
      <c r="B27" s="81"/>
      <c r="C27" s="81"/>
      <c r="D27" s="81"/>
      <c r="E27" s="81"/>
      <c r="F27" s="67"/>
      <c r="G27" s="67"/>
      <c r="H27" s="67"/>
      <c r="I27" s="67"/>
      <c r="J27" s="67"/>
      <c r="K27" s="68"/>
      <c r="L27" s="68"/>
      <c r="M27" s="68"/>
      <c r="N27" s="82"/>
      <c r="O27" s="65" t="s">
        <v>44</v>
      </c>
      <c r="P27" s="66"/>
      <c r="Q27" s="66"/>
      <c r="R27" s="66"/>
      <c r="S27" s="66"/>
      <c r="T27" s="67"/>
      <c r="U27" s="67"/>
      <c r="V27" s="67"/>
      <c r="W27" s="67"/>
      <c r="X27" s="67"/>
      <c r="Y27" s="68"/>
      <c r="Z27" s="68"/>
      <c r="AA27" s="68"/>
      <c r="AB27" s="69"/>
      <c r="AC27" s="10"/>
      <c r="AD27" s="10"/>
      <c r="AE27" s="22"/>
      <c r="AI27" s="70" t="str">
        <f t="shared" ref="AI27:AI32" si="12">IF(A27="","",A27)</f>
        <v/>
      </c>
      <c r="AJ27" s="71"/>
      <c r="AK27" s="71"/>
      <c r="AL27" s="71"/>
      <c r="AM27" s="71"/>
      <c r="AN27" s="72" t="str">
        <f t="shared" ref="AN27:AN32" si="13">IF(F27="","",F27)</f>
        <v/>
      </c>
      <c r="AO27" s="72"/>
      <c r="AP27" s="72"/>
      <c r="AQ27" s="72"/>
      <c r="AR27" s="72"/>
      <c r="AS27" s="73" t="str">
        <f t="shared" ref="AS27:AS32" si="14">IF(K27="","",K27)</f>
        <v/>
      </c>
      <c r="AT27" s="73"/>
      <c r="AU27" s="73"/>
      <c r="AV27" s="74"/>
      <c r="AW27" s="88" t="str">
        <f t="shared" ref="AW27:AW32" si="15">IF(O27="","",O27)</f>
        <v>민원대행</v>
      </c>
      <c r="AX27" s="89"/>
      <c r="AY27" s="89"/>
      <c r="AZ27" s="89"/>
      <c r="BA27" s="89"/>
      <c r="BB27" s="72" t="str">
        <f t="shared" ref="BB27:BB32" si="16">IF(T27="","",T27)</f>
        <v/>
      </c>
      <c r="BC27" s="72"/>
      <c r="BD27" s="72"/>
      <c r="BE27" s="72"/>
      <c r="BF27" s="72"/>
      <c r="BG27" s="73" t="str">
        <f t="shared" ref="BG27:BG33" si="17">IF(Y27="","",Y27)</f>
        <v/>
      </c>
      <c r="BH27" s="73"/>
      <c r="BI27" s="73"/>
      <c r="BJ27" s="85"/>
    </row>
    <row r="28" spans="1:62" x14ac:dyDescent="0.3">
      <c r="A28" s="80"/>
      <c r="B28" s="81"/>
      <c r="C28" s="81"/>
      <c r="D28" s="81"/>
      <c r="E28" s="81"/>
      <c r="F28" s="67"/>
      <c r="G28" s="67"/>
      <c r="H28" s="67"/>
      <c r="I28" s="67"/>
      <c r="J28" s="67"/>
      <c r="K28" s="68"/>
      <c r="L28" s="68"/>
      <c r="M28" s="68"/>
      <c r="N28" s="82"/>
      <c r="O28" s="65" t="s">
        <v>66</v>
      </c>
      <c r="P28" s="66"/>
      <c r="Q28" s="66"/>
      <c r="R28" s="66"/>
      <c r="S28" s="66"/>
      <c r="T28" s="67">
        <v>150000</v>
      </c>
      <c r="U28" s="67"/>
      <c r="V28" s="67"/>
      <c r="W28" s="67"/>
      <c r="X28" s="67"/>
      <c r="Y28" s="68"/>
      <c r="Z28" s="68"/>
      <c r="AA28" s="68"/>
      <c r="AB28" s="69"/>
      <c r="AC28" s="10"/>
      <c r="AD28" s="10"/>
      <c r="AE28" s="22"/>
      <c r="AI28" s="70" t="str">
        <f t="shared" si="12"/>
        <v/>
      </c>
      <c r="AJ28" s="71"/>
      <c r="AK28" s="71"/>
      <c r="AL28" s="71"/>
      <c r="AM28" s="71"/>
      <c r="AN28" s="72" t="str">
        <f t="shared" si="13"/>
        <v/>
      </c>
      <c r="AO28" s="72"/>
      <c r="AP28" s="72"/>
      <c r="AQ28" s="72"/>
      <c r="AR28" s="72"/>
      <c r="AS28" s="73" t="str">
        <f t="shared" si="14"/>
        <v/>
      </c>
      <c r="AT28" s="73"/>
      <c r="AU28" s="73"/>
      <c r="AV28" s="74"/>
      <c r="AW28" s="88" t="str">
        <f t="shared" si="15"/>
        <v>출장비및교통비</v>
      </c>
      <c r="AX28" s="89"/>
      <c r="AY28" s="89"/>
      <c r="AZ28" s="89"/>
      <c r="BA28" s="89"/>
      <c r="BB28" s="72">
        <f t="shared" si="16"/>
        <v>150000</v>
      </c>
      <c r="BC28" s="72"/>
      <c r="BD28" s="72"/>
      <c r="BE28" s="72"/>
      <c r="BF28" s="72"/>
      <c r="BG28" s="73" t="str">
        <f t="shared" si="17"/>
        <v/>
      </c>
      <c r="BH28" s="73"/>
      <c r="BI28" s="73"/>
      <c r="BJ28" s="85"/>
    </row>
    <row r="29" spans="1:62" x14ac:dyDescent="0.3">
      <c r="A29" s="80"/>
      <c r="B29" s="81"/>
      <c r="C29" s="81"/>
      <c r="D29" s="81"/>
      <c r="E29" s="81"/>
      <c r="F29" s="67"/>
      <c r="G29" s="67"/>
      <c r="H29" s="67"/>
      <c r="I29" s="67"/>
      <c r="J29" s="67"/>
      <c r="K29" s="68"/>
      <c r="L29" s="68"/>
      <c r="M29" s="68"/>
      <c r="N29" s="82"/>
      <c r="O29" s="65" t="s">
        <v>63</v>
      </c>
      <c r="P29" s="66"/>
      <c r="Q29" s="66"/>
      <c r="R29" s="66"/>
      <c r="S29" s="66"/>
      <c r="T29" s="67">
        <v>30000</v>
      </c>
      <c r="U29" s="67"/>
      <c r="V29" s="67"/>
      <c r="W29" s="67"/>
      <c r="X29" s="67"/>
      <c r="Y29" s="68"/>
      <c r="Z29" s="68"/>
      <c r="AA29" s="68"/>
      <c r="AB29" s="69"/>
      <c r="AC29" s="10"/>
      <c r="AD29" s="10"/>
      <c r="AE29" s="22"/>
      <c r="AI29" s="70" t="str">
        <f t="shared" si="12"/>
        <v/>
      </c>
      <c r="AJ29" s="71"/>
      <c r="AK29" s="71"/>
      <c r="AL29" s="71"/>
      <c r="AM29" s="71"/>
      <c r="AN29" s="72" t="str">
        <f t="shared" si="13"/>
        <v/>
      </c>
      <c r="AO29" s="72"/>
      <c r="AP29" s="72"/>
      <c r="AQ29" s="72"/>
      <c r="AR29" s="72"/>
      <c r="AS29" s="73" t="str">
        <f t="shared" si="14"/>
        <v/>
      </c>
      <c r="AT29" s="73"/>
      <c r="AU29" s="73"/>
      <c r="AV29" s="74"/>
      <c r="AW29" s="88" t="str">
        <f t="shared" si="15"/>
        <v>송달료</v>
      </c>
      <c r="AX29" s="89"/>
      <c r="AY29" s="89"/>
      <c r="AZ29" s="89"/>
      <c r="BA29" s="89"/>
      <c r="BB29" s="72">
        <f t="shared" si="16"/>
        <v>30000</v>
      </c>
      <c r="BC29" s="72"/>
      <c r="BD29" s="72"/>
      <c r="BE29" s="72"/>
      <c r="BF29" s="72"/>
      <c r="BG29" s="73" t="str">
        <f t="shared" si="17"/>
        <v/>
      </c>
      <c r="BH29" s="73"/>
      <c r="BI29" s="73"/>
      <c r="BJ29" s="85"/>
    </row>
    <row r="30" spans="1:62" x14ac:dyDescent="0.3">
      <c r="A30" s="80"/>
      <c r="B30" s="81"/>
      <c r="C30" s="81"/>
      <c r="D30" s="81"/>
      <c r="E30" s="81"/>
      <c r="F30" s="67"/>
      <c r="G30" s="67"/>
      <c r="H30" s="67"/>
      <c r="I30" s="67"/>
      <c r="J30" s="67"/>
      <c r="K30" s="68"/>
      <c r="L30" s="68"/>
      <c r="M30" s="68"/>
      <c r="N30" s="82"/>
      <c r="O30" s="65" t="s">
        <v>64</v>
      </c>
      <c r="P30" s="66"/>
      <c r="Q30" s="66"/>
      <c r="R30" s="66"/>
      <c r="S30" s="66"/>
      <c r="T30" s="67">
        <v>175000</v>
      </c>
      <c r="U30" s="67"/>
      <c r="V30" s="67"/>
      <c r="W30" s="67"/>
      <c r="X30" s="67"/>
      <c r="Y30" s="68"/>
      <c r="Z30" s="68"/>
      <c r="AA30" s="68"/>
      <c r="AB30" s="69"/>
      <c r="AC30" s="10"/>
      <c r="AD30" s="10"/>
      <c r="AE30" s="22"/>
      <c r="AI30" s="70" t="str">
        <f t="shared" si="12"/>
        <v/>
      </c>
      <c r="AJ30" s="71"/>
      <c r="AK30" s="71"/>
      <c r="AL30" s="71"/>
      <c r="AM30" s="71"/>
      <c r="AN30" s="72" t="str">
        <f t="shared" si="13"/>
        <v/>
      </c>
      <c r="AO30" s="72"/>
      <c r="AP30" s="72"/>
      <c r="AQ30" s="72"/>
      <c r="AR30" s="72"/>
      <c r="AS30" s="73" t="str">
        <f t="shared" si="14"/>
        <v/>
      </c>
      <c r="AT30" s="73"/>
      <c r="AU30" s="73"/>
      <c r="AV30" s="74"/>
      <c r="AW30" s="88" t="str">
        <f t="shared" si="15"/>
        <v>근저당권말소</v>
      </c>
      <c r="AX30" s="89"/>
      <c r="AY30" s="89"/>
      <c r="AZ30" s="89"/>
      <c r="BA30" s="89"/>
      <c r="BB30" s="72">
        <f t="shared" si="16"/>
        <v>175000</v>
      </c>
      <c r="BC30" s="72"/>
      <c r="BD30" s="72"/>
      <c r="BE30" s="72"/>
      <c r="BF30" s="72"/>
      <c r="BG30" s="73" t="str">
        <f t="shared" si="17"/>
        <v/>
      </c>
      <c r="BH30" s="73"/>
      <c r="BI30" s="73"/>
      <c r="BJ30" s="85"/>
    </row>
    <row r="31" spans="1:62" x14ac:dyDescent="0.3">
      <c r="A31" s="80"/>
      <c r="B31" s="81"/>
      <c r="C31" s="81"/>
      <c r="D31" s="81"/>
      <c r="E31" s="81"/>
      <c r="F31" s="67"/>
      <c r="G31" s="67"/>
      <c r="H31" s="67"/>
      <c r="I31" s="67"/>
      <c r="J31" s="67"/>
      <c r="K31" s="68"/>
      <c r="L31" s="68"/>
      <c r="M31" s="68"/>
      <c r="N31" s="82"/>
      <c r="O31" s="65" t="s">
        <v>65</v>
      </c>
      <c r="P31" s="66"/>
      <c r="Q31" s="66"/>
      <c r="R31" s="66"/>
      <c r="S31" s="66"/>
      <c r="T31" s="67">
        <v>150000</v>
      </c>
      <c r="U31" s="67"/>
      <c r="V31" s="67"/>
      <c r="W31" s="67"/>
      <c r="X31" s="67"/>
      <c r="Y31" s="68"/>
      <c r="Z31" s="68"/>
      <c r="AA31" s="68"/>
      <c r="AB31" s="69"/>
      <c r="AC31" s="10"/>
      <c r="AD31" s="10"/>
      <c r="AE31" s="22"/>
      <c r="AI31" s="70" t="str">
        <f t="shared" si="12"/>
        <v/>
      </c>
      <c r="AJ31" s="71"/>
      <c r="AK31" s="71"/>
      <c r="AL31" s="71"/>
      <c r="AM31" s="71"/>
      <c r="AN31" s="72" t="str">
        <f t="shared" si="13"/>
        <v/>
      </c>
      <c r="AO31" s="72"/>
      <c r="AP31" s="72"/>
      <c r="AQ31" s="72"/>
      <c r="AR31" s="72"/>
      <c r="AS31" s="73" t="str">
        <f t="shared" si="14"/>
        <v/>
      </c>
      <c r="AT31" s="73"/>
      <c r="AU31" s="73"/>
      <c r="AV31" s="74"/>
      <c r="AW31" s="88" t="str">
        <f t="shared" si="15"/>
        <v>인도명령</v>
      </c>
      <c r="AX31" s="89"/>
      <c r="AY31" s="89"/>
      <c r="AZ31" s="89"/>
      <c r="BA31" s="89"/>
      <c r="BB31" s="72">
        <f t="shared" si="16"/>
        <v>150000</v>
      </c>
      <c r="BC31" s="72"/>
      <c r="BD31" s="72"/>
      <c r="BE31" s="72"/>
      <c r="BF31" s="72"/>
      <c r="BG31" s="73" t="str">
        <f t="shared" si="17"/>
        <v/>
      </c>
      <c r="BH31" s="73"/>
      <c r="BI31" s="73"/>
      <c r="BJ31" s="85"/>
    </row>
    <row r="32" spans="1:62" x14ac:dyDescent="0.3">
      <c r="A32" s="83" t="s">
        <v>45</v>
      </c>
      <c r="B32" s="84"/>
      <c r="C32" s="84"/>
      <c r="D32" s="84"/>
      <c r="E32" s="84"/>
      <c r="F32" s="67">
        <f>TRUNC(F18*10%,0)</f>
        <v>46100</v>
      </c>
      <c r="G32" s="67"/>
      <c r="H32" s="67"/>
      <c r="I32" s="67"/>
      <c r="J32" s="67"/>
      <c r="K32" s="151" t="s">
        <v>72</v>
      </c>
      <c r="L32" s="68"/>
      <c r="M32" s="68"/>
      <c r="N32" s="82"/>
      <c r="O32" s="150"/>
      <c r="P32" s="150"/>
      <c r="Q32" s="150"/>
      <c r="R32" s="150"/>
      <c r="S32" s="65"/>
      <c r="T32" s="67"/>
      <c r="U32" s="67"/>
      <c r="V32" s="67"/>
      <c r="W32" s="67"/>
      <c r="X32" s="67"/>
      <c r="Y32" s="68"/>
      <c r="Z32" s="68"/>
      <c r="AA32" s="68"/>
      <c r="AB32" s="69"/>
      <c r="AC32" s="10"/>
      <c r="AD32" s="10"/>
      <c r="AE32" s="22"/>
      <c r="AI32" s="70" t="str">
        <f t="shared" si="12"/>
        <v>보수료의 부가가치세</v>
      </c>
      <c r="AJ32" s="71"/>
      <c r="AK32" s="71"/>
      <c r="AL32" s="71"/>
      <c r="AM32" s="71"/>
      <c r="AN32" s="72">
        <f t="shared" si="13"/>
        <v>46100</v>
      </c>
      <c r="AO32" s="72"/>
      <c r="AP32" s="72"/>
      <c r="AQ32" s="72"/>
      <c r="AR32" s="72"/>
      <c r="AS32" s="135" t="str">
        <f t="shared" si="14"/>
        <v>보수료X10%</v>
      </c>
      <c r="AT32" s="135"/>
      <c r="AU32" s="135"/>
      <c r="AV32" s="136"/>
      <c r="AW32" s="88" t="str">
        <f t="shared" si="15"/>
        <v/>
      </c>
      <c r="AX32" s="89"/>
      <c r="AY32" s="89"/>
      <c r="AZ32" s="89"/>
      <c r="BA32" s="89"/>
      <c r="BB32" s="72" t="str">
        <f t="shared" si="16"/>
        <v/>
      </c>
      <c r="BC32" s="72"/>
      <c r="BD32" s="72"/>
      <c r="BE32" s="72"/>
      <c r="BF32" s="72"/>
      <c r="BG32" s="73" t="str">
        <f t="shared" si="17"/>
        <v/>
      </c>
      <c r="BH32" s="73"/>
      <c r="BI32" s="73"/>
      <c r="BJ32" s="85"/>
    </row>
    <row r="33" spans="1:62" x14ac:dyDescent="0.3">
      <c r="A33" s="125" t="s">
        <v>37</v>
      </c>
      <c r="B33" s="126"/>
      <c r="C33" s="126"/>
      <c r="D33" s="126"/>
      <c r="E33" s="126"/>
      <c r="F33" s="152">
        <f>SUM(F18:J32)</f>
        <v>507100</v>
      </c>
      <c r="G33" s="152"/>
      <c r="H33" s="152"/>
      <c r="I33" s="152"/>
      <c r="J33" s="152"/>
      <c r="K33" s="81"/>
      <c r="L33" s="81"/>
      <c r="M33" s="81"/>
      <c r="N33" s="131"/>
      <c r="O33" s="132" t="s">
        <v>38</v>
      </c>
      <c r="P33" s="132"/>
      <c r="Q33" s="132"/>
      <c r="R33" s="132"/>
      <c r="S33" s="133"/>
      <c r="T33" s="67">
        <f>SUM(T18:X32)</f>
        <v>33164630</v>
      </c>
      <c r="U33" s="67"/>
      <c r="V33" s="67"/>
      <c r="W33" s="67"/>
      <c r="X33" s="67"/>
      <c r="Y33" s="68"/>
      <c r="Z33" s="68"/>
      <c r="AA33" s="68"/>
      <c r="AB33" s="69"/>
      <c r="AC33" s="10"/>
      <c r="AD33" s="10"/>
      <c r="AE33" s="22"/>
      <c r="AI33" s="125" t="str">
        <f>A33</f>
        <v>보수계</v>
      </c>
      <c r="AJ33" s="126"/>
      <c r="AK33" s="126"/>
      <c r="AL33" s="126"/>
      <c r="AM33" s="126"/>
      <c r="AN33" s="72">
        <f>SUM(AN18:AR32)</f>
        <v>507100</v>
      </c>
      <c r="AO33" s="72"/>
      <c r="AP33" s="72"/>
      <c r="AQ33" s="72"/>
      <c r="AR33" s="72"/>
      <c r="AS33" s="81" t="str">
        <f t="shared" ref="AS33" si="18">IF(K33="","",K33)</f>
        <v/>
      </c>
      <c r="AT33" s="81"/>
      <c r="AU33" s="81"/>
      <c r="AV33" s="131"/>
      <c r="AW33" s="132" t="str">
        <f>O33</f>
        <v>공과금계</v>
      </c>
      <c r="AX33" s="132"/>
      <c r="AY33" s="132"/>
      <c r="AZ33" s="132"/>
      <c r="BA33" s="133"/>
      <c r="BB33" s="72">
        <f>SUM(BB18:BF32)</f>
        <v>33164630</v>
      </c>
      <c r="BC33" s="72"/>
      <c r="BD33" s="72"/>
      <c r="BE33" s="72"/>
      <c r="BF33" s="72"/>
      <c r="BG33" s="81" t="str">
        <f t="shared" si="17"/>
        <v/>
      </c>
      <c r="BH33" s="81"/>
      <c r="BI33" s="81"/>
      <c r="BJ33" s="134"/>
    </row>
    <row r="34" spans="1:62" x14ac:dyDescent="0.3">
      <c r="A34" s="125" t="s">
        <v>39</v>
      </c>
      <c r="B34" s="126"/>
      <c r="C34" s="126"/>
      <c r="D34" s="126"/>
      <c r="E34" s="126"/>
      <c r="F34" s="143">
        <f>SUM(F33,T33)</f>
        <v>33671730</v>
      </c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5"/>
      <c r="AC34" s="10"/>
      <c r="AD34" s="10"/>
      <c r="AE34" s="22"/>
      <c r="AI34" s="125" t="str">
        <f>A34</f>
        <v>합    계</v>
      </c>
      <c r="AJ34" s="126"/>
      <c r="AK34" s="126"/>
      <c r="AL34" s="126"/>
      <c r="AM34" s="126"/>
      <c r="AN34" s="127">
        <f>SUM(AN33,BB33)</f>
        <v>33671730</v>
      </c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9"/>
    </row>
    <row r="35" spans="1:62" s="2" customFormat="1" ht="12" x14ac:dyDescent="0.3">
      <c r="A35" s="13"/>
      <c r="B35" s="14" t="s">
        <v>40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5"/>
      <c r="AC35" s="14"/>
      <c r="AD35" s="14"/>
      <c r="AE35" s="23"/>
      <c r="AI35" s="13"/>
      <c r="AJ35" s="14" t="str">
        <f>B35</f>
        <v>위와 같이 (청구) 영수하였습니다.</v>
      </c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5"/>
    </row>
    <row r="36" spans="1:62" s="2" customFormat="1" ht="12" x14ac:dyDescent="0.3">
      <c r="A36" s="119">
        <f ca="1">NOW()</f>
        <v>44245.483962384256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1"/>
      <c r="AC36" s="14"/>
      <c r="AD36" s="14"/>
      <c r="AE36" s="23"/>
      <c r="AI36" s="108">
        <f ca="1">IF(A36="","",A36)</f>
        <v>44245.483962384256</v>
      </c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10"/>
    </row>
    <row r="37" spans="1:62" s="2" customFormat="1" ht="12" x14ac:dyDescent="0.3">
      <c r="A37" s="27"/>
      <c r="C37" s="28"/>
      <c r="D37" s="28"/>
      <c r="F37" s="31" t="s">
        <v>32</v>
      </c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9"/>
      <c r="AC37" s="14"/>
      <c r="AD37" s="14"/>
      <c r="AE37" s="23"/>
      <c r="AI37" s="40"/>
      <c r="AK37" s="28"/>
      <c r="AL37" s="28"/>
      <c r="AN37" s="41" t="s">
        <v>32</v>
      </c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9"/>
    </row>
    <row r="38" spans="1:62" s="2" customFormat="1" ht="18.75" customHeight="1" x14ac:dyDescent="0.3">
      <c r="A38" s="27"/>
      <c r="B38" s="32" t="s">
        <v>33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9"/>
      <c r="AC38" s="14"/>
      <c r="AD38" s="14"/>
      <c r="AE38" s="23"/>
      <c r="AI38" s="27"/>
      <c r="AJ38" s="39" t="str">
        <f>B38</f>
        <v xml:space="preserve">   [ ○○은행 - ○○법무사 ] ○○○-○○○○-○○○○-○○</v>
      </c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9"/>
    </row>
    <row r="39" spans="1:62" s="2" customFormat="1" ht="19.5" customHeight="1" x14ac:dyDescent="0.3">
      <c r="A39" s="27"/>
      <c r="B39" s="28"/>
      <c r="C39" s="28"/>
      <c r="D39" s="34" t="s">
        <v>36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28"/>
      <c r="Z39" s="28"/>
      <c r="AA39" s="28"/>
      <c r="AB39" s="29"/>
      <c r="AC39" s="14"/>
      <c r="AD39" s="14"/>
      <c r="AE39" s="23"/>
      <c r="AI39" s="27"/>
      <c r="AJ39" s="28"/>
      <c r="AK39" s="28"/>
      <c r="AL39" s="38" t="str">
        <f>D39</f>
        <v>법무사 법인 ○○ 사무소</v>
      </c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28"/>
      <c r="BH39" s="28"/>
      <c r="BI39" s="28"/>
      <c r="BJ39" s="29"/>
    </row>
    <row r="40" spans="1:62" s="2" customFormat="1" ht="7.5" customHeight="1" x14ac:dyDescent="0.3">
      <c r="A40" s="27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9"/>
      <c r="AC40" s="14"/>
      <c r="AD40" s="14"/>
      <c r="AE40" s="23"/>
      <c r="AI40" s="27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9"/>
    </row>
    <row r="41" spans="1:62" s="2" customFormat="1" ht="12" x14ac:dyDescent="0.3">
      <c r="A41" s="13"/>
      <c r="B41" s="111" t="s">
        <v>14</v>
      </c>
      <c r="C41" s="111"/>
      <c r="D41" s="111"/>
      <c r="E41" s="111"/>
      <c r="F41" s="111"/>
      <c r="G41" s="111"/>
      <c r="H41" s="122">
        <v>3128100000</v>
      </c>
      <c r="I41" s="122"/>
      <c r="J41" s="122"/>
      <c r="K41" s="122"/>
      <c r="L41" s="122"/>
      <c r="M41" s="122"/>
      <c r="N41" s="122"/>
      <c r="O41" s="122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5"/>
      <c r="AC41" s="14"/>
      <c r="AD41" s="14"/>
      <c r="AE41" s="23"/>
      <c r="AI41" s="13"/>
      <c r="AJ41" s="111" t="s">
        <v>14</v>
      </c>
      <c r="AK41" s="111"/>
      <c r="AL41" s="111"/>
      <c r="AM41" s="111"/>
      <c r="AN41" s="111"/>
      <c r="AO41" s="111"/>
      <c r="AP41" s="112">
        <f>H41</f>
        <v>3128100000</v>
      </c>
      <c r="AQ41" s="112"/>
      <c r="AR41" s="112"/>
      <c r="AS41" s="112"/>
      <c r="AT41" s="112"/>
      <c r="AU41" s="112"/>
      <c r="AV41" s="112"/>
      <c r="AW41" s="112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5"/>
    </row>
    <row r="42" spans="1:62" s="2" customFormat="1" ht="12" x14ac:dyDescent="0.3">
      <c r="A42" s="13"/>
      <c r="B42" s="106" t="s">
        <v>34</v>
      </c>
      <c r="C42" s="106"/>
      <c r="D42" s="106"/>
      <c r="E42" s="106"/>
      <c r="F42" s="106"/>
      <c r="G42" s="106"/>
      <c r="H42" s="123" t="s">
        <v>29</v>
      </c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4"/>
      <c r="Y42" s="97" t="s">
        <v>18</v>
      </c>
      <c r="Z42" s="98"/>
      <c r="AA42" s="98"/>
      <c r="AB42" s="99"/>
      <c r="AC42" s="14"/>
      <c r="AD42" s="14"/>
      <c r="AE42" s="23"/>
      <c r="AI42" s="13"/>
      <c r="AJ42" s="106" t="str">
        <f>B42</f>
        <v>사무소 소재지:</v>
      </c>
      <c r="AK42" s="106"/>
      <c r="AL42" s="106"/>
      <c r="AM42" s="106"/>
      <c r="AN42" s="106"/>
      <c r="AO42" s="106"/>
      <c r="AP42" s="113" t="str">
        <f>H42</f>
        <v>충남 천안시 서북구 오성로 103 (청풍프라자6층)</v>
      </c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4"/>
      <c r="BG42" s="97" t="s">
        <v>18</v>
      </c>
      <c r="BH42" s="98"/>
      <c r="BI42" s="98"/>
      <c r="BJ42" s="99"/>
    </row>
    <row r="43" spans="1:62" s="2" customFormat="1" ht="7.5" customHeight="1" x14ac:dyDescent="0.3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97"/>
      <c r="Z43" s="98"/>
      <c r="AA43" s="98"/>
      <c r="AB43" s="99"/>
      <c r="AC43" s="14"/>
      <c r="AD43" s="14"/>
      <c r="AE43" s="23"/>
      <c r="AI43" s="13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97"/>
      <c r="BH43" s="98"/>
      <c r="BI43" s="98"/>
      <c r="BJ43" s="99"/>
    </row>
    <row r="44" spans="1:62" s="2" customFormat="1" ht="12" x14ac:dyDescent="0.3">
      <c r="A44" s="13"/>
      <c r="B44" s="106" t="s">
        <v>15</v>
      </c>
      <c r="C44" s="106"/>
      <c r="D44" s="106"/>
      <c r="E44" s="106"/>
      <c r="F44" s="106"/>
      <c r="G44" s="106"/>
      <c r="H44" s="124" t="s">
        <v>30</v>
      </c>
      <c r="I44" s="124"/>
      <c r="J44" s="124"/>
      <c r="K44" s="124"/>
      <c r="L44" s="124"/>
      <c r="M44" s="124"/>
      <c r="N44" s="124"/>
      <c r="O44" s="16"/>
      <c r="P44" s="16" t="s">
        <v>16</v>
      </c>
      <c r="Q44" s="14"/>
      <c r="R44" s="16"/>
      <c r="S44" s="124" t="s">
        <v>31</v>
      </c>
      <c r="T44" s="124"/>
      <c r="U44" s="124"/>
      <c r="V44" s="124"/>
      <c r="W44" s="14" t="s">
        <v>17</v>
      </c>
      <c r="X44" s="14"/>
      <c r="Y44" s="97"/>
      <c r="Z44" s="98"/>
      <c r="AA44" s="98"/>
      <c r="AB44" s="99"/>
      <c r="AC44" s="14"/>
      <c r="AD44" s="14"/>
      <c r="AE44" s="23"/>
      <c r="AI44" s="13"/>
      <c r="AJ44" s="106" t="s">
        <v>15</v>
      </c>
      <c r="AK44" s="106"/>
      <c r="AL44" s="106"/>
      <c r="AM44" s="106"/>
      <c r="AN44" s="106"/>
      <c r="AO44" s="106"/>
      <c r="AP44" s="107" t="str">
        <f>H44</f>
        <v>법무사 주황규 사무소</v>
      </c>
      <c r="AQ44" s="107"/>
      <c r="AR44" s="107"/>
      <c r="AS44" s="107"/>
      <c r="AT44" s="107"/>
      <c r="AU44" s="107"/>
      <c r="AV44" s="107"/>
      <c r="AW44" s="16"/>
      <c r="AX44" s="16" t="s">
        <v>16</v>
      </c>
      <c r="AY44" s="14"/>
      <c r="AZ44" s="16"/>
      <c r="BA44" s="107" t="str">
        <f>S44</f>
        <v>주황규</v>
      </c>
      <c r="BB44" s="107"/>
      <c r="BC44" s="107"/>
      <c r="BD44" s="107"/>
      <c r="BE44" s="14" t="s">
        <v>17</v>
      </c>
      <c r="BF44" s="14"/>
      <c r="BG44" s="97"/>
      <c r="BH44" s="98"/>
      <c r="BI44" s="98"/>
      <c r="BJ44" s="99"/>
    </row>
    <row r="45" spans="1:62" s="2" customFormat="1" ht="12" x14ac:dyDescent="0.3">
      <c r="A45" s="13"/>
      <c r="B45" s="25"/>
      <c r="C45" s="25"/>
      <c r="D45" s="33" t="s">
        <v>35</v>
      </c>
      <c r="E45" s="25"/>
      <c r="F45" s="25"/>
      <c r="H45" s="26"/>
      <c r="I45" s="26"/>
      <c r="J45" s="26"/>
      <c r="K45" s="26"/>
      <c r="L45" s="26"/>
      <c r="M45" s="26"/>
      <c r="N45" s="26"/>
      <c r="O45" s="16"/>
      <c r="P45" s="16"/>
      <c r="Q45" s="14"/>
      <c r="R45" s="16"/>
      <c r="S45" s="26"/>
      <c r="T45" s="26"/>
      <c r="U45" s="26"/>
      <c r="V45" s="26"/>
      <c r="W45" s="14"/>
      <c r="X45" s="14"/>
      <c r="Y45" s="100"/>
      <c r="Z45" s="101"/>
      <c r="AA45" s="101"/>
      <c r="AB45" s="102"/>
      <c r="AC45" s="14"/>
      <c r="AD45" s="14"/>
      <c r="AE45" s="23"/>
      <c r="AI45" s="13"/>
      <c r="AJ45" s="25"/>
      <c r="AK45" s="25"/>
      <c r="AL45" s="37" t="str">
        <f>D45</f>
        <v>TEL. 041) ○○○ - ○○○○ / FAX. 041) ○○○ - ○○○○~○</v>
      </c>
      <c r="AM45" s="25"/>
      <c r="AN45" s="25"/>
      <c r="AO45" s="25"/>
      <c r="AP45" s="26"/>
      <c r="AQ45" s="26"/>
      <c r="AR45" s="26"/>
      <c r="AS45" s="26"/>
      <c r="AT45" s="26"/>
      <c r="AU45" s="26"/>
      <c r="AV45" s="26"/>
      <c r="AW45" s="16"/>
      <c r="AX45" s="16"/>
      <c r="AY45" s="14"/>
      <c r="AZ45" s="16"/>
      <c r="BA45" s="26"/>
      <c r="BB45" s="26"/>
      <c r="BC45" s="26"/>
      <c r="BD45" s="26"/>
      <c r="BE45" s="14"/>
      <c r="BF45" s="14"/>
      <c r="BG45" s="100"/>
      <c r="BH45" s="101"/>
      <c r="BI45" s="101"/>
      <c r="BJ45" s="102"/>
    </row>
    <row r="46" spans="1:62" ht="9.75" customHeight="1" x14ac:dyDescent="0.3">
      <c r="A46" s="17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03"/>
      <c r="Z46" s="104"/>
      <c r="AA46" s="104"/>
      <c r="AB46" s="105"/>
      <c r="AC46" s="10"/>
      <c r="AD46" s="10"/>
      <c r="AE46" s="22"/>
      <c r="AI46" s="17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03"/>
      <c r="BH46" s="104"/>
      <c r="BI46" s="104"/>
      <c r="BJ46" s="105"/>
    </row>
    <row r="47" spans="1:62" s="19" customFormat="1" ht="9.75" x14ac:dyDescent="0.3">
      <c r="B47" s="20" t="s">
        <v>23</v>
      </c>
      <c r="C47" s="19" t="s">
        <v>19</v>
      </c>
      <c r="AC47" s="45"/>
      <c r="AD47" s="45"/>
      <c r="AE47" s="24"/>
      <c r="AJ47" s="20" t="s">
        <v>23</v>
      </c>
      <c r="AK47" s="19" t="s">
        <v>19</v>
      </c>
    </row>
    <row r="48" spans="1:62" s="19" customFormat="1" ht="9.75" x14ac:dyDescent="0.3">
      <c r="C48" s="19" t="s">
        <v>24</v>
      </c>
      <c r="AC48" s="45"/>
      <c r="AD48" s="45"/>
      <c r="AE48" s="24"/>
      <c r="AK48" s="19" t="s">
        <v>24</v>
      </c>
    </row>
    <row r="49" spans="3:37" s="19" customFormat="1" ht="9.75" x14ac:dyDescent="0.3">
      <c r="C49" s="19" t="s">
        <v>20</v>
      </c>
      <c r="AC49" s="45"/>
      <c r="AD49" s="45"/>
      <c r="AE49" s="24"/>
      <c r="AK49" s="19" t="s">
        <v>20</v>
      </c>
    </row>
    <row r="50" spans="3:37" s="19" customFormat="1" ht="9.75" x14ac:dyDescent="0.3">
      <c r="C50" s="19" t="s">
        <v>25</v>
      </c>
      <c r="AC50" s="45"/>
      <c r="AD50" s="45"/>
      <c r="AE50" s="24"/>
      <c r="AK50" s="19" t="s">
        <v>25</v>
      </c>
    </row>
    <row r="51" spans="3:37" s="19" customFormat="1" ht="9.75" x14ac:dyDescent="0.3">
      <c r="C51" s="19" t="s">
        <v>21</v>
      </c>
      <c r="AC51" s="45"/>
      <c r="AD51" s="45"/>
      <c r="AE51" s="24"/>
      <c r="AK51" s="19" t="s">
        <v>21</v>
      </c>
    </row>
    <row r="52" spans="3:37" s="19" customFormat="1" ht="9.75" x14ac:dyDescent="0.3">
      <c r="C52" s="19" t="s">
        <v>26</v>
      </c>
      <c r="AC52" s="45"/>
      <c r="AD52" s="45"/>
      <c r="AE52" s="24"/>
      <c r="AK52" s="19" t="s">
        <v>26</v>
      </c>
    </row>
    <row r="53" spans="3:37" s="19" customFormat="1" ht="9.75" x14ac:dyDescent="0.3">
      <c r="C53" s="19" t="s">
        <v>22</v>
      </c>
      <c r="AC53" s="45"/>
      <c r="AD53" s="45"/>
      <c r="AE53" s="24"/>
      <c r="AK53" s="19" t="s">
        <v>22</v>
      </c>
    </row>
  </sheetData>
  <mergeCells count="258">
    <mergeCell ref="A18:E18"/>
    <mergeCell ref="A17:E17"/>
    <mergeCell ref="F18:J18"/>
    <mergeCell ref="F17:J17"/>
    <mergeCell ref="K17:N17"/>
    <mergeCell ref="K18:N18"/>
    <mergeCell ref="F28:J28"/>
    <mergeCell ref="K28:N28"/>
    <mergeCell ref="A25:E25"/>
    <mergeCell ref="F25:J25"/>
    <mergeCell ref="K25:N25"/>
    <mergeCell ref="A27:E27"/>
    <mergeCell ref="F27:J27"/>
    <mergeCell ref="K27:N27"/>
    <mergeCell ref="A26:E26"/>
    <mergeCell ref="F26:J26"/>
    <mergeCell ref="K26:N26"/>
    <mergeCell ref="A21:E21"/>
    <mergeCell ref="F21:J21"/>
    <mergeCell ref="K21:N21"/>
    <mergeCell ref="F19:J19"/>
    <mergeCell ref="K19:N19"/>
    <mergeCell ref="A20:E20"/>
    <mergeCell ref="F20:J20"/>
    <mergeCell ref="K20:N20"/>
    <mergeCell ref="A34:E34"/>
    <mergeCell ref="A16:N16"/>
    <mergeCell ref="O16:AB16"/>
    <mergeCell ref="O17:S17"/>
    <mergeCell ref="T17:X17"/>
    <mergeCell ref="Y17:AB17"/>
    <mergeCell ref="O18:S18"/>
    <mergeCell ref="T18:X18"/>
    <mergeCell ref="A32:E32"/>
    <mergeCell ref="F32:J32"/>
    <mergeCell ref="K32:N32"/>
    <mergeCell ref="A33:E33"/>
    <mergeCell ref="F33:J33"/>
    <mergeCell ref="K33:N33"/>
    <mergeCell ref="A31:E31"/>
    <mergeCell ref="F31:J31"/>
    <mergeCell ref="K31:N31"/>
    <mergeCell ref="A29:E29"/>
    <mergeCell ref="F29:J29"/>
    <mergeCell ref="K29:N29"/>
    <mergeCell ref="A30:E30"/>
    <mergeCell ref="F30:J30"/>
    <mergeCell ref="K30:N30"/>
    <mergeCell ref="A28:E28"/>
    <mergeCell ref="AW16:BJ16"/>
    <mergeCell ref="AI17:AM17"/>
    <mergeCell ref="AN17:AR17"/>
    <mergeCell ref="AS17:AV17"/>
    <mergeCell ref="AW17:BA17"/>
    <mergeCell ref="O32:S32"/>
    <mergeCell ref="T32:X32"/>
    <mergeCell ref="Y32:AB32"/>
    <mergeCell ref="O31:S31"/>
    <mergeCell ref="T31:X31"/>
    <mergeCell ref="Y31:AB31"/>
    <mergeCell ref="O29:S29"/>
    <mergeCell ref="T29:X29"/>
    <mergeCell ref="Y29:AB29"/>
    <mergeCell ref="O30:S30"/>
    <mergeCell ref="T30:X30"/>
    <mergeCell ref="Y30:AB30"/>
    <mergeCell ref="O22:S22"/>
    <mergeCell ref="T22:X22"/>
    <mergeCell ref="Y22:AB22"/>
    <mergeCell ref="Y18:AB18"/>
    <mergeCell ref="O19:S19"/>
    <mergeCell ref="T19:X19"/>
    <mergeCell ref="Y19:AB19"/>
    <mergeCell ref="BB17:BF17"/>
    <mergeCell ref="BG17:BJ17"/>
    <mergeCell ref="AI18:AM18"/>
    <mergeCell ref="AN18:AR18"/>
    <mergeCell ref="AS18:AV18"/>
    <mergeCell ref="AW18:BA18"/>
    <mergeCell ref="BB18:BF18"/>
    <mergeCell ref="BG18:BJ18"/>
    <mergeCell ref="F34:AB34"/>
    <mergeCell ref="O33:S33"/>
    <mergeCell ref="T33:X33"/>
    <mergeCell ref="Y33:AB33"/>
    <mergeCell ref="O28:S28"/>
    <mergeCell ref="T28:X28"/>
    <mergeCell ref="Y28:AB28"/>
    <mergeCell ref="O25:S25"/>
    <mergeCell ref="T25:X25"/>
    <mergeCell ref="Y25:AB25"/>
    <mergeCell ref="O27:S27"/>
    <mergeCell ref="T27:X27"/>
    <mergeCell ref="Y27:AB27"/>
    <mergeCell ref="O21:S21"/>
    <mergeCell ref="T21:X21"/>
    <mergeCell ref="Y21:AB21"/>
    <mergeCell ref="AW20:BA20"/>
    <mergeCell ref="BB20:BF20"/>
    <mergeCell ref="BG20:BJ20"/>
    <mergeCell ref="AI19:AM19"/>
    <mergeCell ref="AN19:AR19"/>
    <mergeCell ref="AS19:AV19"/>
    <mergeCell ref="AW19:BA19"/>
    <mergeCell ref="BB19:BF19"/>
    <mergeCell ref="BG19:BJ19"/>
    <mergeCell ref="BG22:BJ22"/>
    <mergeCell ref="AI21:AM21"/>
    <mergeCell ref="AN21:AR21"/>
    <mergeCell ref="AS21:AV21"/>
    <mergeCell ref="AW21:BA21"/>
    <mergeCell ref="BB21:BF21"/>
    <mergeCell ref="BG21:BJ21"/>
    <mergeCell ref="AW24:BA24"/>
    <mergeCell ref="BB24:BF24"/>
    <mergeCell ref="BG24:BJ24"/>
    <mergeCell ref="AI29:AM29"/>
    <mergeCell ref="AN29:AR29"/>
    <mergeCell ref="AS29:AV29"/>
    <mergeCell ref="AW29:BA29"/>
    <mergeCell ref="BB29:BF29"/>
    <mergeCell ref="BG29:BJ29"/>
    <mergeCell ref="BG28:BJ28"/>
    <mergeCell ref="AI27:AM27"/>
    <mergeCell ref="AN27:AR27"/>
    <mergeCell ref="AS27:AV27"/>
    <mergeCell ref="AW27:BA27"/>
    <mergeCell ref="BB27:BF27"/>
    <mergeCell ref="BG27:BJ27"/>
    <mergeCell ref="AI28:AM28"/>
    <mergeCell ref="AN28:AR28"/>
    <mergeCell ref="AS28:AV28"/>
    <mergeCell ref="AW28:BA28"/>
    <mergeCell ref="BB28:BF28"/>
    <mergeCell ref="BG33:BJ33"/>
    <mergeCell ref="AI32:AM32"/>
    <mergeCell ref="AN32:AR32"/>
    <mergeCell ref="AS32:AV32"/>
    <mergeCell ref="AW32:BA32"/>
    <mergeCell ref="BB32:BF32"/>
    <mergeCell ref="BG32:BJ32"/>
    <mergeCell ref="BG31:BJ31"/>
    <mergeCell ref="AI30:AM30"/>
    <mergeCell ref="AN30:AR30"/>
    <mergeCell ref="AS30:AV30"/>
    <mergeCell ref="AW30:BA30"/>
    <mergeCell ref="BB30:BF30"/>
    <mergeCell ref="BG30:BJ30"/>
    <mergeCell ref="AI33:AM33"/>
    <mergeCell ref="AN33:AR33"/>
    <mergeCell ref="AS33:AV33"/>
    <mergeCell ref="AW33:BA33"/>
    <mergeCell ref="BB33:BF33"/>
    <mergeCell ref="AI31:AM31"/>
    <mergeCell ref="AN31:AR31"/>
    <mergeCell ref="AS31:AV31"/>
    <mergeCell ref="AW31:BA31"/>
    <mergeCell ref="BB31:BF31"/>
    <mergeCell ref="Y42:AB42"/>
    <mergeCell ref="Y43:AB46"/>
    <mergeCell ref="AI4:BJ4"/>
    <mergeCell ref="AJ6:AN6"/>
    <mergeCell ref="AW13:BB13"/>
    <mergeCell ref="BC13:BJ13"/>
    <mergeCell ref="AW14:BB14"/>
    <mergeCell ref="BC14:BJ14"/>
    <mergeCell ref="A36:AB36"/>
    <mergeCell ref="H41:O41"/>
    <mergeCell ref="B41:G41"/>
    <mergeCell ref="B42:G42"/>
    <mergeCell ref="H42:W42"/>
    <mergeCell ref="B44:G44"/>
    <mergeCell ref="S44:V44"/>
    <mergeCell ref="H44:N44"/>
    <mergeCell ref="AI34:AM34"/>
    <mergeCell ref="AN34:BJ34"/>
    <mergeCell ref="A4:AB4"/>
    <mergeCell ref="B6:F6"/>
    <mergeCell ref="U13:AB13"/>
    <mergeCell ref="O13:T13"/>
    <mergeCell ref="O14:T14"/>
    <mergeCell ref="U14:AB14"/>
    <mergeCell ref="BG43:BJ46"/>
    <mergeCell ref="AJ44:AO44"/>
    <mergeCell ref="AP44:AV44"/>
    <mergeCell ref="BA44:BD44"/>
    <mergeCell ref="AI36:BJ36"/>
    <mergeCell ref="AJ41:AO41"/>
    <mergeCell ref="AP41:AW41"/>
    <mergeCell ref="AJ42:AO42"/>
    <mergeCell ref="AP42:BE42"/>
    <mergeCell ref="BG42:BJ42"/>
    <mergeCell ref="BE3:BJ3"/>
    <mergeCell ref="A23:E23"/>
    <mergeCell ref="F23:J23"/>
    <mergeCell ref="K23:N23"/>
    <mergeCell ref="O23:S23"/>
    <mergeCell ref="T23:X23"/>
    <mergeCell ref="Y23:AB23"/>
    <mergeCell ref="AI23:AM23"/>
    <mergeCell ref="AN23:AR23"/>
    <mergeCell ref="AS23:AV23"/>
    <mergeCell ref="AW23:BA23"/>
    <mergeCell ref="BB23:BF23"/>
    <mergeCell ref="BG23:BJ23"/>
    <mergeCell ref="U10:Y10"/>
    <mergeCell ref="BC10:BG10"/>
    <mergeCell ref="AW12:BB12"/>
    <mergeCell ref="O12:T12"/>
    <mergeCell ref="U12:AB12"/>
    <mergeCell ref="BC12:BJ12"/>
    <mergeCell ref="AI22:AM22"/>
    <mergeCell ref="AN22:AR22"/>
    <mergeCell ref="AS22:AV22"/>
    <mergeCell ref="AW22:BA22"/>
    <mergeCell ref="BB22:BF22"/>
    <mergeCell ref="BG26:BJ26"/>
    <mergeCell ref="A24:E24"/>
    <mergeCell ref="F24:J24"/>
    <mergeCell ref="K24:N24"/>
    <mergeCell ref="O24:S24"/>
    <mergeCell ref="T24:X24"/>
    <mergeCell ref="Y24:AB24"/>
    <mergeCell ref="AI24:AM24"/>
    <mergeCell ref="AN24:AR24"/>
    <mergeCell ref="AS24:AV24"/>
    <mergeCell ref="BG25:BJ25"/>
    <mergeCell ref="AI25:AM25"/>
    <mergeCell ref="AN25:AR25"/>
    <mergeCell ref="AS25:AV25"/>
    <mergeCell ref="AW25:BA25"/>
    <mergeCell ref="BB25:BF25"/>
    <mergeCell ref="AW26:BA26"/>
    <mergeCell ref="BB26:BF26"/>
    <mergeCell ref="H3:I3"/>
    <mergeCell ref="AP3:AQ3"/>
    <mergeCell ref="E3:G3"/>
    <mergeCell ref="AM3:AO3"/>
    <mergeCell ref="E14:N14"/>
    <mergeCell ref="AM14:AV14"/>
    <mergeCell ref="O26:S26"/>
    <mergeCell ref="T26:X26"/>
    <mergeCell ref="Y26:AB26"/>
    <mergeCell ref="AI26:AM26"/>
    <mergeCell ref="AN26:AR26"/>
    <mergeCell ref="AS26:AV26"/>
    <mergeCell ref="W3:AB3"/>
    <mergeCell ref="AI20:AM20"/>
    <mergeCell ref="AN20:AR20"/>
    <mergeCell ref="AS20:AV20"/>
    <mergeCell ref="AI16:AV16"/>
    <mergeCell ref="O20:S20"/>
    <mergeCell ref="T20:X20"/>
    <mergeCell ref="Y20:AB20"/>
    <mergeCell ref="A22:E22"/>
    <mergeCell ref="F22:J22"/>
    <mergeCell ref="K22:N22"/>
    <mergeCell ref="A19:E19"/>
  </mergeCells>
  <phoneticPr fontId="2" type="noConversion"/>
  <printOptions horizontalCentered="1" verticalCentered="1"/>
  <pageMargins left="0.11811023622047245" right="0.11811023622047245" top="0.55118110236220474" bottom="0.55118110236220474" header="0.31496062992125984" footer="0.31496062992125984"/>
  <pageSetup paperSize="9" scale="88" orientation="landscape" verticalDpi="0" r:id="rId1"/>
  <headerFooter>
    <oddFooter>&amp;L&amp;8http://cafe.daum.net/transtax&amp;R&amp;8http://cafe.daum.net/transtax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법무사 영수증</vt:lpstr>
      <vt:lpstr>'법무사 영수증'!Print_Area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</cp:lastModifiedBy>
  <cp:lastPrinted>2021-02-18T02:26:33Z</cp:lastPrinted>
  <dcterms:created xsi:type="dcterms:W3CDTF">2012-08-31T03:56:56Z</dcterms:created>
  <dcterms:modified xsi:type="dcterms:W3CDTF">2021-02-18T02:37:17Z</dcterms:modified>
</cp:coreProperties>
</file>