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esktop\2019년귀속 종합소득세\"/>
    </mc:Choice>
  </mc:AlternateContent>
  <xr:revisionPtr revIDLastSave="0" documentId="13_ncr:1_{4B776EBA-5FF3-4009-9DE3-D464CE6A2DE5}" xr6:coauthVersionLast="45" xr6:coauthVersionMax="45" xr10:uidLastSave="{00000000-0000-0000-0000-000000000000}"/>
  <bookViews>
    <workbookView xWindow="-120" yWindow="-120" windowWidth="29040" windowHeight="15840" xr2:uid="{2A15FAE3-D8A5-41A2-8E64-AC10A89D86A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F12" i="1"/>
  <c r="F10" i="1"/>
  <c r="G17" i="1" l="1"/>
  <c r="G15" i="1"/>
  <c r="G10" i="1"/>
  <c r="H10" i="1" s="1"/>
  <c r="E17" i="1" s="1"/>
  <c r="G12" i="1"/>
  <c r="G13" i="1" s="1"/>
  <c r="G11" i="1" l="1"/>
  <c r="R13" i="1"/>
  <c r="E19" i="1"/>
  <c r="K12" i="1"/>
  <c r="L12" i="1" s="1"/>
  <c r="M12" i="1" s="1"/>
  <c r="H12" i="1"/>
  <c r="M13" i="1" l="1"/>
  <c r="N12" i="1"/>
  <c r="N13" i="1" s="1"/>
  <c r="P13" i="1" l="1"/>
  <c r="O12" i="1"/>
  <c r="E18" i="1" s="1"/>
  <c r="G18" i="1" l="1"/>
  <c r="G20" i="1" s="1"/>
  <c r="E20" i="1"/>
</calcChain>
</file>

<file path=xl/sharedStrings.xml><?xml version="1.0" encoding="utf-8"?>
<sst xmlns="http://schemas.openxmlformats.org/spreadsheetml/2006/main" count="41" uniqueCount="37">
  <si>
    <t>양도자</t>
    <phoneticPr fontId="2" type="noConversion"/>
  </si>
  <si>
    <t>일반과세자</t>
    <phoneticPr fontId="2" type="noConversion"/>
  </si>
  <si>
    <t>세금계산서발행</t>
    <phoneticPr fontId="2" type="noConversion"/>
  </si>
  <si>
    <t>ex1) 시설장치등이 5천만원이고 , 영업권(권리금)이 2억인 경우</t>
    <phoneticPr fontId="2" type="noConversion"/>
  </si>
  <si>
    <t>포괄양수도가 아닌경우</t>
    <phoneticPr fontId="2" type="noConversion"/>
  </si>
  <si>
    <t>품목</t>
    <phoneticPr fontId="2" type="noConversion"/>
  </si>
  <si>
    <t>유형자산</t>
    <phoneticPr fontId="2" type="noConversion"/>
  </si>
  <si>
    <t>영업권</t>
    <phoneticPr fontId="2" type="noConversion"/>
  </si>
  <si>
    <t>공급가액</t>
    <phoneticPr fontId="2" type="noConversion"/>
  </si>
  <si>
    <t>부가세</t>
    <phoneticPr fontId="2" type="noConversion"/>
  </si>
  <si>
    <t>합계금액</t>
    <phoneticPr fontId="2" type="noConversion"/>
  </si>
  <si>
    <t>양수자</t>
    <phoneticPr fontId="2" type="noConversion"/>
  </si>
  <si>
    <t>사업자</t>
    <phoneticPr fontId="2" type="noConversion"/>
  </si>
  <si>
    <t>기타소득원천징수</t>
    <phoneticPr fontId="2" type="noConversion"/>
  </si>
  <si>
    <t>지급액</t>
    <phoneticPr fontId="2" type="noConversion"/>
  </si>
  <si>
    <t>필요경비</t>
    <phoneticPr fontId="2" type="noConversion"/>
  </si>
  <si>
    <t>소득금액</t>
    <phoneticPr fontId="2" type="noConversion"/>
  </si>
  <si>
    <t>원천세</t>
    <phoneticPr fontId="2" type="noConversion"/>
  </si>
  <si>
    <t>지방세</t>
    <phoneticPr fontId="2" type="noConversion"/>
  </si>
  <si>
    <t>실지급액</t>
    <phoneticPr fontId="2" type="noConversion"/>
  </si>
  <si>
    <t>정산</t>
    <phoneticPr fontId="2" type="noConversion"/>
  </si>
  <si>
    <t>원천 실지급액</t>
    <phoneticPr fontId="2" type="noConversion"/>
  </si>
  <si>
    <t>부가가치세-1</t>
    <phoneticPr fontId="2" type="noConversion"/>
  </si>
  <si>
    <t>부가가치세-2</t>
    <phoneticPr fontId="2" type="noConversion"/>
  </si>
  <si>
    <t>계</t>
    <phoneticPr fontId="2" type="noConversion"/>
  </si>
  <si>
    <t>case1. 양도자가 받아야 하는 금액</t>
    <phoneticPr fontId="2" type="noConversion"/>
  </si>
  <si>
    <t>세금계산서 2. 에 대해 부가가치세 신고시 수입금액제외 (종합소득세 신고 안내장에 기타소득 60% 필요경비)</t>
    <phoneticPr fontId="2" type="noConversion"/>
  </si>
  <si>
    <t>세금계산서 1. 에 대해서 부가가치세 신고시 수입금액제외 유형자산 처분손익[양도가-장부가(취득가-감가상각누계액)]</t>
    <phoneticPr fontId="2" type="noConversion"/>
  </si>
  <si>
    <t>유형자산(시설물)</t>
    <phoneticPr fontId="2" type="noConversion"/>
  </si>
  <si>
    <t>영업권(권리금)</t>
    <phoneticPr fontId="2" type="noConversion"/>
  </si>
  <si>
    <t>세금계산서 2장 (구분) 발행</t>
    <phoneticPr fontId="2" type="noConversion"/>
  </si>
  <si>
    <t>유형자산</t>
    <phoneticPr fontId="2" type="noConversion"/>
  </si>
  <si>
    <t>영업권</t>
    <phoneticPr fontId="2" type="noConversion"/>
  </si>
  <si>
    <t>상기 포괄양수도에 해당할 경우 영업권에 대해서 기타소득원천징수(내 판단(황규생각)으로는 유형자산도 장부가액 초과액도 영업권으로-사업자의 지위만 바뀜 자산-부채가 대가 그 초과액은 영업권(권리금))</t>
    <phoneticPr fontId="2" type="noConversion"/>
  </si>
  <si>
    <t>양도자가 면세사업자일 경우 계산서발급</t>
    <phoneticPr fontId="2" type="noConversion"/>
  </si>
  <si>
    <t>양도자가 겸업사업자일 경우 부가가치세법시행령 제63조 [ 과세사업과 면세사업등에 공통으로 사용된 재화의 공급가액 계산 ]</t>
    <phoneticPr fontId="2" type="noConversion"/>
  </si>
  <si>
    <t>case2. 매수인이 부가가치세 대리납부계약을 할 경우(인감증명서 첨부) - 매수인이 직접부가세 납부할 경우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</si>
</sst>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9"/>
      <name val="Malgun Gothic"/>
      <family val="3"/>
    </font>
    <font>
      <b/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2" borderId="0" xfId="0" applyFont="1" applyFill="1">
      <alignment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2" applyNumberFormat="1" applyFont="1">
      <alignment vertical="center"/>
    </xf>
    <xf numFmtId="176" fontId="0" fillId="0" borderId="0" xfId="0" applyNumberFormat="1">
      <alignment vertical="center"/>
    </xf>
    <xf numFmtId="3" fontId="4" fillId="0" borderId="0" xfId="0" applyNumberFormat="1" applyFont="1">
      <alignment vertical="center"/>
    </xf>
    <xf numFmtId="3" fontId="5" fillId="3" borderId="0" xfId="0" applyNumberFormat="1" applyFont="1" applyFill="1">
      <alignment vertical="center"/>
    </xf>
    <xf numFmtId="0" fontId="0" fillId="4" borderId="0" xfId="0" applyFill="1" applyAlignment="1">
      <alignment horizontal="center" vertical="center"/>
    </xf>
    <xf numFmtId="41" fontId="7" fillId="0" borderId="0" xfId="0" applyNumberFormat="1" applyFont="1">
      <alignment vertical="center"/>
    </xf>
    <xf numFmtId="41" fontId="5" fillId="0" borderId="0" xfId="1" applyFont="1">
      <alignment vertical="center"/>
    </xf>
    <xf numFmtId="41" fontId="5" fillId="0" borderId="1" xfId="1" applyFont="1" applyBorder="1">
      <alignment vertical="center"/>
    </xf>
    <xf numFmtId="41" fontId="7" fillId="0" borderId="0" xfId="1" applyFo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fmlaLink="$N$3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0</xdr:row>
          <xdr:rowOff>142875</xdr:rowOff>
        </xdr:from>
        <xdr:to>
          <xdr:col>12</xdr:col>
          <xdr:colOff>266700</xdr:colOff>
          <xdr:row>4</xdr:row>
          <xdr:rowOff>104775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구분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2</xdr:row>
          <xdr:rowOff>0</xdr:rowOff>
        </xdr:from>
        <xdr:to>
          <xdr:col>10</xdr:col>
          <xdr:colOff>142875</xdr:colOff>
          <xdr:row>3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포괄양수도요건충족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2</xdr:row>
          <xdr:rowOff>0</xdr:rowOff>
        </xdr:from>
        <xdr:to>
          <xdr:col>12</xdr:col>
          <xdr:colOff>19050</xdr:colOff>
          <xdr:row>3</xdr:row>
          <xdr:rowOff>57150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포괄양수도요건 미충족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14F0-4332-44F3-85C2-94C4BE826BE3}">
  <dimension ref="C2:R27"/>
  <sheetViews>
    <sheetView tabSelected="1" workbookViewId="0">
      <selection activeCell="G3" sqref="G3"/>
    </sheetView>
  </sheetViews>
  <sheetFormatPr defaultRowHeight="16.5"/>
  <cols>
    <col min="4" max="4" width="15.125" bestFit="1" customWidth="1"/>
    <col min="5" max="5" width="15.125" customWidth="1"/>
    <col min="6" max="6" width="13" bestFit="1" customWidth="1"/>
    <col min="7" max="7" width="15.25" customWidth="1"/>
    <col min="8" max="8" width="11.375" bestFit="1" customWidth="1"/>
    <col min="10" max="11" width="13" bestFit="1" customWidth="1"/>
    <col min="12" max="13" width="11.875" bestFit="1" customWidth="1"/>
    <col min="14" max="14" width="10.875" bestFit="1" customWidth="1"/>
    <col min="15" max="15" width="14.875" bestFit="1" customWidth="1"/>
  </cols>
  <sheetData>
    <row r="2" spans="3:18">
      <c r="C2" t="s">
        <v>4</v>
      </c>
    </row>
    <row r="3" spans="3:18">
      <c r="C3" t="s">
        <v>3</v>
      </c>
      <c r="N3" s="12">
        <v>2</v>
      </c>
    </row>
    <row r="4" spans="3:18">
      <c r="D4" t="s">
        <v>28</v>
      </c>
      <c r="E4" s="10">
        <v>50000000</v>
      </c>
    </row>
    <row r="5" spans="3:18">
      <c r="D5" t="s">
        <v>29</v>
      </c>
      <c r="E5" s="10">
        <v>200000000</v>
      </c>
    </row>
    <row r="7" spans="3:18">
      <c r="D7" s="5" t="s">
        <v>0</v>
      </c>
      <c r="J7" s="5" t="s">
        <v>11</v>
      </c>
    </row>
    <row r="8" spans="3:18">
      <c r="D8" t="s">
        <v>1</v>
      </c>
      <c r="E8" t="s">
        <v>30</v>
      </c>
      <c r="J8" t="s">
        <v>12</v>
      </c>
    </row>
    <row r="9" spans="3:18">
      <c r="E9" t="s">
        <v>5</v>
      </c>
      <c r="F9" t="s">
        <v>8</v>
      </c>
      <c r="G9" t="s">
        <v>9</v>
      </c>
      <c r="H9" t="s">
        <v>10</v>
      </c>
      <c r="J9" t="s">
        <v>13</v>
      </c>
    </row>
    <row r="10" spans="3:18">
      <c r="C10">
        <v>1</v>
      </c>
      <c r="D10" t="s">
        <v>2</v>
      </c>
      <c r="E10" t="s">
        <v>6</v>
      </c>
      <c r="F10" s="11">
        <f>CHOOSE(N3,0,E4)</f>
        <v>50000000</v>
      </c>
      <c r="G10" s="2">
        <f>F10*10%</f>
        <v>5000000</v>
      </c>
      <c r="H10" s="1">
        <f>SUM(F10:G10)</f>
        <v>55000000</v>
      </c>
      <c r="K10" s="6">
        <v>0.6</v>
      </c>
      <c r="M10" s="6">
        <v>0.2</v>
      </c>
    </row>
    <row r="11" spans="3:18">
      <c r="G11" s="8">
        <f>IF(F10&gt;0,G10/F10,0)</f>
        <v>0.1</v>
      </c>
      <c r="J11" s="7" t="s">
        <v>14</v>
      </c>
      <c r="K11" s="7" t="s">
        <v>15</v>
      </c>
      <c r="L11" s="7" t="s">
        <v>16</v>
      </c>
      <c r="M11" s="7" t="s">
        <v>17</v>
      </c>
      <c r="N11" s="7" t="s">
        <v>18</v>
      </c>
      <c r="O11" s="7" t="s">
        <v>19</v>
      </c>
      <c r="R11" s="7" t="s">
        <v>7</v>
      </c>
    </row>
    <row r="12" spans="3:18">
      <c r="C12">
        <v>2</v>
      </c>
      <c r="D12" t="s">
        <v>2</v>
      </c>
      <c r="E12" t="s">
        <v>7</v>
      </c>
      <c r="F12" s="11">
        <f>CHOOSE(N3,0,E5)</f>
        <v>200000000</v>
      </c>
      <c r="G12" s="2">
        <f>F12*10%</f>
        <v>20000000</v>
      </c>
      <c r="H12" s="1">
        <f>SUM(F12:G12)</f>
        <v>220000000</v>
      </c>
      <c r="J12" s="2">
        <f>E5</f>
        <v>200000000</v>
      </c>
      <c r="K12" s="2">
        <f>J12*K10</f>
        <v>120000000</v>
      </c>
      <c r="L12" s="2">
        <f>J12-K12</f>
        <v>80000000</v>
      </c>
      <c r="M12" s="2">
        <f>L12*M10</f>
        <v>16000000</v>
      </c>
      <c r="N12" s="2">
        <f>M12*10%</f>
        <v>1600000</v>
      </c>
      <c r="O12" s="13">
        <f>J12-M12-N12</f>
        <v>182400000</v>
      </c>
      <c r="R12" s="7" t="s">
        <v>20</v>
      </c>
    </row>
    <row r="13" spans="3:18">
      <c r="G13" s="8">
        <f>IF(F12&gt;0,G12/F12,0)</f>
        <v>0.1</v>
      </c>
      <c r="M13" s="8">
        <f>M12/J12</f>
        <v>0.08</v>
      </c>
      <c r="N13" s="8">
        <f>N12/J12</f>
        <v>8.0000000000000002E-3</v>
      </c>
      <c r="P13" s="9">
        <f>SUM(M13:O13)</f>
        <v>8.7999999999999995E-2</v>
      </c>
      <c r="R13" s="9">
        <f>CHOOSE(N3,P13,G13-P13)</f>
        <v>1.2000000000000011E-2</v>
      </c>
    </row>
    <row r="15" spans="3:18">
      <c r="D15" t="s">
        <v>20</v>
      </c>
      <c r="G15" t="str">
        <f>D15</f>
        <v>정산</v>
      </c>
    </row>
    <row r="16" spans="3:18">
      <c r="D16" t="s">
        <v>25</v>
      </c>
      <c r="G16" t="s">
        <v>36</v>
      </c>
    </row>
    <row r="17" spans="3:7">
      <c r="C17" t="s">
        <v>31</v>
      </c>
      <c r="D17" t="s">
        <v>22</v>
      </c>
      <c r="E17" s="14">
        <f>H10</f>
        <v>55000000</v>
      </c>
      <c r="G17" s="14">
        <f>F10</f>
        <v>50000000</v>
      </c>
    </row>
    <row r="18" spans="3:7">
      <c r="D18" t="s">
        <v>21</v>
      </c>
      <c r="E18" s="14">
        <f>O12</f>
        <v>182400000</v>
      </c>
      <c r="G18" s="14">
        <f>E18</f>
        <v>182400000</v>
      </c>
    </row>
    <row r="19" spans="3:7" ht="17.25" thickBot="1">
      <c r="C19" t="s">
        <v>32</v>
      </c>
      <c r="D19" s="3" t="s">
        <v>23</v>
      </c>
      <c r="E19" s="15">
        <f>G12</f>
        <v>20000000</v>
      </c>
      <c r="G19" s="15">
        <v>0</v>
      </c>
    </row>
    <row r="20" spans="3:7" ht="17.25" thickTop="1">
      <c r="D20" s="4" t="s">
        <v>24</v>
      </c>
      <c r="E20" s="16">
        <f>SUM(E17:E19)</f>
        <v>257400000</v>
      </c>
      <c r="G20" s="16">
        <f>SUM(G17:G19)</f>
        <v>232400000</v>
      </c>
    </row>
    <row r="22" spans="3:7">
      <c r="C22" t="s">
        <v>0</v>
      </c>
      <c r="D22" t="s">
        <v>27</v>
      </c>
    </row>
    <row r="23" spans="3:7">
      <c r="D23" t="s">
        <v>26</v>
      </c>
    </row>
    <row r="24" spans="3:7">
      <c r="C24" t="s">
        <v>33</v>
      </c>
    </row>
    <row r="26" spans="3:7">
      <c r="D26" t="s">
        <v>34</v>
      </c>
    </row>
    <row r="27" spans="3:7">
      <c r="D27" t="s">
        <v>35</v>
      </c>
    </row>
  </sheetData>
  <phoneticPr fontId="2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autoFill="0" autoPict="0">
                <anchor moveWithCells="1">
                  <from>
                    <xdr:col>8</xdr:col>
                    <xdr:colOff>95250</xdr:colOff>
                    <xdr:row>0</xdr:row>
                    <xdr:rowOff>142875</xdr:rowOff>
                  </from>
                  <to>
                    <xdr:col>12</xdr:col>
                    <xdr:colOff>266700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8</xdr:col>
                    <xdr:colOff>314325</xdr:colOff>
                    <xdr:row>2</xdr:row>
                    <xdr:rowOff>0</xdr:rowOff>
                  </from>
                  <to>
                    <xdr:col>10</xdr:col>
                    <xdr:colOff>142875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10</xdr:col>
                    <xdr:colOff>409575</xdr:colOff>
                    <xdr:row>2</xdr:row>
                    <xdr:rowOff>0</xdr:rowOff>
                  </from>
                  <to>
                    <xdr:col>12</xdr:col>
                    <xdr:colOff>19050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2020-06-29T18:10:01Z</dcterms:created>
  <dcterms:modified xsi:type="dcterms:W3CDTF">2020-06-30T17:24:02Z</dcterms:modified>
</cp:coreProperties>
</file>