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소기업\기타소득\"/>
    </mc:Choice>
  </mc:AlternateContent>
  <xr:revisionPtr revIDLastSave="0" documentId="8_{EB0FBB88-82A9-4D3E-9B16-9B42F211AB5C}" xr6:coauthVersionLast="46" xr6:coauthVersionMax="46" xr10:uidLastSave="{00000000-0000-0000-0000-000000000000}"/>
  <bookViews>
    <workbookView xWindow="28740" yWindow="-60" windowWidth="19320" windowHeight="15480" activeTab="1" xr2:uid="{C7416BD4-3979-4D6D-AC51-7876BB69604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J8" i="2"/>
  <c r="I8" i="2"/>
  <c r="F4" i="2"/>
  <c r="G4" i="2" s="1"/>
  <c r="I4" i="2" s="1"/>
  <c r="G8" i="1"/>
  <c r="F8" i="1"/>
  <c r="D8" i="1"/>
  <c r="G7" i="1"/>
  <c r="D7" i="1"/>
  <c r="G6" i="1"/>
  <c r="G5" i="1"/>
  <c r="D6" i="1"/>
  <c r="D5" i="1"/>
  <c r="I1" i="2" l="1"/>
  <c r="J4" i="2"/>
  <c r="K4" i="2" s="1"/>
  <c r="L4" i="2" s="1"/>
</calcChain>
</file>

<file path=xl/sharedStrings.xml><?xml version="1.0" encoding="utf-8"?>
<sst xmlns="http://schemas.openxmlformats.org/spreadsheetml/2006/main" count="45" uniqueCount="41">
  <si>
    <t>사업소득</t>
    <phoneticPr fontId="2" type="noConversion"/>
  </si>
  <si>
    <t>지급액</t>
    <phoneticPr fontId="2" type="noConversion"/>
  </si>
  <si>
    <t>원천징수세율</t>
    <phoneticPr fontId="2" type="noConversion"/>
  </si>
  <si>
    <t>원천세</t>
    <phoneticPr fontId="2" type="noConversion"/>
  </si>
  <si>
    <t>지방소득세</t>
    <phoneticPr fontId="2" type="noConversion"/>
  </si>
  <si>
    <t>실제 예수 납부</t>
    <phoneticPr fontId="2" type="noConversion"/>
  </si>
  <si>
    <t>소액 부징수</t>
    <phoneticPr fontId="2" type="noConversion"/>
  </si>
  <si>
    <t>원천납부</t>
    <phoneticPr fontId="2" type="noConversion"/>
  </si>
  <si>
    <t>10원 미만 절사</t>
    <phoneticPr fontId="2" type="noConversion"/>
  </si>
  <si>
    <t>귀속년월</t>
    <phoneticPr fontId="2" type="noConversion"/>
  </si>
  <si>
    <t>지급년월일</t>
    <phoneticPr fontId="2" type="noConversion"/>
  </si>
  <si>
    <t>지급총액</t>
    <phoneticPr fontId="2" type="noConversion"/>
  </si>
  <si>
    <t>필요경비</t>
    <phoneticPr fontId="2" type="noConversion"/>
  </si>
  <si>
    <t>필요경비율</t>
    <phoneticPr fontId="2" type="noConversion"/>
  </si>
  <si>
    <t>①</t>
    <phoneticPr fontId="2" type="noConversion"/>
  </si>
  <si>
    <t>②</t>
    <phoneticPr fontId="2" type="noConversion"/>
  </si>
  <si>
    <t>③=①*②</t>
    <phoneticPr fontId="2" type="noConversion"/>
  </si>
  <si>
    <t>소득금액</t>
    <phoneticPr fontId="2" type="noConversion"/>
  </si>
  <si>
    <t>④=①-③</t>
    <phoneticPr fontId="2" type="noConversion"/>
  </si>
  <si>
    <t>기타소득
세율</t>
    <phoneticPr fontId="2" type="noConversion"/>
  </si>
  <si>
    <t>⑤</t>
    <phoneticPr fontId="2" type="noConversion"/>
  </si>
  <si>
    <t>⑥=④*⑤</t>
    <phoneticPr fontId="2" type="noConversion"/>
  </si>
  <si>
    <t>소득세
(10원미만 절사)</t>
    <phoneticPr fontId="2" type="noConversion"/>
  </si>
  <si>
    <t>⑦=⑥*10%</t>
    <phoneticPr fontId="2" type="noConversion"/>
  </si>
  <si>
    <t>지방소득세
(10원미만 절사)</t>
    <phoneticPr fontId="2" type="noConversion"/>
  </si>
  <si>
    <t>⑧=⑥+⑦</t>
    <phoneticPr fontId="2" type="noConversion"/>
  </si>
  <si>
    <t>차인
지급액
(실제 이체액)</t>
    <phoneticPr fontId="2" type="noConversion"/>
  </si>
  <si>
    <t>⑨=①-⑧</t>
    <phoneticPr fontId="2" type="noConversion"/>
  </si>
  <si>
    <t>소득율</t>
    <phoneticPr fontId="2" type="noConversion"/>
  </si>
  <si>
    <t>100%-②</t>
    <phoneticPr fontId="2" type="noConversion"/>
  </si>
  <si>
    <t>100%-60%</t>
    <phoneticPr fontId="2" type="noConversion"/>
  </si>
  <si>
    <t>=40%*20%</t>
    <phoneticPr fontId="2" type="noConversion"/>
  </si>
  <si>
    <t>지급액 세액 직접법</t>
    <phoneticPr fontId="2" type="noConversion"/>
  </si>
  <si>
    <t>기타소득</t>
    <phoneticPr fontId="2" type="noConversion"/>
  </si>
  <si>
    <t>=8%*10%</t>
    <phoneticPr fontId="2" type="noConversion"/>
  </si>
  <si>
    <t>원천징수이행상황신고서</t>
    <phoneticPr fontId="2" type="noConversion"/>
  </si>
  <si>
    <t>귀속기간</t>
    <phoneticPr fontId="2" type="noConversion"/>
  </si>
  <si>
    <t>2020년 11월~2020년 11월 지급기간 2020년11월~2020년11월</t>
    <phoneticPr fontId="2" type="noConversion"/>
  </si>
  <si>
    <t>세액계
(공제액)</t>
    <phoneticPr fontId="2" type="noConversion"/>
  </si>
  <si>
    <t>소득구분
코드</t>
    <phoneticPr fontId="2" type="noConversion"/>
  </si>
  <si>
    <t>76
강연료등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</si>
</sst>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0.000%"/>
    <numFmt numFmtId="179" formatCode="yyyy&quot;년&quot;\ m&quot;월&quot;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C00000"/>
      <name val="맑은 고딕"/>
      <family val="2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9" fontId="0" fillId="0" borderId="0" xfId="0" applyNumberFormat="1" applyAlignment="1">
      <alignment horizontal="center" vertical="center"/>
    </xf>
    <xf numFmtId="4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3" fontId="4" fillId="2" borderId="0" xfId="0" applyNumberFormat="1" applyFont="1" applyFill="1">
      <alignment vertical="center"/>
    </xf>
    <xf numFmtId="9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7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0" xfId="0" applyFill="1" applyAlignment="1">
      <alignment horizontal="center" vertical="center"/>
    </xf>
    <xf numFmtId="3" fontId="8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13</xdr:row>
      <xdr:rowOff>114300</xdr:rowOff>
    </xdr:from>
    <xdr:to>
      <xdr:col>12</xdr:col>
      <xdr:colOff>357070</xdr:colOff>
      <xdr:row>19</xdr:row>
      <xdr:rowOff>28575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6AC70E0-57A7-4F5D-A0F1-24EEC561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257550"/>
          <a:ext cx="10015420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DC6D-64DB-4D2A-AF5D-7BD5DCFE366C}">
  <dimension ref="B1:G8"/>
  <sheetViews>
    <sheetView workbookViewId="0">
      <selection activeCell="B11" sqref="B11"/>
    </sheetView>
  </sheetViews>
  <sheetFormatPr defaultRowHeight="16.5" x14ac:dyDescent="0.3"/>
  <cols>
    <col min="2" max="2" width="9" style="3"/>
    <col min="3" max="3" width="13" bestFit="1" customWidth="1"/>
    <col min="5" max="5" width="11.625" bestFit="1" customWidth="1"/>
    <col min="7" max="7" width="11" bestFit="1" customWidth="1"/>
  </cols>
  <sheetData>
    <row r="1" spans="2:7" ht="16.5" customHeight="1" x14ac:dyDescent="0.3">
      <c r="B1" s="6" t="s">
        <v>0</v>
      </c>
      <c r="C1" s="6"/>
      <c r="D1" s="6"/>
    </row>
    <row r="2" spans="2:7" ht="16.5" customHeight="1" x14ac:dyDescent="0.3">
      <c r="B2" s="6"/>
      <c r="C2" s="6"/>
      <c r="D2" s="6"/>
      <c r="F2" s="2" t="s">
        <v>8</v>
      </c>
      <c r="G2" s="2"/>
    </row>
    <row r="3" spans="2:7" x14ac:dyDescent="0.3">
      <c r="B3" s="2" t="s">
        <v>1</v>
      </c>
      <c r="C3" t="s">
        <v>2</v>
      </c>
      <c r="D3" t="s">
        <v>0</v>
      </c>
      <c r="F3" s="2" t="s">
        <v>5</v>
      </c>
      <c r="G3" s="2"/>
    </row>
    <row r="4" spans="2:7" x14ac:dyDescent="0.3">
      <c r="B4" s="2"/>
      <c r="C4" s="4">
        <v>0.03</v>
      </c>
      <c r="D4" t="s">
        <v>3</v>
      </c>
      <c r="F4" s="1" t="s">
        <v>3</v>
      </c>
      <c r="G4" s="1" t="s">
        <v>4</v>
      </c>
    </row>
    <row r="5" spans="2:7" x14ac:dyDescent="0.3">
      <c r="B5" s="3">
        <v>30000</v>
      </c>
      <c r="C5" s="4">
        <v>0.03</v>
      </c>
      <c r="D5" s="3">
        <f>B5*C5</f>
        <v>900</v>
      </c>
      <c r="E5" s="1" t="s">
        <v>6</v>
      </c>
      <c r="F5">
        <v>0</v>
      </c>
      <c r="G5">
        <f>F5</f>
        <v>0</v>
      </c>
    </row>
    <row r="6" spans="2:7" x14ac:dyDescent="0.3">
      <c r="B6" s="3">
        <v>33000</v>
      </c>
      <c r="C6" s="4">
        <v>0.03</v>
      </c>
      <c r="D6" s="3">
        <f>B6*C6</f>
        <v>990</v>
      </c>
      <c r="E6" s="1" t="s">
        <v>6</v>
      </c>
      <c r="F6">
        <v>0</v>
      </c>
      <c r="G6">
        <f>F6</f>
        <v>0</v>
      </c>
    </row>
    <row r="7" spans="2:7" x14ac:dyDescent="0.3">
      <c r="B7" s="7">
        <v>33330</v>
      </c>
      <c r="C7" s="8">
        <v>0.03</v>
      </c>
      <c r="D7" s="9">
        <f>B7*C7</f>
        <v>999.9</v>
      </c>
      <c r="E7" s="1" t="s">
        <v>6</v>
      </c>
      <c r="F7" s="10">
        <v>0</v>
      </c>
      <c r="G7" s="10">
        <f>F7</f>
        <v>0</v>
      </c>
    </row>
    <row r="8" spans="2:7" x14ac:dyDescent="0.3">
      <c r="B8" s="3">
        <v>33340</v>
      </c>
      <c r="C8" s="4">
        <v>0.03</v>
      </c>
      <c r="D8" s="5">
        <f>B8*C8</f>
        <v>1000.1999999999999</v>
      </c>
      <c r="E8" s="1" t="s">
        <v>7</v>
      </c>
      <c r="F8" s="3">
        <f>TRUNC(D8,-1)</f>
        <v>1000</v>
      </c>
      <c r="G8" s="3">
        <f>TRUNC(F8*10%,-1)</f>
        <v>100</v>
      </c>
    </row>
  </sheetData>
  <mergeCells count="4">
    <mergeCell ref="B3:B4"/>
    <mergeCell ref="F3:G3"/>
    <mergeCell ref="F2:G2"/>
    <mergeCell ref="B1:D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5E64-F421-4818-B16C-D1DD9225CF86}">
  <dimension ref="A1:L13"/>
  <sheetViews>
    <sheetView showGridLines="0" tabSelected="1" workbookViewId="0">
      <selection activeCell="B2" sqref="B2:C2"/>
    </sheetView>
  </sheetViews>
  <sheetFormatPr defaultRowHeight="16.5" x14ac:dyDescent="0.3"/>
  <cols>
    <col min="2" max="2" width="12.125" bestFit="1" customWidth="1"/>
    <col min="3" max="3" width="11.125" bestFit="1" customWidth="1"/>
    <col min="4" max="4" width="10.625" bestFit="1" customWidth="1"/>
    <col min="5" max="5" width="11" bestFit="1" customWidth="1"/>
    <col min="6" max="6" width="9.25" bestFit="1" customWidth="1"/>
    <col min="9" max="9" width="16.125" customWidth="1"/>
    <col min="10" max="10" width="16.25" customWidth="1"/>
    <col min="11" max="11" width="9.375" bestFit="1" customWidth="1"/>
    <col min="12" max="12" width="12.75" customWidth="1"/>
  </cols>
  <sheetData>
    <row r="1" spans="1:12" x14ac:dyDescent="0.3">
      <c r="I1" s="25" t="str">
        <f>IF(G4&lt;=50000,"과세최저한 NO원천)","원천")</f>
        <v>원천</v>
      </c>
    </row>
    <row r="2" spans="1:12" s="1" customFormat="1" ht="33" customHeight="1" x14ac:dyDescent="0.3">
      <c r="A2" s="27" t="s">
        <v>39</v>
      </c>
      <c r="B2" s="19" t="s">
        <v>33</v>
      </c>
      <c r="C2" s="20"/>
      <c r="D2" s="11" t="s">
        <v>14</v>
      </c>
      <c r="E2" s="11" t="s">
        <v>15</v>
      </c>
      <c r="F2" s="11" t="s">
        <v>16</v>
      </c>
      <c r="G2" s="11" t="s">
        <v>18</v>
      </c>
      <c r="H2" s="11" t="s">
        <v>20</v>
      </c>
      <c r="I2" s="11" t="s">
        <v>21</v>
      </c>
      <c r="J2" s="11" t="s">
        <v>23</v>
      </c>
      <c r="K2" s="11" t="s">
        <v>25</v>
      </c>
      <c r="L2" s="11" t="s">
        <v>27</v>
      </c>
    </row>
    <row r="3" spans="1:12" s="1" customFormat="1" ht="49.5" x14ac:dyDescent="0.3">
      <c r="A3" s="27"/>
      <c r="B3" s="11" t="s">
        <v>9</v>
      </c>
      <c r="C3" s="11" t="s">
        <v>10</v>
      </c>
      <c r="D3" s="11" t="s">
        <v>11</v>
      </c>
      <c r="E3" s="11" t="s">
        <v>13</v>
      </c>
      <c r="F3" s="11" t="s">
        <v>12</v>
      </c>
      <c r="G3" s="11" t="s">
        <v>17</v>
      </c>
      <c r="H3" s="12" t="s">
        <v>19</v>
      </c>
      <c r="I3" s="12" t="s">
        <v>22</v>
      </c>
      <c r="J3" s="12" t="s">
        <v>24</v>
      </c>
      <c r="K3" s="12" t="s">
        <v>38</v>
      </c>
      <c r="L3" s="12" t="s">
        <v>26</v>
      </c>
    </row>
    <row r="4" spans="1:12" ht="33" x14ac:dyDescent="0.3">
      <c r="A4" s="28" t="s">
        <v>40</v>
      </c>
      <c r="B4" s="23">
        <v>44136</v>
      </c>
      <c r="C4" s="22">
        <v>44165</v>
      </c>
      <c r="D4" s="26">
        <v>1157800</v>
      </c>
      <c r="E4" s="29">
        <v>0.6</v>
      </c>
      <c r="F4" s="13">
        <f>D4*E4</f>
        <v>694680</v>
      </c>
      <c r="G4" s="13">
        <f>D4-F4</f>
        <v>463120</v>
      </c>
      <c r="H4" s="14">
        <v>0.2</v>
      </c>
      <c r="I4" s="24">
        <f>IF(G4&lt;=50000,0,TRUNC(G4*H4,-1))</f>
        <v>92620</v>
      </c>
      <c r="J4" s="24">
        <f>TRUNC(I4*10%,-1)</f>
        <v>9260</v>
      </c>
      <c r="K4" s="24">
        <f>I4+J4</f>
        <v>101880</v>
      </c>
      <c r="L4" s="24">
        <f>D4-K4</f>
        <v>1055920</v>
      </c>
    </row>
    <row r="5" spans="1:12" x14ac:dyDescent="0.3">
      <c r="G5" t="s">
        <v>28</v>
      </c>
    </row>
    <row r="6" spans="1:12" x14ac:dyDescent="0.3">
      <c r="G6" t="s">
        <v>29</v>
      </c>
    </row>
    <row r="7" spans="1:12" x14ac:dyDescent="0.3">
      <c r="G7" t="s">
        <v>30</v>
      </c>
      <c r="I7" s="21" t="s">
        <v>31</v>
      </c>
      <c r="J7" s="21" t="s">
        <v>34</v>
      </c>
      <c r="K7" t="s">
        <v>32</v>
      </c>
    </row>
    <row r="8" spans="1:12" x14ac:dyDescent="0.3">
      <c r="G8" s="15">
        <v>0.4</v>
      </c>
      <c r="H8" s="14">
        <v>0.2</v>
      </c>
      <c r="I8" s="16">
        <f>G8*H8</f>
        <v>8.0000000000000016E-2</v>
      </c>
      <c r="J8" s="17">
        <f>I8*10%</f>
        <v>8.0000000000000019E-3</v>
      </c>
      <c r="K8" s="18">
        <f>SUM(I8:J8)</f>
        <v>8.8000000000000023E-2</v>
      </c>
    </row>
    <row r="11" spans="1:12" x14ac:dyDescent="0.3">
      <c r="B11" t="s">
        <v>35</v>
      </c>
    </row>
    <row r="13" spans="1:12" x14ac:dyDescent="0.3">
      <c r="B13" t="s">
        <v>36</v>
      </c>
      <c r="C13" t="s">
        <v>37</v>
      </c>
    </row>
  </sheetData>
  <mergeCells count="2">
    <mergeCell ref="B2:C2"/>
    <mergeCell ref="A2:A3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2021-04-14T07:04:31Z</dcterms:created>
  <dcterms:modified xsi:type="dcterms:W3CDTF">2021-04-14T08:20:09Z</dcterms:modified>
</cp:coreProperties>
</file>