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esktop\2021년 세무달력\"/>
    </mc:Choice>
  </mc:AlternateContent>
  <xr:revisionPtr revIDLastSave="0" documentId="8_{0FA44F6C-4C62-4852-8C0C-199A82F0131A}" xr6:coauthVersionLast="45" xr6:coauthVersionMax="45" xr10:uidLastSave="{00000000-0000-0000-0000-000000000000}"/>
  <bookViews>
    <workbookView xWindow="-120" yWindow="-120" windowWidth="29040" windowHeight="15840" xr2:uid="{2E228B61-8ED8-4C14-81C9-1EB134417C7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A66" i="1" l="1"/>
  <c r="A56" i="1"/>
  <c r="A57" i="1"/>
  <c r="A64" i="1"/>
  <c r="A72" i="1"/>
  <c r="A71" i="1"/>
  <c r="D69" i="1"/>
  <c r="F68" i="1"/>
  <c r="F67" i="1"/>
  <c r="D67" i="1"/>
  <c r="D63" i="1"/>
  <c r="D55" i="1"/>
  <c r="D50" i="1"/>
</calcChain>
</file>

<file path=xl/sharedStrings.xml><?xml version="1.0" encoding="utf-8"?>
<sst xmlns="http://schemas.openxmlformats.org/spreadsheetml/2006/main" count="33" uniqueCount="33">
  <si>
    <t>1. 부당행위계산부인규정의 적용요건</t>
    <phoneticPr fontId="2" type="noConversion"/>
  </si>
  <si>
    <t>금전 외의 자산 또는 용역의 저가대부 또는 제공시 부당행위계산부인 규정의 적용은 시가(적정임대료)와 거래가액(수령한 임대료)의 차액이 3억원 이상이거나 시가의 10분의 5에 상당하는 금액 이상인 경우에 한하여 적용한다.(법령 §88[부당행위계산의 유형 등] ③).</t>
    <phoneticPr fontId="2" type="noConversion"/>
  </si>
  <si>
    <t>1) 시가(적정임대료)의 범위</t>
    <phoneticPr fontId="2" type="noConversion"/>
  </si>
  <si>
    <t>시가(적정임대료) = (해당 자산의 시가의 50% - 그 자산의 제공과 관련하여 받은 전세금 또는 보증금) × 정기예금이자율 *주)</t>
    <phoneticPr fontId="2" type="noConversion"/>
  </si>
  <si>
    <t>*주) :2019.1.1. 이후 최초로 개시하는 사업연도분부터 정기예금이자율은 연 2.1%를 적용한다. (법령 §11[수익의 범위] 1호 단서, 법칙[정기예금이자율] §6)&gt;</t>
    <phoneticPr fontId="2" type="noConversion"/>
  </si>
  <si>
    <t>*주) :2020.1.1. 이후 최초로 개시하는 사업연도분부터 정기예금이자율은 연 1.8%를 적용한다. (법령 §11[수익의 범위] 1호 단서, 법칙[정기예금이자율] §6)&gt;</t>
    <phoneticPr fontId="2" type="noConversion"/>
  </si>
  <si>
    <t>익금산입액  = 시가(적정임대료) - 수령한 임대료</t>
    <phoneticPr fontId="2" type="noConversion"/>
  </si>
  <si>
    <t>2. 임대자산의 시가</t>
    <phoneticPr fontId="2" type="noConversion"/>
  </si>
  <si>
    <t>① 시가의 의미</t>
    <phoneticPr fontId="2" type="noConversion"/>
  </si>
  <si>
    <r>
      <t>위 산식에서 해당자산의 시가라 함은 건전한 사회통념 및 상거래관행과 특수관계인이 아닌 자 간의 정상적인 거래에서 적용되거나 적용될 것으로 판단되는 가격(요율</t>
    </r>
    <r>
      <rPr>
        <sz val="11"/>
        <color theme="1"/>
        <rFont val="맑은 고딕"/>
        <family val="3"/>
        <charset val="128"/>
        <scheme val="minor"/>
      </rPr>
      <t>・</t>
    </r>
    <r>
      <rPr>
        <sz val="11"/>
        <color theme="1"/>
        <rFont val="맑은 고딕"/>
        <family val="2"/>
        <charset val="129"/>
        <scheme val="minor"/>
      </rPr>
      <t>이자율</t>
    </r>
    <r>
      <rPr>
        <sz val="11"/>
        <color theme="1"/>
        <rFont val="맑은 고딕"/>
        <family val="3"/>
        <charset val="128"/>
        <scheme val="minor"/>
      </rPr>
      <t>・</t>
    </r>
    <r>
      <rPr>
        <sz val="11"/>
        <color theme="1"/>
        <rFont val="맑은 고딕"/>
        <family val="2"/>
        <charset val="129"/>
        <scheme val="minor"/>
      </rPr>
      <t xml:space="preserve">임대료 및 교환비율과 그 밖에 이에 준하는 것을 포함)을 말한다.(법법 §52[부당행위계산의 부인] ②). </t>
    </r>
    <phoneticPr fontId="2" type="noConversion"/>
  </si>
  <si>
    <t>그리고 이러한 시가는 해당 거래와 유사한 상황에서 해당 법인이 특수관계인 외의 불특정다수인과 계속적으로 거래한 가격 또는 특수관계인이 아닌 제3자에게 일반적으로 거래된 가격이 있는 경우에는 그 가격(주권상장법인이 발행한 주식을 한국거래소에서 거래한 경우 해당 주식의 시가는 그 거래일의 한국거래소 최종시세가액)에 의한다(법령 §89[시가의 범위 등]①).</t>
    <phoneticPr fontId="2" type="noConversion"/>
  </si>
  <si>
    <t>② 시가가 불분명한 경우</t>
    <phoneticPr fontId="2" type="noConversion"/>
  </si>
  <si>
    <t>시가가 불분명한 경우에는 다음 각 호를 차례로 적용하여 계산한 금액에 따른다. (법령 §89[시가의 범위 등] ②).</t>
    <phoneticPr fontId="2" type="noConversion"/>
  </si>
  <si>
    <t>(가)「감정평가 및 감정평가사에 관한 법률」에 따른 감정평가업자가 감정한 가액이 있는 경우 그 가액(감정한 가액이 2 이상인 경우에는 그 감정한 가액의 평균액). 다만, 주식등은 제외한다.(2019.02.12 단서개정)</t>
    <phoneticPr fontId="2" type="noConversion"/>
  </si>
  <si>
    <t>* 감정가액은 당해 자산의 거래당시의 당해 자산의 가액을 감정한 것을 말한다. [(서면2팀-1532,2007.08.20.;(법인46012-1350,2000.06.12.)). 한편, 소급감정에 의한 감정에 따른 가액도 시가로 인정한다. 
[(대법원2010두28328,2012.06.14.);(대법원94누5595,1995.02.10.)].</t>
    <phoneticPr fontId="2" type="noConversion"/>
  </si>
  <si>
    <t>[사례] 자산의 임대</t>
    <phoneticPr fontId="2" type="noConversion"/>
  </si>
  <si>
    <t>다음 자료를 이용하여 (주)A의 당기(2019.1.1.~12.31.)의 세무조정을 하라.</t>
    <phoneticPr fontId="2" type="noConversion"/>
  </si>
  <si>
    <t>회사는 당기 중에 특수관계 있는 법인에게 부동산을 임대하였는 바, 그 내역은 다음과 같다. 임대보증금은 임대개시일 하루 전에 수령하였다.</t>
    <phoneticPr fontId="2" type="noConversion"/>
  </si>
  <si>
    <t>(1) 임대보증금 :</t>
    <phoneticPr fontId="2" type="noConversion"/>
  </si>
  <si>
    <t>(2) 임대부동산의 임대계약일 현재 시가 :</t>
    <phoneticPr fontId="2" type="noConversion"/>
  </si>
  <si>
    <t>~</t>
    <phoneticPr fontId="2" type="noConversion"/>
  </si>
  <si>
    <t>(5)정기예금이자율</t>
    <phoneticPr fontId="2" type="noConversion"/>
  </si>
  <si>
    <t>해설</t>
    <phoneticPr fontId="2" type="noConversion"/>
  </si>
  <si>
    <t>1. 자산임대시의 시가 (적정임대료)</t>
    <phoneticPr fontId="2" type="noConversion"/>
  </si>
  <si>
    <t>2. 부당행위 부인에 따른 익금산입액</t>
    <phoneticPr fontId="2" type="noConversion"/>
  </si>
  <si>
    <t xml:space="preserve">  1) 부당행위계산부인규정의 적용 여부</t>
    <phoneticPr fontId="2" type="noConversion"/>
  </si>
  <si>
    <t xml:space="preserve">    ① 시가(적정임대료) - 수령한 임대료</t>
    <phoneticPr fontId="2" type="noConversion"/>
  </si>
  <si>
    <t>2) 익금불산입액</t>
    <phoneticPr fontId="2" type="noConversion"/>
  </si>
  <si>
    <t>시가 5%</t>
    <phoneticPr fontId="2" type="noConversion"/>
  </si>
  <si>
    <t>105% 이상</t>
    <phoneticPr fontId="2" type="noConversion"/>
  </si>
  <si>
    <t xml:space="preserve"> 95% 이하</t>
    <phoneticPr fontId="2" type="noConversion"/>
  </si>
  <si>
    <t>(3) 임대료 :</t>
    <phoneticPr fontId="2" type="noConversion"/>
  </si>
  <si>
    <t>(4)임대기간 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</si>
</sst>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&quot;원&quot;"/>
    <numFmt numFmtId="178" formatCode="&quot;월 &quot;#,##0&quot;원&quot;"/>
    <numFmt numFmtId="180" formatCode="yyyy\.mm\.dd\."/>
    <numFmt numFmtId="181" formatCode="0.0%"/>
    <numFmt numFmtId="182" formatCode="#,##0&quot;일&quot;"/>
    <numFmt numFmtId="184" formatCode="_-* #,##0_-&quot;원&quot;;\-* #,##0_-;_-* &quot;-&quot;_-;_-@_-"/>
    <numFmt numFmtId="185" formatCode="#,##0&quot;개월&quot;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8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180" fontId="5" fillId="0" borderId="0" xfId="0" applyNumberFormat="1" applyFont="1" applyAlignment="1">
      <alignment horizontal="center" vertical="center"/>
    </xf>
    <xf numFmtId="181" fontId="5" fillId="0" borderId="0" xfId="2" applyNumberFormat="1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>
      <alignment vertical="center"/>
    </xf>
    <xf numFmtId="182" fontId="6" fillId="2" borderId="0" xfId="0" applyNumberFormat="1" applyFont="1" applyFill="1" applyAlignment="1">
      <alignment horizontal="center" vertical="center"/>
    </xf>
    <xf numFmtId="184" fontId="3" fillId="2" borderId="0" xfId="1" applyNumberFormat="1" applyFont="1" applyFill="1">
      <alignment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quotePrefix="1" applyFont="1">
      <alignment vertical="center"/>
    </xf>
    <xf numFmtId="185" fontId="6" fillId="0" borderId="0" xfId="0" applyNumberFormat="1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D099-6878-4EA3-B8B4-5873DE83016C}">
  <dimension ref="A1:G72"/>
  <sheetViews>
    <sheetView showGridLines="0" tabSelected="1" topLeftCell="A42" workbookViewId="0">
      <selection activeCell="C53" sqref="C53"/>
    </sheetView>
  </sheetViews>
  <sheetFormatPr defaultRowHeight="16.5" x14ac:dyDescent="0.3"/>
  <cols>
    <col min="1" max="1" width="14.625" customWidth="1"/>
    <col min="3" max="3" width="12.25" customWidth="1"/>
    <col min="4" max="4" width="15.625" style="1" customWidth="1"/>
    <col min="5" max="5" width="4.75" customWidth="1"/>
    <col min="6" max="6" width="14.375" bestFit="1" customWidth="1"/>
    <col min="7" max="7" width="10.5" customWidth="1"/>
  </cols>
  <sheetData>
    <row r="1" spans="1:1" customFormat="1" x14ac:dyDescent="0.3">
      <c r="A1" t="s">
        <v>0</v>
      </c>
    </row>
    <row r="2" spans="1:1" customFormat="1" x14ac:dyDescent="0.3"/>
    <row r="3" spans="1:1" customFormat="1" x14ac:dyDescent="0.3">
      <c r="A3" t="s">
        <v>1</v>
      </c>
    </row>
    <row r="4" spans="1:1" customFormat="1" x14ac:dyDescent="0.3"/>
    <row r="5" spans="1:1" customFormat="1" x14ac:dyDescent="0.3"/>
    <row r="6" spans="1:1" customFormat="1" x14ac:dyDescent="0.3">
      <c r="A6" t="s">
        <v>7</v>
      </c>
    </row>
    <row r="7" spans="1:1" customFormat="1" x14ac:dyDescent="0.3"/>
    <row r="8" spans="1:1" customFormat="1" x14ac:dyDescent="0.3">
      <c r="A8" t="s">
        <v>8</v>
      </c>
    </row>
    <row r="9" spans="1:1" customFormat="1" x14ac:dyDescent="0.3"/>
    <row r="10" spans="1:1" customFormat="1" x14ac:dyDescent="0.3">
      <c r="A10" t="s">
        <v>9</v>
      </c>
    </row>
    <row r="11" spans="1:1" customFormat="1" x14ac:dyDescent="0.3">
      <c r="A11" t="s">
        <v>10</v>
      </c>
    </row>
    <row r="12" spans="1:1" customFormat="1" x14ac:dyDescent="0.3"/>
    <row r="13" spans="1:1" customFormat="1" x14ac:dyDescent="0.3">
      <c r="A13" t="s">
        <v>11</v>
      </c>
    </row>
    <row r="14" spans="1:1" customFormat="1" x14ac:dyDescent="0.3"/>
    <row r="15" spans="1:1" customFormat="1" x14ac:dyDescent="0.3">
      <c r="A15" t="s">
        <v>12</v>
      </c>
    </row>
    <row r="16" spans="1:1" customFormat="1" x14ac:dyDescent="0.3"/>
    <row r="17" spans="1:1" customFormat="1" x14ac:dyDescent="0.3">
      <c r="A17" t="s">
        <v>13</v>
      </c>
    </row>
    <row r="18" spans="1:1" customFormat="1" x14ac:dyDescent="0.3"/>
    <row r="19" spans="1:1" customFormat="1" x14ac:dyDescent="0.3">
      <c r="A19" t="s">
        <v>14</v>
      </c>
    </row>
    <row r="20" spans="1:1" customFormat="1" x14ac:dyDescent="0.3"/>
    <row r="21" spans="1:1" customFormat="1" x14ac:dyDescent="0.3"/>
    <row r="22" spans="1:1" customFormat="1" x14ac:dyDescent="0.3"/>
    <row r="23" spans="1:1" customFormat="1" x14ac:dyDescent="0.3"/>
    <row r="24" spans="1:1" customFormat="1" x14ac:dyDescent="0.3"/>
    <row r="25" spans="1:1" customFormat="1" x14ac:dyDescent="0.3"/>
    <row r="26" spans="1:1" customFormat="1" x14ac:dyDescent="0.3"/>
    <row r="27" spans="1:1" customFormat="1" x14ac:dyDescent="0.3">
      <c r="A27" t="s">
        <v>2</v>
      </c>
    </row>
    <row r="28" spans="1:1" customFormat="1" x14ac:dyDescent="0.3"/>
    <row r="29" spans="1:1" customFormat="1" x14ac:dyDescent="0.3">
      <c r="A29" t="s">
        <v>3</v>
      </c>
    </row>
    <row r="30" spans="1:1" customFormat="1" x14ac:dyDescent="0.3"/>
    <row r="31" spans="1:1" customFormat="1" x14ac:dyDescent="0.3">
      <c r="A31" t="s">
        <v>4</v>
      </c>
    </row>
    <row r="32" spans="1:1" customFormat="1" x14ac:dyDescent="0.3"/>
    <row r="33" spans="1:6" x14ac:dyDescent="0.3">
      <c r="A33" t="s">
        <v>5</v>
      </c>
      <c r="D33"/>
    </row>
    <row r="34" spans="1:6" x14ac:dyDescent="0.3">
      <c r="D34"/>
    </row>
    <row r="35" spans="1:6" x14ac:dyDescent="0.3">
      <c r="D35"/>
    </row>
    <row r="36" spans="1:6" x14ac:dyDescent="0.3">
      <c r="A36" t="s">
        <v>6</v>
      </c>
      <c r="D36"/>
    </row>
    <row r="37" spans="1:6" x14ac:dyDescent="0.3">
      <c r="D37"/>
    </row>
    <row r="38" spans="1:6" x14ac:dyDescent="0.3">
      <c r="D38"/>
    </row>
    <row r="39" spans="1:6" x14ac:dyDescent="0.3">
      <c r="A39" t="s">
        <v>15</v>
      </c>
      <c r="D39"/>
    </row>
    <row r="40" spans="1:6" x14ac:dyDescent="0.3">
      <c r="D40"/>
    </row>
    <row r="41" spans="1:6" x14ac:dyDescent="0.3">
      <c r="A41" t="s">
        <v>16</v>
      </c>
      <c r="D41"/>
    </row>
    <row r="42" spans="1:6" x14ac:dyDescent="0.3">
      <c r="D42"/>
    </row>
    <row r="43" spans="1:6" x14ac:dyDescent="0.3">
      <c r="A43" t="s">
        <v>17</v>
      </c>
      <c r="D43"/>
    </row>
    <row r="44" spans="1:6" x14ac:dyDescent="0.3">
      <c r="D44"/>
    </row>
    <row r="45" spans="1:6" x14ac:dyDescent="0.3">
      <c r="A45" t="s">
        <v>18</v>
      </c>
      <c r="D45" s="4">
        <v>40000000</v>
      </c>
    </row>
    <row r="46" spans="1:6" x14ac:dyDescent="0.3">
      <c r="A46" t="s">
        <v>19</v>
      </c>
      <c r="D46" s="4">
        <v>1000000000</v>
      </c>
    </row>
    <row r="47" spans="1:6" x14ac:dyDescent="0.3">
      <c r="A47" s="2" t="s">
        <v>31</v>
      </c>
      <c r="D47" s="5">
        <v>400000</v>
      </c>
      <c r="F47" s="9"/>
    </row>
    <row r="48" spans="1:6" x14ac:dyDescent="0.3">
      <c r="A48" s="2" t="s">
        <v>32</v>
      </c>
      <c r="D48" s="6">
        <v>43556</v>
      </c>
      <c r="E48" s="3" t="s">
        <v>20</v>
      </c>
      <c r="F48" s="6">
        <v>44286</v>
      </c>
    </row>
    <row r="49" spans="1:6" x14ac:dyDescent="0.3">
      <c r="A49" s="2"/>
      <c r="D49" s="6">
        <v>43830</v>
      </c>
      <c r="E49" s="3"/>
      <c r="F49" s="6"/>
    </row>
    <row r="50" spans="1:6" x14ac:dyDescent="0.3">
      <c r="A50" s="2"/>
      <c r="D50" s="10">
        <f>D49-D48+1</f>
        <v>275</v>
      </c>
      <c r="E50" s="3"/>
      <c r="F50" s="6"/>
    </row>
    <row r="51" spans="1:6" x14ac:dyDescent="0.3">
      <c r="A51" s="2"/>
      <c r="D51" s="14">
        <f>IF(D48="",0,DATEDIF(D48,D49,"M")+1)</f>
        <v>9</v>
      </c>
      <c r="E51" s="3"/>
      <c r="F51" s="12"/>
    </row>
    <row r="52" spans="1:6" x14ac:dyDescent="0.3">
      <c r="A52" t="s">
        <v>21</v>
      </c>
      <c r="D52" s="7">
        <v>2.1000000000000001E-2</v>
      </c>
    </row>
    <row r="54" spans="1:6" x14ac:dyDescent="0.3">
      <c r="A54" t="s">
        <v>22</v>
      </c>
    </row>
    <row r="55" spans="1:6" x14ac:dyDescent="0.3">
      <c r="A55" t="s">
        <v>23</v>
      </c>
      <c r="D55" s="11">
        <f>TRUNC((D46*50%*D50-D45*D50)*D52*1/365,0)</f>
        <v>7278082</v>
      </c>
    </row>
    <row r="56" spans="1:6" x14ac:dyDescent="0.3">
      <c r="A56" s="13" t="str">
        <f>"   ("&amp;TEXT(D46,"#,##0")&amp;" × 50% × "&amp;D50&amp;"일 – "&amp;TEXT(D45,"#,##0")&amp;"원 × "&amp;D50&amp;"일*주) × "&amp;D52*100&amp;"% x 1/365 = "&amp;TEXT(D55,"#,##0")&amp;"원"</f>
        <v xml:space="preserve">   (1,000,000,000 × 50% × 275일 – 40,000,000원 × 275일*주) × 2.1% x 1/365 = 7,278,082원</v>
      </c>
    </row>
    <row r="57" spans="1:6" x14ac:dyDescent="0.3">
      <c r="A57" s="2" t="str">
        <f>"*주 : "&amp;TEXT(D48,"m.d.")&amp;"~12.31.까지의 일수 임 (초일산입)."</f>
        <v>*주 : 4.1.~12.31.까지의 일수 임 (초일산입).</v>
      </c>
    </row>
    <row r="59" spans="1:6" x14ac:dyDescent="0.3">
      <c r="A59" t="s">
        <v>24</v>
      </c>
    </row>
    <row r="61" spans="1:6" x14ac:dyDescent="0.3">
      <c r="A61" t="s">
        <v>25</v>
      </c>
    </row>
    <row r="63" spans="1:6" x14ac:dyDescent="0.3">
      <c r="A63" t="s">
        <v>26</v>
      </c>
      <c r="D63" s="11">
        <f>D55-D47*9</f>
        <v>3678082</v>
      </c>
    </row>
    <row r="64" spans="1:6" x14ac:dyDescent="0.3">
      <c r="A64" s="13" t="str">
        <f>"        = "&amp;TEXT(D55,"#,##0")&amp;"원 – "&amp;TEXT(D47,"#,##0")&amp;"원 x "&amp;TEXT(D51,"#,##0")&amp;"월 = "&amp;TEXT(D63,"#,##0"&amp;"원")</f>
        <v xml:space="preserve">        = 7,278,082원 – 400,000원 x 9월 = 3,678,082원</v>
      </c>
    </row>
    <row r="66" spans="1:7" x14ac:dyDescent="0.3">
      <c r="A66" s="8" t="str">
        <f>" ② 위 ‘①’금액이 3억원 이상은 아니지만 시가("&amp;TEXT(D55,"#,##0")&amp;"원)의 5%("&amp;TEXT(D67,"#,##0"&amp;"원) 이상이므로 부당행위계산부인규정을 적용한다.")</f>
        <v xml:space="preserve"> ② 위 ‘①’금액이 3억원 이상은 아니지만 시가(7,278,082원)의 5%(363,904원) 이상이므로 부당행위계산부인규정을 적용한다.</v>
      </c>
    </row>
    <row r="67" spans="1:7" x14ac:dyDescent="0.3">
      <c r="C67" t="s">
        <v>28</v>
      </c>
      <c r="D67" s="11">
        <f>D55*5%</f>
        <v>363904.10000000003</v>
      </c>
      <c r="F67" s="11">
        <f>D55-D67</f>
        <v>6914177.9000000004</v>
      </c>
      <c r="G67" t="s">
        <v>30</v>
      </c>
    </row>
    <row r="68" spans="1:7" x14ac:dyDescent="0.3">
      <c r="F68" s="11">
        <f>D55+D67</f>
        <v>7641986.0999999996</v>
      </c>
      <c r="G68" t="s">
        <v>29</v>
      </c>
    </row>
    <row r="69" spans="1:7" x14ac:dyDescent="0.3">
      <c r="A69" t="s">
        <v>27</v>
      </c>
      <c r="D69" s="11">
        <f>IF(OR(D63&lt;=F67,D63&gt;=F68),D63,0)</f>
        <v>3678082</v>
      </c>
    </row>
    <row r="71" spans="1:7" x14ac:dyDescent="0.3">
      <c r="A71" s="8" t="str">
        <f>"익금산입액 = 시가(적정임대료) - 수령한 임대료 = "&amp;TEXT(D69,"#,##0"&amp;"원")</f>
        <v>익금산입액 = 시가(적정임대료) - 수령한 임대료 = 3,678,082원</v>
      </c>
    </row>
    <row r="72" spans="1:7" x14ac:dyDescent="0.3">
      <c r="A72" s="8" t="str">
        <f>"&lt;익금산입&gt; 부당행위계산의 부인 "&amp;TEXT(D69,"#,##0"&amp;"원 (기타사외유출)")</f>
        <v>&lt;익금산입&gt; 부당행위계산의 부인 3,678,082원 (기타사외유출)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2020-09-25T12:30:08Z</dcterms:created>
  <dcterms:modified xsi:type="dcterms:W3CDTF">2020-09-25T13:11:04Z</dcterms:modified>
</cp:coreProperties>
</file>