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70" windowWidth="13920" windowHeight="8355" activeTab="0"/>
  </bookViews>
  <sheets>
    <sheet name="Korean" sheetId="1" r:id="rId1"/>
  </sheets>
  <definedNames>
    <definedName name="_xlnm.Print_Area" localSheetId="0">'Korean'!$A$1:$AW$68</definedName>
  </definedNames>
  <calcPr fullCalcOnLoad="1"/>
</workbook>
</file>

<file path=xl/sharedStrings.xml><?xml version="1.0" encoding="utf-8"?>
<sst xmlns="http://schemas.openxmlformats.org/spreadsheetml/2006/main" count="84" uniqueCount="46">
  <si>
    <t xml:space="preserve">KTF </t>
  </si>
  <si>
    <t xml:space="preserve">STI </t>
  </si>
  <si>
    <t xml:space="preserve">SKT </t>
  </si>
  <si>
    <t>PCS Service</t>
  </si>
  <si>
    <t>Merged to SKT</t>
  </si>
  <si>
    <t>Merged to SKT</t>
  </si>
  <si>
    <t xml:space="preserve">  Phone to Phone SMS</t>
  </si>
  <si>
    <r>
      <t xml:space="preserve">LGT </t>
    </r>
    <r>
      <rPr>
        <b/>
        <sz val="10"/>
        <rFont val="바탕"/>
        <family val="1"/>
      </rPr>
      <t>가입자</t>
    </r>
    <r>
      <rPr>
        <b/>
        <sz val="10"/>
        <rFont val="Times New Roman"/>
        <family val="1"/>
      </rPr>
      <t xml:space="preserve"> (</t>
    </r>
    <r>
      <rPr>
        <b/>
        <sz val="10"/>
        <rFont val="바탕"/>
        <family val="1"/>
      </rPr>
      <t>명</t>
    </r>
    <r>
      <rPr>
        <b/>
        <sz val="10"/>
        <rFont val="Times New Roman"/>
        <family val="1"/>
      </rPr>
      <t>)</t>
    </r>
  </si>
  <si>
    <t>순증</t>
  </si>
  <si>
    <t>해지</t>
  </si>
  <si>
    <r>
      <t>해지율</t>
    </r>
    <r>
      <rPr>
        <b/>
        <sz val="10"/>
        <rFont val="Times New Roman"/>
        <family val="1"/>
      </rPr>
      <t xml:space="preserve"> (%)</t>
    </r>
  </si>
  <si>
    <r>
      <t>월별</t>
    </r>
    <r>
      <rPr>
        <b/>
        <sz val="9"/>
        <rFont val="Times New Roman"/>
        <family val="1"/>
      </rPr>
      <t xml:space="preserve"> ARPU (</t>
    </r>
    <r>
      <rPr>
        <b/>
        <sz val="9"/>
        <rFont val="바탕"/>
        <family val="1"/>
      </rPr>
      <t>원</t>
    </r>
    <r>
      <rPr>
        <b/>
        <sz val="9"/>
        <rFont val="Times New Roman"/>
        <family val="1"/>
      </rPr>
      <t>)</t>
    </r>
  </si>
  <si>
    <t>가입비</t>
  </si>
  <si>
    <r>
      <t>가입비</t>
    </r>
    <r>
      <rPr>
        <b/>
        <sz val="9"/>
        <rFont val="Times New Roman"/>
        <family val="1"/>
      </rPr>
      <t xml:space="preserve"> </t>
    </r>
    <r>
      <rPr>
        <b/>
        <sz val="9"/>
        <rFont val="바탕"/>
        <family val="1"/>
      </rPr>
      <t>제외</t>
    </r>
    <r>
      <rPr>
        <b/>
        <sz val="9"/>
        <rFont val="Times New Roman"/>
        <family val="1"/>
      </rPr>
      <t xml:space="preserve"> ARPU (</t>
    </r>
    <r>
      <rPr>
        <b/>
        <sz val="9"/>
        <rFont val="바탕"/>
        <family val="1"/>
      </rPr>
      <t>원</t>
    </r>
    <r>
      <rPr>
        <b/>
        <sz val="9"/>
        <rFont val="Times New Roman"/>
        <family val="1"/>
      </rPr>
      <t>)</t>
    </r>
  </si>
  <si>
    <r>
      <t>기본료</t>
    </r>
    <r>
      <rPr>
        <sz val="10"/>
        <rFont val="Times New Roman"/>
        <family val="1"/>
      </rPr>
      <t xml:space="preserve"> &amp; </t>
    </r>
    <r>
      <rPr>
        <sz val="10"/>
        <rFont val="바탕"/>
        <family val="1"/>
      </rPr>
      <t>통화료</t>
    </r>
  </si>
  <si>
    <t>Data Service</t>
  </si>
  <si>
    <r>
      <t>부가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서비스</t>
    </r>
  </si>
  <si>
    <r>
      <t>LM</t>
    </r>
    <r>
      <rPr>
        <sz val="10"/>
        <rFont val="바탕"/>
        <family val="1"/>
      </rPr>
      <t>접속료</t>
    </r>
  </si>
  <si>
    <r>
      <t>MM</t>
    </r>
    <r>
      <rPr>
        <sz val="10"/>
        <rFont val="바탕"/>
        <family val="1"/>
      </rPr>
      <t>접속료</t>
    </r>
  </si>
  <si>
    <t>발신</t>
  </si>
  <si>
    <t>수신</t>
  </si>
  <si>
    <r>
      <t>통화량</t>
    </r>
    <r>
      <rPr>
        <b/>
        <sz val="10"/>
        <rFont val="Times New Roman"/>
        <family val="1"/>
      </rPr>
      <t xml:space="preserve"> </t>
    </r>
    <r>
      <rPr>
        <b/>
        <sz val="10"/>
        <rFont val="바탕"/>
        <family val="1"/>
      </rPr>
      <t>비중</t>
    </r>
    <r>
      <rPr>
        <b/>
        <sz val="10"/>
        <rFont val="Times New Roman"/>
        <family val="1"/>
      </rPr>
      <t xml:space="preserve"> (%)</t>
    </r>
  </si>
  <si>
    <r>
      <t>LGT</t>
    </r>
    <r>
      <rPr>
        <sz val="10"/>
        <rFont val="바탕"/>
        <family val="1"/>
      </rPr>
      <t>↔</t>
    </r>
    <r>
      <rPr>
        <sz val="10"/>
        <rFont val="Times New Roman"/>
        <family val="1"/>
      </rPr>
      <t>LGT</t>
    </r>
  </si>
  <si>
    <r>
      <t>LGT</t>
    </r>
    <r>
      <rPr>
        <sz val="10"/>
        <rFont val="바탕"/>
        <family val="1"/>
      </rPr>
      <t>→</t>
    </r>
    <r>
      <rPr>
        <sz val="10"/>
        <rFont val="Times New Roman"/>
        <family val="1"/>
      </rPr>
      <t>Land</t>
    </r>
  </si>
  <si>
    <r>
      <t>LGT</t>
    </r>
    <r>
      <rPr>
        <sz val="10"/>
        <rFont val="바탕"/>
        <family val="1"/>
      </rPr>
      <t>→</t>
    </r>
    <r>
      <rPr>
        <sz val="10"/>
        <rFont val="Times New Roman"/>
        <family val="1"/>
      </rPr>
      <t>Mobile</t>
    </r>
  </si>
  <si>
    <r>
      <t>Mobile</t>
    </r>
    <r>
      <rPr>
        <sz val="10"/>
        <rFont val="바탕"/>
        <family val="1"/>
      </rPr>
      <t>→</t>
    </r>
    <r>
      <rPr>
        <sz val="10"/>
        <rFont val="Times New Roman"/>
        <family val="1"/>
      </rPr>
      <t>LGT</t>
    </r>
  </si>
  <si>
    <r>
      <t>타사</t>
    </r>
    <r>
      <rPr>
        <b/>
        <sz val="10"/>
        <rFont val="Times New Roman"/>
        <family val="1"/>
      </rPr>
      <t xml:space="preserve"> </t>
    </r>
    <r>
      <rPr>
        <b/>
        <sz val="10"/>
        <rFont val="바탕"/>
        <family val="1"/>
      </rPr>
      <t>시장</t>
    </r>
    <r>
      <rPr>
        <b/>
        <sz val="10"/>
        <rFont val="Times New Roman"/>
        <family val="1"/>
      </rPr>
      <t xml:space="preserve"> </t>
    </r>
    <r>
      <rPr>
        <b/>
        <sz val="10"/>
        <rFont val="바탕"/>
        <family val="1"/>
      </rPr>
      <t>점유율</t>
    </r>
    <r>
      <rPr>
        <b/>
        <sz val="10"/>
        <rFont val="Times New Roman"/>
        <family val="1"/>
      </rPr>
      <t xml:space="preserve"> (%)</t>
    </r>
  </si>
  <si>
    <r>
      <t>Land</t>
    </r>
    <r>
      <rPr>
        <sz val="10"/>
        <rFont val="바탕"/>
        <family val="1"/>
      </rPr>
      <t>→</t>
    </r>
    <r>
      <rPr>
        <sz val="10"/>
        <rFont val="Times New Roman"/>
        <family val="1"/>
      </rPr>
      <t>LGT</t>
    </r>
  </si>
  <si>
    <r>
      <t>무선시장</t>
    </r>
    <r>
      <rPr>
        <b/>
        <sz val="10"/>
        <rFont val="Times New Roman"/>
        <family val="1"/>
      </rPr>
      <t xml:space="preserve"> </t>
    </r>
    <r>
      <rPr>
        <b/>
        <sz val="10"/>
        <rFont val="바탕"/>
        <family val="1"/>
      </rPr>
      <t>가입자수</t>
    </r>
    <r>
      <rPr>
        <b/>
        <sz val="10"/>
        <rFont val="Times New Roman"/>
        <family val="1"/>
      </rPr>
      <t xml:space="preserve"> (</t>
    </r>
    <r>
      <rPr>
        <b/>
        <sz val="10"/>
        <rFont val="바탕"/>
        <family val="1"/>
      </rPr>
      <t>명</t>
    </r>
    <r>
      <rPr>
        <b/>
        <sz val="10"/>
        <rFont val="Times New Roman"/>
        <family val="1"/>
      </rPr>
      <t>)</t>
    </r>
  </si>
  <si>
    <r>
      <t>전체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무선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가입자수</t>
    </r>
  </si>
  <si>
    <r>
      <t xml:space="preserve">LGT </t>
    </r>
    <r>
      <rPr>
        <b/>
        <sz val="10"/>
        <rFont val="바탕"/>
        <family val="1"/>
      </rPr>
      <t>시장</t>
    </r>
    <r>
      <rPr>
        <b/>
        <sz val="10"/>
        <rFont val="Times New Roman"/>
        <family val="1"/>
      </rPr>
      <t xml:space="preserve"> </t>
    </r>
    <r>
      <rPr>
        <b/>
        <sz val="10"/>
        <rFont val="바탕"/>
        <family val="1"/>
      </rPr>
      <t>점유율</t>
    </r>
    <r>
      <rPr>
        <b/>
        <sz val="10"/>
        <rFont val="Times New Roman"/>
        <family val="1"/>
      </rPr>
      <t xml:space="preserve"> (%)</t>
    </r>
  </si>
  <si>
    <r>
      <t xml:space="preserve">ISMS </t>
    </r>
    <r>
      <rPr>
        <sz val="10"/>
        <rFont val="바탕"/>
        <family val="1"/>
      </rPr>
      <t>단말기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사용자수</t>
    </r>
    <r>
      <rPr>
        <sz val="10"/>
        <rFont val="Times New Roman"/>
        <family val="1"/>
      </rPr>
      <t xml:space="preserve"> (</t>
    </r>
    <r>
      <rPr>
        <sz val="10"/>
        <rFont val="바탕"/>
        <family val="1"/>
      </rPr>
      <t>천명</t>
    </r>
    <r>
      <rPr>
        <sz val="10"/>
        <rFont val="Times New Roman"/>
        <family val="1"/>
      </rPr>
      <t>)</t>
    </r>
  </si>
  <si>
    <r>
      <t xml:space="preserve">cdma1x </t>
    </r>
    <r>
      <rPr>
        <b/>
        <sz val="10"/>
        <rFont val="바탕"/>
        <family val="1"/>
      </rPr>
      <t>단말기</t>
    </r>
    <r>
      <rPr>
        <b/>
        <sz val="10"/>
        <rFont val="Times New Roman"/>
        <family val="1"/>
      </rPr>
      <t xml:space="preserve"> </t>
    </r>
    <r>
      <rPr>
        <b/>
        <sz val="10"/>
        <rFont val="바탕"/>
        <family val="1"/>
      </rPr>
      <t>사용자수</t>
    </r>
    <r>
      <rPr>
        <b/>
        <sz val="10"/>
        <rFont val="Times New Roman"/>
        <family val="1"/>
      </rPr>
      <t xml:space="preserve"> (</t>
    </r>
    <r>
      <rPr>
        <b/>
        <sz val="10"/>
        <rFont val="바탕"/>
        <family val="1"/>
      </rPr>
      <t>천명</t>
    </r>
    <r>
      <rPr>
        <b/>
        <sz val="10"/>
        <rFont val="Times New Roman"/>
        <family val="1"/>
      </rPr>
      <t>)</t>
    </r>
  </si>
  <si>
    <r>
      <t xml:space="preserve">무선 </t>
    </r>
    <r>
      <rPr>
        <b/>
        <sz val="11"/>
        <color indexed="9"/>
        <rFont val="Times New Roman"/>
        <family val="1"/>
      </rPr>
      <t xml:space="preserve">DATA </t>
    </r>
    <r>
      <rPr>
        <b/>
        <sz val="11"/>
        <color indexed="9"/>
        <rFont val="바탕"/>
        <family val="1"/>
      </rPr>
      <t>사용자수</t>
    </r>
  </si>
  <si>
    <r>
      <t xml:space="preserve">무선 </t>
    </r>
    <r>
      <rPr>
        <b/>
        <sz val="11"/>
        <color indexed="9"/>
        <rFont val="Times New Roman"/>
        <family val="1"/>
      </rPr>
      <t xml:space="preserve">DATA ARPU </t>
    </r>
  </si>
  <si>
    <r>
      <t>무선</t>
    </r>
    <r>
      <rPr>
        <b/>
        <sz val="10"/>
        <rFont val="Times New Roman"/>
        <family val="1"/>
      </rPr>
      <t xml:space="preserve"> DATA ARPU </t>
    </r>
  </si>
  <si>
    <r>
      <t xml:space="preserve">  Data </t>
    </r>
    <r>
      <rPr>
        <sz val="10"/>
        <rFont val="바탕"/>
        <family val="1"/>
      </rPr>
      <t>기본료</t>
    </r>
    <r>
      <rPr>
        <sz val="10"/>
        <rFont val="Times New Roman"/>
        <family val="1"/>
      </rPr>
      <t xml:space="preserve"> &amp; air time charge </t>
    </r>
  </si>
  <si>
    <r>
      <t xml:space="preserve">  Khai (Bundle</t>
    </r>
    <r>
      <rPr>
        <sz val="10"/>
        <rFont val="바탕"/>
        <family val="1"/>
      </rPr>
      <t>요금제</t>
    </r>
    <r>
      <rPr>
        <sz val="10"/>
        <rFont val="Times New Roman"/>
        <family val="1"/>
      </rPr>
      <t xml:space="preserve">) </t>
    </r>
    <r>
      <rPr>
        <sz val="10"/>
        <rFont val="바탕"/>
        <family val="1"/>
      </rPr>
      <t>기여분</t>
    </r>
    <r>
      <rPr>
        <sz val="10"/>
        <rFont val="Times New Roman"/>
        <family val="1"/>
      </rPr>
      <t>*</t>
    </r>
  </si>
  <si>
    <r>
      <t>* Bundle</t>
    </r>
    <r>
      <rPr>
        <sz val="10"/>
        <rFont val="바탕"/>
        <family val="1"/>
      </rPr>
      <t xml:space="preserve">요금(Khai) 기본료의 Data기여분 산정 : 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매월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평균</t>
    </r>
    <r>
      <rPr>
        <sz val="10"/>
        <rFont val="Times New Roman"/>
        <family val="1"/>
      </rPr>
      <t xml:space="preserve"> Bundle</t>
    </r>
    <r>
      <rPr>
        <sz val="10"/>
        <rFont val="바탕"/>
        <family val="1"/>
      </rPr>
      <t>가입자</t>
    </r>
    <r>
      <rPr>
        <sz val="10"/>
        <rFont val="Times New Roman"/>
        <family val="1"/>
      </rPr>
      <t>(Khai</t>
    </r>
    <r>
      <rPr>
        <sz val="10"/>
        <rFont val="바탕"/>
        <family val="1"/>
      </rPr>
      <t>요금제</t>
    </r>
    <r>
      <rPr>
        <sz val="10"/>
        <rFont val="Times New Roman"/>
        <family val="1"/>
      </rPr>
      <t>) x 1,500</t>
    </r>
    <r>
      <rPr>
        <sz val="10"/>
        <rFont val="바탕"/>
        <family val="1"/>
      </rPr>
      <t>원</t>
    </r>
  </si>
  <si>
    <r>
      <t xml:space="preserve">  </t>
    </r>
    <r>
      <rPr>
        <sz val="9"/>
        <rFont val="바탕"/>
        <family val="1"/>
      </rPr>
      <t>무선컨텐츠 정보이용료</t>
    </r>
  </si>
  <si>
    <r>
      <t xml:space="preserve">Color </t>
    </r>
    <r>
      <rPr>
        <b/>
        <sz val="10"/>
        <rFont val="바탕"/>
        <family val="1"/>
      </rPr>
      <t>단말기 사용자수(천명)</t>
    </r>
  </si>
  <si>
    <t>신규</t>
  </si>
  <si>
    <r>
      <t>ez-</t>
    </r>
    <r>
      <rPr>
        <sz val="10"/>
        <rFont val="Times New Roman"/>
        <family val="1"/>
      </rPr>
      <t xml:space="preserve">i (WAP) </t>
    </r>
    <r>
      <rPr>
        <sz val="10"/>
        <rFont val="바탕"/>
        <family val="1"/>
      </rPr>
      <t>단말기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사용자수</t>
    </r>
    <r>
      <rPr>
        <sz val="10"/>
        <rFont val="Times New Roman"/>
        <family val="1"/>
      </rPr>
      <t xml:space="preserve"> (</t>
    </r>
    <r>
      <rPr>
        <sz val="10"/>
        <rFont val="바탕"/>
        <family val="1"/>
      </rPr>
      <t>천명</t>
    </r>
    <r>
      <rPr>
        <sz val="10"/>
        <rFont val="Times New Roman"/>
        <family val="1"/>
      </rPr>
      <t>)</t>
    </r>
  </si>
  <si>
    <r>
      <t>월별</t>
    </r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MOU (</t>
    </r>
    <r>
      <rPr>
        <b/>
        <sz val="10"/>
        <rFont val="바탕"/>
        <family val="1"/>
      </rPr>
      <t>분</t>
    </r>
    <r>
      <rPr>
        <b/>
        <sz val="10"/>
        <rFont val="Times New Roman"/>
        <family val="1"/>
      </rPr>
      <t>)</t>
    </r>
  </si>
  <si>
    <t>인구 (명)</t>
  </si>
  <si>
    <t>보급율 (%)</t>
  </si>
</sst>
</file>

<file path=xl/styles.xml><?xml version="1.0" encoding="utf-8"?>
<styleSheet xmlns="http://schemas.openxmlformats.org/spreadsheetml/2006/main">
  <numFmts count="3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_);[Red]\(#,##0\)"/>
    <numFmt numFmtId="179" formatCode="#,##0.00_ "/>
    <numFmt numFmtId="180" formatCode="mmm&quot;-&quot;yy"/>
    <numFmt numFmtId="181" formatCode="#,##0_ ;[Red]\-#,##0\ "/>
    <numFmt numFmtId="182" formatCode="#,##0_);[Red]&quot;\&quot;\!\(#,##0&quot;\&quot;\!\)"/>
    <numFmt numFmtId="183" formatCode="0.000_);[Red]\(0.000\)"/>
    <numFmt numFmtId="184" formatCode="mmm/yyyy"/>
    <numFmt numFmtId="185" formatCode="#,##0.0_);[Red]\(#,##0.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mm&quot;/&quot;dd&quot;/&quot;yy"/>
    <numFmt numFmtId="190" formatCode="0.0"/>
    <numFmt numFmtId="191" formatCode="0_);[Red]\(0\)"/>
    <numFmt numFmtId="192" formatCode="0.00000"/>
    <numFmt numFmtId="193" formatCode="0.0000"/>
    <numFmt numFmtId="194" formatCode="0.000"/>
    <numFmt numFmtId="195" formatCode="0_ "/>
  </numFmts>
  <fonts count="17">
    <font>
      <sz val="11"/>
      <name val="돋움"/>
      <family val="3"/>
    </font>
    <font>
      <b/>
      <sz val="24"/>
      <name val="돋움"/>
      <family val="3"/>
    </font>
    <font>
      <sz val="8"/>
      <name val="돋움"/>
      <family val="3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바탕"/>
      <family val="1"/>
    </font>
    <font>
      <sz val="10"/>
      <name val="바탕"/>
      <family val="1"/>
    </font>
    <font>
      <b/>
      <sz val="9"/>
      <name val="바탕"/>
      <family val="1"/>
    </font>
    <font>
      <sz val="9"/>
      <name val="바탕"/>
      <family val="1"/>
    </font>
    <font>
      <b/>
      <sz val="11"/>
      <color indexed="9"/>
      <name val="바탕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/>
    </xf>
    <xf numFmtId="0" fontId="5" fillId="2" borderId="1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180" fontId="6" fillId="2" borderId="3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 horizontal="center"/>
    </xf>
    <xf numFmtId="0" fontId="7" fillId="0" borderId="4" xfId="0" applyFont="1" applyFill="1" applyBorder="1" applyAlignment="1">
      <alignment/>
    </xf>
    <xf numFmtId="176" fontId="4" fillId="0" borderId="5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177" fontId="4" fillId="0" borderId="5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/>
    </xf>
    <xf numFmtId="177" fontId="4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/>
    </xf>
    <xf numFmtId="176" fontId="4" fillId="0" borderId="7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7" fillId="0" borderId="5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/>
    </xf>
    <xf numFmtId="0" fontId="3" fillId="0" borderId="0" xfId="0" applyFont="1" applyBorder="1" applyAlignment="1">
      <alignment/>
    </xf>
    <xf numFmtId="176" fontId="7" fillId="0" borderId="7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/>
    </xf>
    <xf numFmtId="0" fontId="7" fillId="0" borderId="4" xfId="0" applyFont="1" applyBorder="1" applyAlignment="1">
      <alignment/>
    </xf>
    <xf numFmtId="177" fontId="4" fillId="3" borderId="8" xfId="15" applyNumberFormat="1" applyFont="1" applyFill="1" applyBorder="1" applyAlignment="1">
      <alignment vertical="center"/>
    </xf>
    <xf numFmtId="177" fontId="4" fillId="3" borderId="5" xfId="15" applyNumberFormat="1" applyFont="1" applyFill="1" applyBorder="1" applyAlignment="1">
      <alignment vertical="center"/>
    </xf>
    <xf numFmtId="176" fontId="4" fillId="0" borderId="5" xfId="0" applyNumberFormat="1" applyFont="1" applyBorder="1" applyAlignment="1">
      <alignment/>
    </xf>
    <xf numFmtId="177" fontId="10" fillId="0" borderId="5" xfId="0" applyNumberFormat="1" applyFont="1" applyBorder="1" applyAlignment="1">
      <alignment/>
    </xf>
    <xf numFmtId="177" fontId="4" fillId="0" borderId="5" xfId="0" applyNumberFormat="1" applyFont="1" applyBorder="1" applyAlignment="1">
      <alignment/>
    </xf>
    <xf numFmtId="177" fontId="4" fillId="0" borderId="5" xfId="15" applyNumberFormat="1" applyFont="1" applyBorder="1" applyAlignment="1">
      <alignment/>
    </xf>
    <xf numFmtId="177" fontId="4" fillId="0" borderId="4" xfId="0" applyNumberFormat="1" applyFont="1" applyBorder="1" applyAlignment="1">
      <alignment horizontal="right"/>
    </xf>
    <xf numFmtId="177" fontId="4" fillId="0" borderId="9" xfId="0" applyNumberFormat="1" applyFont="1" applyBorder="1" applyAlignment="1">
      <alignment horizontal="right"/>
    </xf>
    <xf numFmtId="177" fontId="4" fillId="0" borderId="1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180" fontId="4" fillId="0" borderId="5" xfId="0" applyNumberFormat="1" applyFont="1" applyFill="1" applyBorder="1" applyAlignment="1" quotePrefix="1">
      <alignment horizontal="center" vertical="center"/>
    </xf>
    <xf numFmtId="180" fontId="6" fillId="0" borderId="5" xfId="0" applyNumberFormat="1" applyFont="1" applyFill="1" applyBorder="1" applyAlignment="1" quotePrefix="1">
      <alignment horizontal="center" vertical="center"/>
    </xf>
    <xf numFmtId="180" fontId="6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1" fillId="0" borderId="3" xfId="0" applyFont="1" applyBorder="1" applyAlignment="1">
      <alignment horizontal="center" vertical="center"/>
    </xf>
    <xf numFmtId="38" fontId="4" fillId="0" borderId="11" xfId="0" applyNumberFormat="1" applyFont="1" applyFill="1" applyBorder="1" applyAlignment="1">
      <alignment horizontal="left" vertical="center"/>
    </xf>
    <xf numFmtId="181" fontId="4" fillId="0" borderId="11" xfId="0" applyNumberFormat="1" applyFont="1" applyFill="1" applyBorder="1" applyAlignment="1">
      <alignment horizontal="right" vertical="center"/>
    </xf>
    <xf numFmtId="181" fontId="4" fillId="0" borderId="5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8" fontId="4" fillId="0" borderId="5" xfId="0" applyNumberFormat="1" applyFont="1" applyFill="1" applyBorder="1" applyAlignment="1">
      <alignment horizontal="left" vertical="center"/>
    </xf>
    <xf numFmtId="181" fontId="7" fillId="0" borderId="10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 quotePrefix="1">
      <alignment horizontal="right" vertical="center"/>
    </xf>
    <xf numFmtId="178" fontId="4" fillId="0" borderId="5" xfId="0" applyNumberFormat="1" applyFont="1" applyBorder="1" applyAlignment="1" quotePrefix="1">
      <alignment horizontal="right" vertical="center"/>
    </xf>
    <xf numFmtId="176" fontId="4" fillId="0" borderId="5" xfId="0" applyNumberFormat="1" applyFont="1" applyBorder="1" applyAlignment="1">
      <alignment vertical="center"/>
    </xf>
    <xf numFmtId="178" fontId="4" fillId="0" borderId="10" xfId="0" applyNumberFormat="1" applyFont="1" applyBorder="1" applyAlignment="1" quotePrefix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180" fontId="6" fillId="4" borderId="3" xfId="0" applyNumberFormat="1" applyFont="1" applyFill="1" applyBorder="1" applyAlignment="1" quotePrefix="1">
      <alignment horizontal="center" vertical="center"/>
    </xf>
    <xf numFmtId="180" fontId="6" fillId="4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right"/>
    </xf>
    <xf numFmtId="0" fontId="12" fillId="0" borderId="4" xfId="0" applyFont="1" applyFill="1" applyBorder="1" applyAlignment="1">
      <alignment/>
    </xf>
    <xf numFmtId="0" fontId="14" fillId="0" borderId="4" xfId="0" applyFont="1" applyBorder="1" applyAlignment="1">
      <alignment/>
    </xf>
    <xf numFmtId="0" fontId="13" fillId="0" borderId="4" xfId="0" applyFont="1" applyBorder="1" applyAlignment="1">
      <alignment horizontal="right"/>
    </xf>
    <xf numFmtId="0" fontId="14" fillId="0" borderId="4" xfId="0" applyFont="1" applyFill="1" applyBorder="1" applyAlignment="1">
      <alignment/>
    </xf>
    <xf numFmtId="0" fontId="12" fillId="0" borderId="4" xfId="0" applyFont="1" applyBorder="1" applyAlignment="1">
      <alignment/>
    </xf>
    <xf numFmtId="0" fontId="12" fillId="0" borderId="1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38" fontId="4" fillId="0" borderId="8" xfId="0" applyNumberFormat="1" applyFont="1" applyFill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191" fontId="11" fillId="0" borderId="5" xfId="0" applyNumberFormat="1" applyFont="1" applyBorder="1" applyAlignment="1">
      <alignment vertical="center"/>
    </xf>
    <xf numFmtId="1" fontId="3" fillId="0" borderId="5" xfId="0" applyNumberFormat="1" applyFont="1" applyBorder="1" applyAlignment="1">
      <alignment/>
    </xf>
    <xf numFmtId="41" fontId="11" fillId="0" borderId="5" xfId="17" applyFont="1" applyBorder="1" applyAlignment="1">
      <alignment vertical="center"/>
    </xf>
    <xf numFmtId="41" fontId="7" fillId="0" borderId="10" xfId="17" applyFont="1" applyFill="1" applyBorder="1" applyAlignment="1">
      <alignment horizontal="right" vertical="center"/>
    </xf>
    <xf numFmtId="180" fontId="6" fillId="5" borderId="3" xfId="0" applyNumberFormat="1" applyFont="1" applyFill="1" applyBorder="1" applyAlignment="1">
      <alignment horizontal="center" vertical="center"/>
    </xf>
    <xf numFmtId="177" fontId="4" fillId="0" borderId="8" xfId="0" applyNumberFormat="1" applyFont="1" applyBorder="1" applyAlignment="1">
      <alignment/>
    </xf>
    <xf numFmtId="177" fontId="4" fillId="0" borderId="5" xfId="15" applyNumberFormat="1" applyFont="1" applyBorder="1" applyAlignment="1">
      <alignment horizontal="right" vertical="center"/>
    </xf>
    <xf numFmtId="38" fontId="7" fillId="0" borderId="5" xfId="0" applyNumberFormat="1" applyFont="1" applyFill="1" applyBorder="1" applyAlignment="1">
      <alignment vertical="center"/>
    </xf>
    <xf numFmtId="181" fontId="7" fillId="0" borderId="5" xfId="0" applyNumberFormat="1" applyFont="1" applyFill="1" applyBorder="1" applyAlignment="1">
      <alignment horizontal="right" vertical="center"/>
    </xf>
    <xf numFmtId="41" fontId="7" fillId="0" borderId="5" xfId="17" applyFont="1" applyFill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9" fillId="0" borderId="0" xfId="0" applyFont="1" applyAlignment="1">
      <alignment/>
    </xf>
    <xf numFmtId="180" fontId="6" fillId="6" borderId="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1" fontId="3" fillId="0" borderId="5" xfId="0" applyNumberFormat="1" applyFont="1" applyFill="1" applyBorder="1" applyAlignment="1">
      <alignment/>
    </xf>
    <xf numFmtId="0" fontId="13" fillId="0" borderId="0" xfId="0" applyFont="1" applyFill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0"/>
          <a:ext cx="2952750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돋움"/>
              <a:ea typeface="돋움"/>
              <a:cs typeface="돋움"/>
            </a:rPr>
            <a:t>Monthly Fact 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8"/>
  <sheetViews>
    <sheetView tabSelected="1" workbookViewId="0" topLeftCell="A1">
      <pane xSplit="6" ySplit="16" topLeftCell="AN17" activePane="bottomRight" state="frozen"/>
      <selection pane="topLeft" activeCell="A1" sqref="A1"/>
      <selection pane="topRight" activeCell="G1" sqref="G1"/>
      <selection pane="bottomLeft" activeCell="A17" sqref="A17"/>
      <selection pane="bottomRight" activeCell="AT9" sqref="AT9"/>
    </sheetView>
  </sheetViews>
  <sheetFormatPr defaultColWidth="8.88671875" defaultRowHeight="13.5"/>
  <cols>
    <col min="1" max="1" width="36.3359375" style="1" customWidth="1"/>
    <col min="2" max="2" width="10.10546875" style="1" hidden="1" customWidth="1"/>
    <col min="3" max="3" width="9.5546875" style="1" hidden="1" customWidth="1"/>
    <col min="4" max="11" width="9.88671875" style="1" hidden="1" customWidth="1"/>
    <col min="12" max="12" width="9.6640625" style="1" hidden="1" customWidth="1"/>
    <col min="13" max="16" width="9.88671875" style="1" hidden="1" customWidth="1"/>
    <col min="17" max="18" width="9.21484375" style="1" hidden="1" customWidth="1"/>
    <col min="19" max="21" width="8.6640625" style="1" hidden="1" customWidth="1"/>
    <col min="22" max="32" width="0" style="1" hidden="1" customWidth="1"/>
    <col min="33" max="16384" width="8.88671875" style="1" customWidth="1"/>
  </cols>
  <sheetData>
    <row r="1" spans="2:15" ht="9.75" customHeight="1">
      <c r="B1" s="2"/>
      <c r="N1" s="3"/>
      <c r="O1" s="3"/>
    </row>
    <row r="2" spans="1:14" ht="8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49" ht="15">
      <c r="A3" s="6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AR3" s="89"/>
      <c r="AS3" s="89"/>
      <c r="AT3" s="89"/>
      <c r="AU3" s="89"/>
      <c r="AV3" s="89"/>
      <c r="AW3" s="89"/>
    </row>
    <row r="4" spans="1:49" s="9" customFormat="1" ht="15">
      <c r="A4" s="7"/>
      <c r="B4" s="8">
        <v>36892</v>
      </c>
      <c r="C4" s="8">
        <v>36923</v>
      </c>
      <c r="D4" s="8">
        <v>36951</v>
      </c>
      <c r="E4" s="8">
        <v>36982</v>
      </c>
      <c r="F4" s="8">
        <v>37012</v>
      </c>
      <c r="G4" s="8">
        <v>37043</v>
      </c>
      <c r="H4" s="8">
        <v>37073</v>
      </c>
      <c r="I4" s="8">
        <v>37104</v>
      </c>
      <c r="J4" s="8">
        <v>37135</v>
      </c>
      <c r="K4" s="8">
        <v>37165</v>
      </c>
      <c r="L4" s="8">
        <v>37196</v>
      </c>
      <c r="M4" s="8">
        <v>37226</v>
      </c>
      <c r="N4" s="58">
        <v>37287</v>
      </c>
      <c r="O4" s="59">
        <v>37315</v>
      </c>
      <c r="P4" s="59">
        <v>37316</v>
      </c>
      <c r="Q4" s="59">
        <v>37376</v>
      </c>
      <c r="R4" s="59">
        <v>37377</v>
      </c>
      <c r="S4" s="59">
        <v>37409</v>
      </c>
      <c r="T4" s="59">
        <v>37438</v>
      </c>
      <c r="U4" s="59">
        <v>37469</v>
      </c>
      <c r="V4" s="59">
        <v>37500</v>
      </c>
      <c r="W4" s="59">
        <v>37530</v>
      </c>
      <c r="X4" s="59">
        <v>37561</v>
      </c>
      <c r="Y4" s="59">
        <v>37591</v>
      </c>
      <c r="Z4" s="78">
        <v>37622</v>
      </c>
      <c r="AA4" s="78">
        <v>37653</v>
      </c>
      <c r="AB4" s="78">
        <v>37681</v>
      </c>
      <c r="AC4" s="78">
        <v>37712</v>
      </c>
      <c r="AD4" s="78">
        <v>37742</v>
      </c>
      <c r="AE4" s="78">
        <v>37773</v>
      </c>
      <c r="AF4" s="78">
        <v>37803</v>
      </c>
      <c r="AG4" s="78">
        <v>37834</v>
      </c>
      <c r="AH4" s="78">
        <v>37865</v>
      </c>
      <c r="AI4" s="78">
        <v>37895</v>
      </c>
      <c r="AJ4" s="78">
        <v>37926</v>
      </c>
      <c r="AK4" s="78">
        <v>37956</v>
      </c>
      <c r="AL4" s="86">
        <v>37987</v>
      </c>
      <c r="AM4" s="86">
        <v>38018</v>
      </c>
      <c r="AN4" s="86">
        <v>38047</v>
      </c>
      <c r="AO4" s="86">
        <v>38078</v>
      </c>
      <c r="AP4" s="86">
        <v>38108</v>
      </c>
      <c r="AQ4" s="86">
        <v>38139</v>
      </c>
      <c r="AR4" s="86">
        <v>38169</v>
      </c>
      <c r="AS4" s="86">
        <v>38200</v>
      </c>
      <c r="AT4" s="86">
        <v>38231</v>
      </c>
      <c r="AU4" s="86">
        <v>38261</v>
      </c>
      <c r="AV4" s="86">
        <v>38292</v>
      </c>
      <c r="AW4" s="86">
        <v>38322</v>
      </c>
    </row>
    <row r="5" spans="1:49" s="43" customFormat="1" ht="11.25" customHeight="1">
      <c r="A5" s="39"/>
      <c r="B5" s="40"/>
      <c r="C5" s="40"/>
      <c r="D5" s="40"/>
      <c r="E5" s="40"/>
      <c r="F5" s="41"/>
      <c r="G5" s="41"/>
      <c r="H5" s="41"/>
      <c r="I5" s="41"/>
      <c r="J5" s="41"/>
      <c r="K5" s="41"/>
      <c r="L5" s="41"/>
      <c r="M5" s="41"/>
      <c r="N5" s="41"/>
      <c r="O5" s="42"/>
      <c r="P5" s="42"/>
      <c r="Q5" s="42"/>
      <c r="R5" s="42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</row>
    <row r="6" spans="1:49" ht="12.75" customHeight="1">
      <c r="A6" s="10" t="s">
        <v>7</v>
      </c>
      <c r="B6" s="11">
        <v>3932269</v>
      </c>
      <c r="C6" s="11">
        <v>3860832</v>
      </c>
      <c r="D6" s="11">
        <v>3833844</v>
      </c>
      <c r="E6" s="11">
        <v>3896749</v>
      </c>
      <c r="F6" s="11">
        <v>4153516</v>
      </c>
      <c r="G6" s="11">
        <v>4434530</v>
      </c>
      <c r="H6" s="11">
        <v>4388940</v>
      </c>
      <c r="I6" s="11">
        <v>4349073</v>
      </c>
      <c r="J6" s="11">
        <v>4377513</v>
      </c>
      <c r="K6" s="11">
        <v>4423612</v>
      </c>
      <c r="L6" s="11">
        <v>4340533</v>
      </c>
      <c r="M6" s="11">
        <v>4275835</v>
      </c>
      <c r="N6" s="11">
        <v>4285387</v>
      </c>
      <c r="O6" s="11">
        <v>4322629</v>
      </c>
      <c r="P6" s="11">
        <v>4354732</v>
      </c>
      <c r="Q6" s="11">
        <v>4290656</v>
      </c>
      <c r="R6" s="11">
        <v>4255860</v>
      </c>
      <c r="S6" s="29">
        <f>R6+S7</f>
        <v>4292149</v>
      </c>
      <c r="T6" s="29">
        <v>4311115</v>
      </c>
      <c r="U6" s="29">
        <v>4406400</v>
      </c>
      <c r="V6" s="29">
        <v>4705467</v>
      </c>
      <c r="W6" s="29">
        <v>4729116</v>
      </c>
      <c r="X6" s="29">
        <v>4783075</v>
      </c>
      <c r="Y6" s="29">
        <v>4790161</v>
      </c>
      <c r="Z6" s="29">
        <v>4775155</v>
      </c>
      <c r="AA6" s="29">
        <v>4800474</v>
      </c>
      <c r="AB6" s="29">
        <v>4856854</v>
      </c>
      <c r="AC6" s="29">
        <v>4844090</v>
      </c>
      <c r="AD6" s="29">
        <v>4836039</v>
      </c>
      <c r="AE6" s="29">
        <v>4824186</v>
      </c>
      <c r="AF6" s="29">
        <v>4788783</v>
      </c>
      <c r="AG6" s="29">
        <v>4748329</v>
      </c>
      <c r="AH6" s="29">
        <v>4740788</v>
      </c>
      <c r="AI6" s="29">
        <v>4749364</v>
      </c>
      <c r="AJ6" s="29">
        <f>AI6+AJ7</f>
        <v>4814046</v>
      </c>
      <c r="AK6" s="29">
        <v>4836857</v>
      </c>
      <c r="AL6" s="29">
        <v>4922367</v>
      </c>
      <c r="AM6" s="29">
        <v>5059028</v>
      </c>
      <c r="AN6" s="29">
        <v>5273433</v>
      </c>
      <c r="AO6" s="29">
        <v>5546139</v>
      </c>
      <c r="AP6" s="29">
        <v>5654059</v>
      </c>
      <c r="AQ6" s="11">
        <v>5699220</v>
      </c>
      <c r="AR6" s="11">
        <v>5672045</v>
      </c>
      <c r="AS6" s="11">
        <v>5739825</v>
      </c>
      <c r="AT6" s="11">
        <v>5834242</v>
      </c>
      <c r="AU6" s="11">
        <v>5904194</v>
      </c>
      <c r="AV6" s="11">
        <v>6012715</v>
      </c>
      <c r="AW6" s="11">
        <v>6073782</v>
      </c>
    </row>
    <row r="7" spans="1:49" ht="12.75" customHeight="1">
      <c r="A7" s="60" t="s">
        <v>8</v>
      </c>
      <c r="B7" s="11">
        <v>-15634</v>
      </c>
      <c r="C7" s="11">
        <v>-71437</v>
      </c>
      <c r="D7" s="11">
        <v>-26988</v>
      </c>
      <c r="E7" s="11">
        <v>62905</v>
      </c>
      <c r="F7" s="11">
        <v>256767</v>
      </c>
      <c r="G7" s="11">
        <v>281014</v>
      </c>
      <c r="H7" s="11">
        <v>-45590</v>
      </c>
      <c r="I7" s="11">
        <v>-39867</v>
      </c>
      <c r="J7" s="11">
        <v>28440</v>
      </c>
      <c r="K7" s="11">
        <v>46099</v>
      </c>
      <c r="L7" s="11">
        <v>-83079</v>
      </c>
      <c r="M7" s="11">
        <v>-64698</v>
      </c>
      <c r="N7" s="11">
        <v>9552</v>
      </c>
      <c r="O7" s="11">
        <v>37242</v>
      </c>
      <c r="P7" s="11">
        <v>32103</v>
      </c>
      <c r="Q7" s="11">
        <v>-64076</v>
      </c>
      <c r="R7" s="11">
        <v>-34796</v>
      </c>
      <c r="S7" s="29">
        <f>S8-S9</f>
        <v>36289</v>
      </c>
      <c r="T7" s="29">
        <v>18966</v>
      </c>
      <c r="U7" s="29">
        <v>95285</v>
      </c>
      <c r="V7" s="29">
        <v>299067</v>
      </c>
      <c r="W7" s="29">
        <v>23649</v>
      </c>
      <c r="X7" s="29">
        <v>53959</v>
      </c>
      <c r="Y7" s="29">
        <v>7086</v>
      </c>
      <c r="Z7" s="29">
        <v>-15006</v>
      </c>
      <c r="AA7" s="29">
        <v>25319</v>
      </c>
      <c r="AB7" s="29">
        <v>56380</v>
      </c>
      <c r="AC7" s="29">
        <v>-12764</v>
      </c>
      <c r="AD7" s="29">
        <v>-8051</v>
      </c>
      <c r="AE7" s="29">
        <v>-11853</v>
      </c>
      <c r="AF7" s="29">
        <v>-35403</v>
      </c>
      <c r="AG7" s="29">
        <v>-40454</v>
      </c>
      <c r="AH7" s="29">
        <v>-7541</v>
      </c>
      <c r="AI7" s="29">
        <v>8576</v>
      </c>
      <c r="AJ7" s="29">
        <f>AJ8-AJ9</f>
        <v>64682</v>
      </c>
      <c r="AK7" s="29">
        <v>22811</v>
      </c>
      <c r="AL7" s="29">
        <v>85510</v>
      </c>
      <c r="AM7" s="29">
        <v>136661</v>
      </c>
      <c r="AN7" s="29">
        <v>214405</v>
      </c>
      <c r="AO7" s="29">
        <v>272706</v>
      </c>
      <c r="AP7" s="29">
        <v>107920</v>
      </c>
      <c r="AQ7" s="11">
        <v>45161</v>
      </c>
      <c r="AR7" s="11">
        <v>-27175</v>
      </c>
      <c r="AS7" s="11">
        <v>67780</v>
      </c>
      <c r="AT7" s="11">
        <v>94417</v>
      </c>
      <c r="AU7" s="11">
        <v>69954</v>
      </c>
      <c r="AV7" s="11">
        <v>108521</v>
      </c>
      <c r="AW7" s="11">
        <v>61067</v>
      </c>
    </row>
    <row r="8" spans="1:49" ht="12.75" customHeight="1">
      <c r="A8" s="60" t="s">
        <v>41</v>
      </c>
      <c r="B8" s="11">
        <v>113385</v>
      </c>
      <c r="C8" s="11">
        <v>86026</v>
      </c>
      <c r="D8" s="11">
        <v>94188</v>
      </c>
      <c r="E8" s="11">
        <v>184692</v>
      </c>
      <c r="F8" s="11">
        <v>421914</v>
      </c>
      <c r="G8" s="11">
        <v>550906</v>
      </c>
      <c r="H8" s="11">
        <v>90863</v>
      </c>
      <c r="I8" s="11">
        <v>90850</v>
      </c>
      <c r="J8" s="11">
        <v>147901</v>
      </c>
      <c r="K8" s="11">
        <v>182494</v>
      </c>
      <c r="L8" s="11">
        <v>90331</v>
      </c>
      <c r="M8" s="11">
        <v>73036</v>
      </c>
      <c r="N8" s="11">
        <v>121906</v>
      </c>
      <c r="O8" s="11">
        <v>139842</v>
      </c>
      <c r="P8" s="11">
        <v>153678</v>
      </c>
      <c r="Q8" s="11">
        <v>54226</v>
      </c>
      <c r="R8" s="11">
        <v>69894</v>
      </c>
      <c r="S8" s="11">
        <v>122812</v>
      </c>
      <c r="T8" s="11">
        <v>191297</v>
      </c>
      <c r="U8" s="11">
        <v>266528</v>
      </c>
      <c r="V8" s="11">
        <v>421204</v>
      </c>
      <c r="W8" s="11">
        <v>243136</v>
      </c>
      <c r="X8" s="11">
        <v>158369</v>
      </c>
      <c r="Y8" s="11">
        <v>117461</v>
      </c>
      <c r="Z8" s="11">
        <v>55128</v>
      </c>
      <c r="AA8" s="11">
        <v>125516</v>
      </c>
      <c r="AB8" s="11">
        <v>146006</v>
      </c>
      <c r="AC8" s="11">
        <v>95800</v>
      </c>
      <c r="AD8" s="11">
        <v>108137</v>
      </c>
      <c r="AE8" s="11">
        <v>100163</v>
      </c>
      <c r="AF8" s="11">
        <v>96262</v>
      </c>
      <c r="AG8" s="11">
        <v>93548</v>
      </c>
      <c r="AH8" s="11">
        <v>117278</v>
      </c>
      <c r="AI8" s="11">
        <v>134446</v>
      </c>
      <c r="AJ8" s="11">
        <v>214316</v>
      </c>
      <c r="AK8" s="11">
        <v>132178</v>
      </c>
      <c r="AL8" s="11">
        <v>250763</v>
      </c>
      <c r="AM8" s="11">
        <v>300404</v>
      </c>
      <c r="AN8" s="11">
        <v>379856</v>
      </c>
      <c r="AO8" s="11">
        <v>435250</v>
      </c>
      <c r="AP8" s="11">
        <v>282698</v>
      </c>
      <c r="AQ8" s="11">
        <v>194526</v>
      </c>
      <c r="AR8" s="11">
        <v>103392</v>
      </c>
      <c r="AS8" s="11">
        <v>253785</v>
      </c>
      <c r="AT8" s="11">
        <v>238565</v>
      </c>
      <c r="AU8" s="11">
        <v>216292</v>
      </c>
      <c r="AV8" s="11">
        <v>261321</v>
      </c>
      <c r="AW8" s="11">
        <v>203805</v>
      </c>
    </row>
    <row r="9" spans="1:49" ht="12.75" customHeight="1">
      <c r="A9" s="60" t="s">
        <v>9</v>
      </c>
      <c r="B9" s="11">
        <v>129019</v>
      </c>
      <c r="C9" s="11">
        <v>157463</v>
      </c>
      <c r="D9" s="11">
        <v>121176</v>
      </c>
      <c r="E9" s="11">
        <v>121787</v>
      </c>
      <c r="F9" s="11">
        <v>165147</v>
      </c>
      <c r="G9" s="11">
        <v>269892</v>
      </c>
      <c r="H9" s="11">
        <v>136453</v>
      </c>
      <c r="I9" s="11">
        <v>130717</v>
      </c>
      <c r="J9" s="11">
        <v>119461</v>
      </c>
      <c r="K9" s="11">
        <v>136395</v>
      </c>
      <c r="L9" s="11">
        <v>173410</v>
      </c>
      <c r="M9" s="11">
        <v>137794</v>
      </c>
      <c r="N9" s="11">
        <v>112354</v>
      </c>
      <c r="O9" s="11">
        <v>102600</v>
      </c>
      <c r="P9" s="11">
        <v>121575</v>
      </c>
      <c r="Q9" s="11">
        <v>118302</v>
      </c>
      <c r="R9" s="11">
        <v>104690</v>
      </c>
      <c r="S9" s="11">
        <v>86523</v>
      </c>
      <c r="T9" s="11">
        <v>172331</v>
      </c>
      <c r="U9" s="11">
        <v>171243</v>
      </c>
      <c r="V9" s="11">
        <v>122137</v>
      </c>
      <c r="W9" s="11">
        <v>219487</v>
      </c>
      <c r="X9" s="11">
        <v>104410</v>
      </c>
      <c r="Y9" s="11">
        <v>110375</v>
      </c>
      <c r="Z9" s="11">
        <v>70134</v>
      </c>
      <c r="AA9" s="11">
        <v>100197</v>
      </c>
      <c r="AB9" s="11">
        <v>89626</v>
      </c>
      <c r="AC9" s="11">
        <v>108564</v>
      </c>
      <c r="AD9" s="11">
        <v>116188</v>
      </c>
      <c r="AE9" s="11">
        <v>112016</v>
      </c>
      <c r="AF9" s="11">
        <v>131665</v>
      </c>
      <c r="AG9" s="11">
        <v>134002</v>
      </c>
      <c r="AH9" s="11">
        <v>124819</v>
      </c>
      <c r="AI9" s="11">
        <v>125870</v>
      </c>
      <c r="AJ9" s="11">
        <v>149634</v>
      </c>
      <c r="AK9" s="11">
        <v>109367</v>
      </c>
      <c r="AL9" s="11">
        <v>165253</v>
      </c>
      <c r="AM9" s="11">
        <v>163743</v>
      </c>
      <c r="AN9" s="11">
        <v>165451</v>
      </c>
      <c r="AO9" s="11">
        <v>162544</v>
      </c>
      <c r="AP9" s="11">
        <v>174778</v>
      </c>
      <c r="AQ9" s="11">
        <v>149365</v>
      </c>
      <c r="AR9" s="11">
        <v>130567</v>
      </c>
      <c r="AS9" s="11">
        <v>186005</v>
      </c>
      <c r="AT9" s="11">
        <v>144148</v>
      </c>
      <c r="AU9" s="11">
        <v>146340</v>
      </c>
      <c r="AV9" s="11">
        <v>152800</v>
      </c>
      <c r="AW9" s="11">
        <v>142738</v>
      </c>
    </row>
    <row r="10" spans="1:49" ht="12.75" customHeight="1">
      <c r="A10" s="1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</row>
    <row r="11" spans="1:49" ht="12.75" customHeight="1">
      <c r="A11" s="61" t="s">
        <v>10</v>
      </c>
      <c r="B11" s="13">
        <v>0.0327</v>
      </c>
      <c r="C11" s="13">
        <v>0.0404</v>
      </c>
      <c r="D11" s="13">
        <v>0.0315</v>
      </c>
      <c r="E11" s="13">
        <v>0.0315</v>
      </c>
      <c r="F11" s="13">
        <v>0.04102895991622636</v>
      </c>
      <c r="G11" s="13">
        <v>0.06285201546428605</v>
      </c>
      <c r="H11" s="13">
        <v>0.030928194916512438</v>
      </c>
      <c r="I11" s="13">
        <v>0.029919158966689566</v>
      </c>
      <c r="J11" s="13">
        <v>0.027378633522892</v>
      </c>
      <c r="K11" s="13">
        <v>0.030994901220014488</v>
      </c>
      <c r="L11" s="13">
        <f>L9/((K6+L6)/2)</f>
        <v>0.03957259949487372</v>
      </c>
      <c r="M11" s="13">
        <f>M9/((L6+M6)/2)</f>
        <v>0.0319842420843678</v>
      </c>
      <c r="N11" s="13">
        <f>N9/((M6+N6)/2)</f>
        <v>0.02624718760943239</v>
      </c>
      <c r="O11" s="13">
        <v>0.024</v>
      </c>
      <c r="P11" s="13">
        <v>0.028</v>
      </c>
      <c r="Q11" s="13">
        <v>0.027</v>
      </c>
      <c r="R11" s="13">
        <v>0.0244</v>
      </c>
      <c r="S11" s="13">
        <v>0.02</v>
      </c>
      <c r="T11" s="13">
        <v>0.04</v>
      </c>
      <c r="U11" s="13">
        <f>U9/4358758</f>
        <v>0.03928710885073225</v>
      </c>
      <c r="V11" s="13">
        <f>V9/4555934</f>
        <v>0.026808333922308795</v>
      </c>
      <c r="W11" s="13">
        <f>W9/4717292</f>
        <v>0.04652817760698299</v>
      </c>
      <c r="X11" s="13">
        <f>X9/4756096</f>
        <v>0.02195287899991926</v>
      </c>
      <c r="Y11" s="13">
        <f>Y9/4786618</f>
        <v>0.023059078455811597</v>
      </c>
      <c r="Z11" s="13">
        <f>Z9/4782658</f>
        <v>0.014664230643295004</v>
      </c>
      <c r="AA11" s="13">
        <f aca="true" t="shared" si="0" ref="AA11:AH11">AA9/((Z6+AA6)/2)</f>
        <v>0.020927502517067025</v>
      </c>
      <c r="AB11" s="13">
        <f t="shared" si="0"/>
        <v>0.01856124178447703</v>
      </c>
      <c r="AC11" s="13">
        <f t="shared" si="0"/>
        <v>0.022382151675135947</v>
      </c>
      <c r="AD11" s="13">
        <f t="shared" si="0"/>
        <v>0.024005465216424285</v>
      </c>
      <c r="AE11" s="13">
        <f t="shared" si="0"/>
        <v>0.023191178259305556</v>
      </c>
      <c r="AF11" s="13">
        <f t="shared" si="0"/>
        <v>0.027393201829736473</v>
      </c>
      <c r="AG11" s="13">
        <f t="shared" si="0"/>
        <v>0.02810116941061403</v>
      </c>
      <c r="AH11" s="13">
        <f t="shared" si="0"/>
        <v>0.026307821897443146</v>
      </c>
      <c r="AI11" s="13">
        <f aca="true" t="shared" si="1" ref="AI11:AN11">AI9/((AH6+AI6)/2)</f>
        <v>0.02652644551952382</v>
      </c>
      <c r="AJ11" s="13">
        <f t="shared" si="1"/>
        <v>0.031293022049666386</v>
      </c>
      <c r="AK11" s="13">
        <f t="shared" si="1"/>
        <v>0.02266461490701958</v>
      </c>
      <c r="AL11" s="13">
        <f t="shared" si="1"/>
        <v>0.03386601229769908</v>
      </c>
      <c r="AM11" s="13">
        <f t="shared" si="1"/>
        <v>0.03280964233957277</v>
      </c>
      <c r="AN11" s="13">
        <f t="shared" si="1"/>
        <v>0.032025477763719605</v>
      </c>
      <c r="AO11" s="13">
        <f aca="true" t="shared" si="2" ref="AO11:AT11">AO9/((AN6+AO6)/2)</f>
        <v>0.030046290185970388</v>
      </c>
      <c r="AP11" s="13">
        <f t="shared" si="2"/>
        <v>0.03120980539808314</v>
      </c>
      <c r="AQ11" s="13">
        <f t="shared" si="2"/>
        <v>0.02631222222232009</v>
      </c>
      <c r="AR11" s="13">
        <f t="shared" si="2"/>
        <v>0.022964375555402147</v>
      </c>
      <c r="AS11" s="13">
        <f t="shared" si="2"/>
        <v>0.03259851365288949</v>
      </c>
      <c r="AT11" s="13">
        <f t="shared" si="2"/>
        <v>0.02490878962425222</v>
      </c>
      <c r="AU11" s="13">
        <f>AU9/((AT6+AU6)/2)</f>
        <v>0.02493347495356281</v>
      </c>
      <c r="AV11" s="13">
        <f>AV9/((AU6+AV6)/2)</f>
        <v>0.025644233752225513</v>
      </c>
      <c r="AW11" s="13">
        <f>AW9/((AV6+AW6)/2)</f>
        <v>0.023619415948227182</v>
      </c>
    </row>
    <row r="12" spans="1:49" ht="12.7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</row>
    <row r="13" spans="1:49" ht="12.75" customHeight="1">
      <c r="A13" s="62" t="s">
        <v>11</v>
      </c>
      <c r="B13" s="16">
        <v>36358.1633633833</v>
      </c>
      <c r="C13" s="17">
        <v>34122.20883354036</v>
      </c>
      <c r="D13" s="17">
        <v>36171.08006759765</v>
      </c>
      <c r="E13" s="17">
        <v>36952.01716513299</v>
      </c>
      <c r="F13" s="17">
        <v>39954.66086327235</v>
      </c>
      <c r="G13" s="17">
        <v>40444.13943304583</v>
      </c>
      <c r="H13" s="17">
        <v>36931.98430727471</v>
      </c>
      <c r="I13" s="17">
        <v>36477.73892199672</v>
      </c>
      <c r="J13" s="17">
        <v>35938.28919446743</v>
      </c>
      <c r="K13" s="17">
        <v>36499.4254971308</v>
      </c>
      <c r="L13" s="17">
        <v>36483.15904714013</v>
      </c>
      <c r="M13" s="17">
        <v>36854</v>
      </c>
      <c r="N13" s="17">
        <v>33788.0248527605</v>
      </c>
      <c r="O13" s="17">
        <v>31422.590962656202</v>
      </c>
      <c r="P13" s="17">
        <v>33789.26404268947</v>
      </c>
      <c r="Q13" s="17">
        <v>33157.34952786387</v>
      </c>
      <c r="R13" s="17">
        <v>34698</v>
      </c>
      <c r="S13" s="17">
        <v>32413.552649277746</v>
      </c>
      <c r="T13" s="17">
        <v>34047</v>
      </c>
      <c r="U13" s="17">
        <v>34582.52987250038</v>
      </c>
      <c r="V13" s="17">
        <v>33362.46762112884</v>
      </c>
      <c r="W13" s="17">
        <v>33068.32090635899</v>
      </c>
      <c r="X13" s="17">
        <v>32250.562310979425</v>
      </c>
      <c r="Y13" s="17">
        <v>32439.263242230736</v>
      </c>
      <c r="Z13" s="17">
        <v>31037.347119530605</v>
      </c>
      <c r="AA13" s="17">
        <v>29914.33408914087</v>
      </c>
      <c r="AB13" s="17">
        <v>31655.514473982865</v>
      </c>
      <c r="AC13" s="17">
        <v>31884.653117263642</v>
      </c>
      <c r="AD13" s="17">
        <v>33181.45647589443</v>
      </c>
      <c r="AE13" s="17">
        <v>31798.55849438719</v>
      </c>
      <c r="AF13" s="17">
        <v>32593.83193955666</v>
      </c>
      <c r="AG13" s="17">
        <v>33064.11429770354</v>
      </c>
      <c r="AH13" s="17">
        <v>32718.71630113568</v>
      </c>
      <c r="AI13" s="17">
        <v>34228.02463269292</v>
      </c>
      <c r="AJ13" s="17">
        <v>34633.82952168735</v>
      </c>
      <c r="AK13" s="17">
        <v>35357.0439620993</v>
      </c>
      <c r="AL13" s="17">
        <v>35244.914061209805</v>
      </c>
      <c r="AM13" s="17">
        <v>35111.2806373513</v>
      </c>
      <c r="AN13" s="17">
        <v>38101.57360632989</v>
      </c>
      <c r="AO13" s="17">
        <v>37218.92476101299</v>
      </c>
      <c r="AP13" s="17">
        <v>37770.9737309171</v>
      </c>
      <c r="AQ13" s="17">
        <v>37546.07904924867</v>
      </c>
      <c r="AR13" s="17">
        <v>37984.87276473877</v>
      </c>
      <c r="AS13" s="17">
        <v>36850.012765480154</v>
      </c>
      <c r="AT13" s="17">
        <v>37399.54484507954</v>
      </c>
      <c r="AU13" s="17">
        <v>38637.78830058792</v>
      </c>
      <c r="AV13" s="17">
        <v>38301.15627507466</v>
      </c>
      <c r="AW13" s="17">
        <v>39736.614156226235</v>
      </c>
    </row>
    <row r="14" spans="1:49" ht="12.75" customHeight="1">
      <c r="A14" s="63" t="s">
        <v>12</v>
      </c>
      <c r="B14" s="19">
        <v>1185.212005887345</v>
      </c>
      <c r="C14" s="20">
        <v>743.8343235671773</v>
      </c>
      <c r="D14" s="20">
        <v>668.6129833959378</v>
      </c>
      <c r="E14" s="20">
        <v>1253</v>
      </c>
      <c r="F14" s="20">
        <v>2851</v>
      </c>
      <c r="G14" s="20">
        <v>3657</v>
      </c>
      <c r="H14" s="20">
        <v>495</v>
      </c>
      <c r="I14" s="20">
        <v>459</v>
      </c>
      <c r="J14" s="20">
        <v>723</v>
      </c>
      <c r="K14" s="20">
        <v>952</v>
      </c>
      <c r="L14" s="20">
        <v>392</v>
      </c>
      <c r="M14" s="20">
        <v>362</v>
      </c>
      <c r="N14" s="20">
        <v>631.3266680854672</v>
      </c>
      <c r="O14" s="20">
        <v>733.0504130103848</v>
      </c>
      <c r="P14" s="20">
        <v>822.6541607921855</v>
      </c>
      <c r="Q14" s="20">
        <v>203</v>
      </c>
      <c r="R14" s="20">
        <v>304</v>
      </c>
      <c r="S14" s="20">
        <v>554.8087134676624</v>
      </c>
      <c r="T14" s="20">
        <v>1125</v>
      </c>
      <c r="U14" s="20">
        <v>1725.7627487004327</v>
      </c>
      <c r="V14" s="20">
        <v>1473.902016798312</v>
      </c>
      <c r="W14" s="20">
        <v>1309.0388530114312</v>
      </c>
      <c r="X14" s="20">
        <v>797.8651061711117</v>
      </c>
      <c r="Y14" s="20">
        <v>486.5439991242251</v>
      </c>
      <c r="Z14" s="20">
        <v>184.15023152397683</v>
      </c>
      <c r="AA14" s="20">
        <v>421.53415764811297</v>
      </c>
      <c r="AB14" s="20">
        <v>646.1396348969405</v>
      </c>
      <c r="AC14" s="20">
        <v>362.2722112404731</v>
      </c>
      <c r="AD14" s="20">
        <v>429.13215008476124</v>
      </c>
      <c r="AE14" s="20">
        <v>439.2180762644683</v>
      </c>
      <c r="AF14" s="20">
        <v>500.47350111359964</v>
      </c>
      <c r="AG14" s="20">
        <v>406.5820579647172</v>
      </c>
      <c r="AH14" s="20">
        <v>580.7734288898083</v>
      </c>
      <c r="AI14" s="20">
        <v>761.0588300377065</v>
      </c>
      <c r="AJ14" s="20">
        <v>805.6496519546898</v>
      </c>
      <c r="AK14" s="20">
        <v>495.8367684519502</v>
      </c>
      <c r="AL14" s="20">
        <v>752.8318622464245</v>
      </c>
      <c r="AM14" s="20">
        <v>1161.84698252629</v>
      </c>
      <c r="AN14" s="20">
        <v>1536.5718271211642</v>
      </c>
      <c r="AO14" s="20">
        <v>1647.4908380849076</v>
      </c>
      <c r="AP14" s="20">
        <v>910.6357117972378</v>
      </c>
      <c r="AQ14" s="20">
        <v>576.4661932058401</v>
      </c>
      <c r="AR14" s="20">
        <v>272.019001050543</v>
      </c>
      <c r="AS14" s="20">
        <v>717.4587332312758</v>
      </c>
      <c r="AT14" s="20">
        <v>679.1106653252772</v>
      </c>
      <c r="AU14" s="20">
        <v>727.8420704427745</v>
      </c>
      <c r="AV14" s="20">
        <v>498.61646467079134</v>
      </c>
      <c r="AW14" s="20">
        <v>511.86095376841166</v>
      </c>
    </row>
    <row r="15" spans="1:49" ht="12.75" customHeight="1">
      <c r="A15" s="64" t="s">
        <v>13</v>
      </c>
      <c r="B15" s="21">
        <v>35172.95135749595</v>
      </c>
      <c r="C15" s="21">
        <v>33378.37450997318</v>
      </c>
      <c r="D15" s="21">
        <v>35502.467084201715</v>
      </c>
      <c r="E15" s="21">
        <v>35699.01716513299</v>
      </c>
      <c r="F15" s="21">
        <v>37103.66086327235</v>
      </c>
      <c r="G15" s="21">
        <v>36787.13943304583</v>
      </c>
      <c r="H15" s="21">
        <v>36436.98430727471</v>
      </c>
      <c r="I15" s="21">
        <v>36018.73892199672</v>
      </c>
      <c r="J15" s="21">
        <v>35215.28919446743</v>
      </c>
      <c r="K15" s="21">
        <v>35547.4254971308</v>
      </c>
      <c r="L15" s="21">
        <v>36091.15904714013</v>
      </c>
      <c r="M15" s="21">
        <v>36492</v>
      </c>
      <c r="N15" s="21">
        <v>33156.698184675035</v>
      </c>
      <c r="O15" s="21">
        <v>30689.54054964582</v>
      </c>
      <c r="P15" s="21">
        <v>32966.60988189729</v>
      </c>
      <c r="Q15" s="21">
        <v>32954.34952786387</v>
      </c>
      <c r="R15" s="21">
        <v>34394</v>
      </c>
      <c r="S15" s="21">
        <v>31858.743935810086</v>
      </c>
      <c r="T15" s="21">
        <v>32922</v>
      </c>
      <c r="U15" s="21">
        <v>32856.767123799946</v>
      </c>
      <c r="V15" s="21">
        <v>31888.565604330528</v>
      </c>
      <c r="W15" s="21">
        <v>31759.282053347557</v>
      </c>
      <c r="X15" s="21">
        <v>31452.69720480831</v>
      </c>
      <c r="Y15" s="21">
        <v>31952.719243106512</v>
      </c>
      <c r="Z15" s="21">
        <v>30853.196888006627</v>
      </c>
      <c r="AA15" s="21">
        <v>29492.79993149276</v>
      </c>
      <c r="AB15" s="21">
        <v>31009.374839085925</v>
      </c>
      <c r="AC15" s="21">
        <v>31522.38090602317</v>
      </c>
      <c r="AD15" s="21">
        <v>32752.324325809674</v>
      </c>
      <c r="AE15" s="21">
        <v>31359.340418122723</v>
      </c>
      <c r="AF15" s="21">
        <v>32093.35843844306</v>
      </c>
      <c r="AG15" s="21">
        <v>32657.532239738823</v>
      </c>
      <c r="AH15" s="21">
        <v>32137.94287224587</v>
      </c>
      <c r="AI15" s="21">
        <v>33466.96580265521</v>
      </c>
      <c r="AJ15" s="21">
        <v>33828.17986973266</v>
      </c>
      <c r="AK15" s="21">
        <v>34861.20719364735</v>
      </c>
      <c r="AL15" s="21">
        <v>34492.082198963384</v>
      </c>
      <c r="AM15" s="21">
        <v>33949.433654825014</v>
      </c>
      <c r="AN15" s="21">
        <v>36565.001779208724</v>
      </c>
      <c r="AO15" s="21">
        <v>35571.43392292808</v>
      </c>
      <c r="AP15" s="21">
        <v>36860.33801911987</v>
      </c>
      <c r="AQ15" s="21">
        <v>36969.61285604283</v>
      </c>
      <c r="AR15" s="21">
        <v>37712.853763688225</v>
      </c>
      <c r="AS15" s="21">
        <v>36132.55403224888</v>
      </c>
      <c r="AT15" s="21">
        <v>36720.43417975426</v>
      </c>
      <c r="AU15" s="21">
        <v>37909.94623014514</v>
      </c>
      <c r="AV15" s="21">
        <v>37802.53981040387</v>
      </c>
      <c r="AW15" s="21">
        <v>39224.753202457825</v>
      </c>
    </row>
    <row r="16" spans="1:49" ht="12.75" customHeight="1">
      <c r="A16" s="63" t="s">
        <v>14</v>
      </c>
      <c r="B16" s="20">
        <v>24414</v>
      </c>
      <c r="C16" s="20">
        <v>23089</v>
      </c>
      <c r="D16" s="20">
        <v>24305.361365695906</v>
      </c>
      <c r="E16" s="20">
        <v>24557.35089306358</v>
      </c>
      <c r="F16" s="20">
        <v>25406.157764991287</v>
      </c>
      <c r="G16" s="20">
        <v>24737.57488631207</v>
      </c>
      <c r="H16" s="20">
        <v>24544.15559271419</v>
      </c>
      <c r="I16" s="20">
        <v>24083.02301605891</v>
      </c>
      <c r="J16" s="20">
        <v>23480.994630403773</v>
      </c>
      <c r="K16" s="20">
        <v>23629.89603962087</v>
      </c>
      <c r="L16" s="20">
        <v>24031.159047140132</v>
      </c>
      <c r="M16" s="20">
        <v>23771</v>
      </c>
      <c r="N16" s="20">
        <v>22473.74928392232</v>
      </c>
      <c r="O16" s="20">
        <v>21155.257034605882</v>
      </c>
      <c r="P16" s="20">
        <v>22259.45880602884</v>
      </c>
      <c r="Q16" s="20">
        <v>22028.349527863873</v>
      </c>
      <c r="R16" s="20">
        <v>22625</v>
      </c>
      <c r="S16" s="20">
        <v>21089.168748652464</v>
      </c>
      <c r="T16" s="20">
        <v>21499</v>
      </c>
      <c r="U16" s="20">
        <v>21716.90198285842</v>
      </c>
      <c r="V16" s="20">
        <v>21338.605438314076</v>
      </c>
      <c r="W16" s="20">
        <v>20715.531182084975</v>
      </c>
      <c r="X16" s="20">
        <v>20697.190110754702</v>
      </c>
      <c r="Y16" s="20">
        <v>20919.807145462622</v>
      </c>
      <c r="Z16" s="20">
        <v>20578.047660526845</v>
      </c>
      <c r="AA16" s="20">
        <v>19599.693129120486</v>
      </c>
      <c r="AB16" s="20">
        <v>20287.656037984834</v>
      </c>
      <c r="AC16" s="20">
        <v>20674.495102126144</v>
      </c>
      <c r="AD16" s="20">
        <v>21425.38095294175</v>
      </c>
      <c r="AE16" s="20">
        <v>20433.426234748546</v>
      </c>
      <c r="AF16" s="20">
        <v>20888.155397551433</v>
      </c>
      <c r="AG16" s="20">
        <v>21215.05431539443</v>
      </c>
      <c r="AH16" s="20">
        <v>20818.474240282394</v>
      </c>
      <c r="AI16" s="20">
        <v>21681.187627764022</v>
      </c>
      <c r="AJ16" s="20">
        <v>22118.34992978446</v>
      </c>
      <c r="AK16" s="20">
        <v>22665.863479524818</v>
      </c>
      <c r="AL16" s="20">
        <v>21981.125578837007</v>
      </c>
      <c r="AM16" s="20">
        <v>21366.768907475467</v>
      </c>
      <c r="AN16" s="20">
        <v>23393.874688336622</v>
      </c>
      <c r="AO16" s="20">
        <v>22221.20689931173</v>
      </c>
      <c r="AP16" s="20">
        <v>23191.84168833444</v>
      </c>
      <c r="AQ16" s="20">
        <v>23338.373714380337</v>
      </c>
      <c r="AR16" s="20">
        <v>23613.95672706979</v>
      </c>
      <c r="AS16" s="20">
        <v>22719.073911988133</v>
      </c>
      <c r="AT16" s="20">
        <v>23382.81967066376</v>
      </c>
      <c r="AU16" s="20">
        <v>23515.011301164825</v>
      </c>
      <c r="AV16" s="20">
        <v>23533.170948005816</v>
      </c>
      <c r="AW16" s="20">
        <v>24226.39461968223</v>
      </c>
    </row>
    <row r="17" spans="1:49" ht="12.75" customHeight="1">
      <c r="A17" s="18" t="s">
        <v>15</v>
      </c>
      <c r="B17" s="20">
        <v>1869.8566723911642</v>
      </c>
      <c r="C17" s="20">
        <v>1884.6669986156644</v>
      </c>
      <c r="D17" s="20">
        <v>1831.2251565016363</v>
      </c>
      <c r="E17" s="20">
        <v>1987.2215332597075</v>
      </c>
      <c r="F17" s="20">
        <v>2188.8505267584433</v>
      </c>
      <c r="G17" s="20">
        <v>2231.7486119499445</v>
      </c>
      <c r="H17" s="20">
        <v>2033.6118874919048</v>
      </c>
      <c r="I17" s="20">
        <v>2064.278487359283</v>
      </c>
      <c r="J17" s="20">
        <v>2142.2945640636553</v>
      </c>
      <c r="K17" s="20">
        <v>2153.0368654826057</v>
      </c>
      <c r="L17" s="20">
        <v>2251</v>
      </c>
      <c r="M17" s="20">
        <v>2539</v>
      </c>
      <c r="N17" s="20">
        <v>2156.3217085131073</v>
      </c>
      <c r="O17" s="20">
        <v>2021.797865152667</v>
      </c>
      <c r="P17" s="20">
        <v>2085.558870080561</v>
      </c>
      <c r="Q17" s="20">
        <v>2060</v>
      </c>
      <c r="R17" s="20">
        <v>2417</v>
      </c>
      <c r="S17" s="20">
        <v>2278.859373334773</v>
      </c>
      <c r="T17" s="20">
        <v>2492</v>
      </c>
      <c r="U17" s="20">
        <v>2392.651291721174</v>
      </c>
      <c r="V17" s="20">
        <v>2137.2066748552547</v>
      </c>
      <c r="W17" s="20">
        <v>2230.3935977014144</v>
      </c>
      <c r="X17" s="20">
        <v>2349.877255841766</v>
      </c>
      <c r="Y17" s="20">
        <v>2497.85695829498</v>
      </c>
      <c r="Z17" s="20">
        <v>2414.5375814034787</v>
      </c>
      <c r="AA17" s="20">
        <v>2168.4356093036386</v>
      </c>
      <c r="AB17" s="20">
        <v>2419.0859850955258</v>
      </c>
      <c r="AC17" s="20">
        <v>2550.194501390545</v>
      </c>
      <c r="AD17" s="20">
        <v>2661.559838762496</v>
      </c>
      <c r="AE17" s="20">
        <v>2459.183760090085</v>
      </c>
      <c r="AF17" s="20">
        <v>2539.6103996995726</v>
      </c>
      <c r="AG17" s="20">
        <v>2577.083289661776</v>
      </c>
      <c r="AH17" s="20">
        <v>2652.625146994694</v>
      </c>
      <c r="AI17" s="20">
        <v>2644.7250685780587</v>
      </c>
      <c r="AJ17" s="20">
        <v>2718.7144456141064</v>
      </c>
      <c r="AK17" s="20">
        <v>2819.706447326696</v>
      </c>
      <c r="AL17" s="20">
        <v>2792.810610341191</v>
      </c>
      <c r="AM17" s="20">
        <v>2786.126959656024</v>
      </c>
      <c r="AN17" s="20">
        <v>2797.9611259846492</v>
      </c>
      <c r="AO17" s="20">
        <v>3165.335973133651</v>
      </c>
      <c r="AP17" s="20">
        <v>3263.049090218762</v>
      </c>
      <c r="AQ17" s="20">
        <v>3270.1196277080107</v>
      </c>
      <c r="AR17" s="20">
        <v>3468.108097679783</v>
      </c>
      <c r="AS17" s="20">
        <v>3328.167867669944</v>
      </c>
      <c r="AT17" s="20">
        <v>3213.267669480515</v>
      </c>
      <c r="AU17" s="20">
        <v>3767.934539543701</v>
      </c>
      <c r="AV17" s="20">
        <v>3721.2089021948314</v>
      </c>
      <c r="AW17" s="20">
        <v>3915.4105295067275</v>
      </c>
    </row>
    <row r="18" spans="1:49" ht="12.75" customHeight="1">
      <c r="A18" s="63" t="s">
        <v>16</v>
      </c>
      <c r="B18" s="20">
        <v>507.80127947273013</v>
      </c>
      <c r="C18" s="20">
        <v>523.768724554975</v>
      </c>
      <c r="D18" s="20">
        <v>528.2476528606741</v>
      </c>
      <c r="E18" s="20">
        <v>518.6452614142597</v>
      </c>
      <c r="F18" s="20">
        <v>505.58524884621306</v>
      </c>
      <c r="G18" s="20">
        <v>1146.8159347838118</v>
      </c>
      <c r="H18" s="20">
        <v>1319.2168270686147</v>
      </c>
      <c r="I18" s="20">
        <v>1352.4374185785323</v>
      </c>
      <c r="J18" s="20">
        <v>1459</v>
      </c>
      <c r="K18" s="20">
        <v>1450.4925920273242</v>
      </c>
      <c r="L18" s="20">
        <v>1530</v>
      </c>
      <c r="M18" s="20">
        <v>1489</v>
      </c>
      <c r="N18" s="20">
        <v>1582.758665059731</v>
      </c>
      <c r="O18" s="20">
        <v>1306.4866835749376</v>
      </c>
      <c r="P18" s="20">
        <v>1658.8770395887598</v>
      </c>
      <c r="Q18" s="20">
        <v>1625</v>
      </c>
      <c r="R18" s="20">
        <v>1885</v>
      </c>
      <c r="S18" s="20">
        <v>1801.9472582445808</v>
      </c>
      <c r="T18" s="20">
        <v>1810</v>
      </c>
      <c r="U18" s="20">
        <v>1865.0265362288983</v>
      </c>
      <c r="V18" s="20">
        <v>1861.0296141252265</v>
      </c>
      <c r="W18" s="20">
        <v>1803.6779857409506</v>
      </c>
      <c r="X18" s="20">
        <v>1792.2780435886912</v>
      </c>
      <c r="Y18" s="20">
        <v>1949.4920647521903</v>
      </c>
      <c r="Z18" s="20">
        <v>1924.985131071467</v>
      </c>
      <c r="AA18" s="20">
        <v>1950.5701712037535</v>
      </c>
      <c r="AB18" s="20">
        <v>2074.7930091770104</v>
      </c>
      <c r="AC18" s="20">
        <v>2125.74213302359</v>
      </c>
      <c r="AD18" s="20">
        <v>2302.1128610876094</v>
      </c>
      <c r="AE18" s="20">
        <v>2194.5206604897235</v>
      </c>
      <c r="AF18" s="20">
        <v>2320.3383547436433</v>
      </c>
      <c r="AG18" s="20">
        <v>2282.5089860711714</v>
      </c>
      <c r="AH18" s="20">
        <v>2376.1824235297736</v>
      </c>
      <c r="AI18" s="20">
        <v>2330.204953196092</v>
      </c>
      <c r="AJ18" s="20">
        <v>2402.289597922666</v>
      </c>
      <c r="AK18" s="20">
        <v>2496.595497858957</v>
      </c>
      <c r="AL18" s="20">
        <v>2571.1403173145322</v>
      </c>
      <c r="AM18" s="20">
        <v>2497.837721436681</v>
      </c>
      <c r="AN18" s="20">
        <v>2444.907321438627</v>
      </c>
      <c r="AO18" s="20">
        <v>2517.432962273406</v>
      </c>
      <c r="AP18" s="20">
        <v>2679.0130617181944</v>
      </c>
      <c r="AQ18" s="20">
        <v>2721.82010636003</v>
      </c>
      <c r="AR18" s="20">
        <v>2879.2318725574796</v>
      </c>
      <c r="AS18" s="20">
        <v>2697.9747915086136</v>
      </c>
      <c r="AT18" s="20">
        <v>2682.1018424318054</v>
      </c>
      <c r="AU18" s="20">
        <v>2688.885647234166</v>
      </c>
      <c r="AV18" s="20">
        <v>2650.3830213826704</v>
      </c>
      <c r="AW18" s="20">
        <v>2694.339422712683</v>
      </c>
    </row>
    <row r="19" spans="1:49" ht="12.75" customHeight="1">
      <c r="A19" s="18" t="s">
        <v>17</v>
      </c>
      <c r="B19" s="20">
        <v>4497.251844540385</v>
      </c>
      <c r="C19" s="20">
        <v>4308.308960510731</v>
      </c>
      <c r="D19" s="20">
        <v>4689.928976370214</v>
      </c>
      <c r="E19" s="20">
        <v>4424.217056088454</v>
      </c>
      <c r="F19" s="20">
        <v>4642.067322676411</v>
      </c>
      <c r="G19" s="20">
        <v>4557.1377306027225</v>
      </c>
      <c r="H19" s="20">
        <v>4457.176601576701</v>
      </c>
      <c r="I19" s="20">
        <v>4288</v>
      </c>
      <c r="J19" s="20">
        <v>4035</v>
      </c>
      <c r="K19" s="20">
        <v>4151</v>
      </c>
      <c r="L19" s="20">
        <v>4022.2345128292227</v>
      </c>
      <c r="M19" s="20">
        <v>4130</v>
      </c>
      <c r="N19" s="20">
        <v>3344.69271489514</v>
      </c>
      <c r="O19" s="20">
        <v>2963.212010526003</v>
      </c>
      <c r="P19" s="20">
        <v>3250.786817468258</v>
      </c>
      <c r="Q19" s="20">
        <v>3329</v>
      </c>
      <c r="R19" s="20">
        <v>3319.1239003121273</v>
      </c>
      <c r="S19" s="20">
        <v>3102.4626515952427</v>
      </c>
      <c r="T19" s="20">
        <v>3308</v>
      </c>
      <c r="U19" s="20">
        <v>3022.398369902619</v>
      </c>
      <c r="V19" s="20">
        <v>2874.805463160792</v>
      </c>
      <c r="W19" s="20">
        <v>3125.466955617757</v>
      </c>
      <c r="X19" s="20">
        <v>2992.1404115896735</v>
      </c>
      <c r="Y19" s="20">
        <v>2847.6343585387426</v>
      </c>
      <c r="Z19" s="20">
        <v>2638.558850538759</v>
      </c>
      <c r="AA19" s="20">
        <v>2576.6967610486204</v>
      </c>
      <c r="AB19" s="20">
        <v>2694.017990483496</v>
      </c>
      <c r="AC19" s="20">
        <v>2644.8274221560296</v>
      </c>
      <c r="AD19" s="20">
        <v>2680.8540575384836</v>
      </c>
      <c r="AE19" s="20">
        <v>2662.883935220563</v>
      </c>
      <c r="AF19" s="20">
        <v>2683.555102325296</v>
      </c>
      <c r="AG19" s="20">
        <v>3050.402629852727</v>
      </c>
      <c r="AH19" s="20">
        <v>2622.4565779453897</v>
      </c>
      <c r="AI19" s="20">
        <v>2842.761946910861</v>
      </c>
      <c r="AJ19" s="20">
        <v>2739.9966516127615</v>
      </c>
      <c r="AK19" s="20">
        <v>2854.033296155469</v>
      </c>
      <c r="AL19" s="20">
        <v>2972.37663558177</v>
      </c>
      <c r="AM19" s="20">
        <v>3087.498023696901</v>
      </c>
      <c r="AN19" s="20">
        <v>3291.2085980219535</v>
      </c>
      <c r="AO19" s="20">
        <v>3064.8258512847883</v>
      </c>
      <c r="AP19" s="20">
        <v>3006.4392381197235</v>
      </c>
      <c r="AQ19" s="20">
        <v>3035.4305772519474</v>
      </c>
      <c r="AR19" s="20">
        <v>2967.793720417762</v>
      </c>
      <c r="AS19" s="20">
        <v>2754.1087760375817</v>
      </c>
      <c r="AT19" s="20">
        <v>2654.5791341471295</v>
      </c>
      <c r="AU19" s="20">
        <v>2783.359038802103</v>
      </c>
      <c r="AV19" s="20">
        <v>2920.126451571758</v>
      </c>
      <c r="AW19" s="20">
        <v>3126.1585110922947</v>
      </c>
    </row>
    <row r="20" spans="1:49" ht="12.75" customHeight="1">
      <c r="A20" s="18" t="s">
        <v>18</v>
      </c>
      <c r="B20" s="20">
        <v>3884.04156109167</v>
      </c>
      <c r="C20" s="20">
        <v>3572.6298262918144</v>
      </c>
      <c r="D20" s="20">
        <v>4147.70393277328</v>
      </c>
      <c r="E20" s="20">
        <v>4211.582421306986</v>
      </c>
      <c r="F20" s="20">
        <v>4361</v>
      </c>
      <c r="G20" s="20">
        <v>4113.8622693972775</v>
      </c>
      <c r="H20" s="20">
        <v>4082.8233984232993</v>
      </c>
      <c r="I20" s="20">
        <v>4231</v>
      </c>
      <c r="J20" s="20">
        <v>4098</v>
      </c>
      <c r="K20" s="20">
        <v>4163</v>
      </c>
      <c r="L20" s="20">
        <v>4256.765487170776</v>
      </c>
      <c r="M20" s="20">
        <v>4563</v>
      </c>
      <c r="N20" s="20">
        <v>3599.1758122847414</v>
      </c>
      <c r="O20" s="20">
        <v>3242.7869557863273</v>
      </c>
      <c r="P20" s="20">
        <v>3711.92834873087</v>
      </c>
      <c r="Q20" s="20">
        <v>3912</v>
      </c>
      <c r="R20" s="20">
        <v>4148.206586637175</v>
      </c>
      <c r="S20" s="20">
        <v>3586.305903983021</v>
      </c>
      <c r="T20" s="20">
        <v>3813</v>
      </c>
      <c r="U20" s="20">
        <v>3859.788943088834</v>
      </c>
      <c r="V20" s="20">
        <v>3676.918413875179</v>
      </c>
      <c r="W20" s="20">
        <v>3884.2123322024586</v>
      </c>
      <c r="X20" s="20">
        <v>3621.2113830334797</v>
      </c>
      <c r="Y20" s="20">
        <v>3737.9287160579765</v>
      </c>
      <c r="Z20" s="20">
        <v>3297.067664466077</v>
      </c>
      <c r="AA20" s="20">
        <v>3197.4042608162595</v>
      </c>
      <c r="AB20" s="20">
        <v>3533.8218163450592</v>
      </c>
      <c r="AC20" s="20">
        <v>3527.121747326858</v>
      </c>
      <c r="AD20" s="20">
        <v>3682.4166154793375</v>
      </c>
      <c r="AE20" s="20">
        <v>3609.3258275738062</v>
      </c>
      <c r="AF20" s="20">
        <v>3661.699184123117</v>
      </c>
      <c r="AG20" s="20">
        <v>3532.4830187587186</v>
      </c>
      <c r="AH20" s="20">
        <v>3668.2044834936187</v>
      </c>
      <c r="AI20" s="20">
        <v>3968.086206206181</v>
      </c>
      <c r="AJ20" s="20">
        <v>3848.829244798665</v>
      </c>
      <c r="AK20" s="20">
        <v>4025.00847278141</v>
      </c>
      <c r="AL20" s="20">
        <v>4174.62905688888</v>
      </c>
      <c r="AM20" s="20">
        <v>4211.202042559943</v>
      </c>
      <c r="AN20" s="20">
        <v>4637.05004542687</v>
      </c>
      <c r="AO20" s="20">
        <v>4602.632236924511</v>
      </c>
      <c r="AP20" s="20">
        <v>4719.9949407287495</v>
      </c>
      <c r="AQ20" s="20">
        <v>4603.8688303425115</v>
      </c>
      <c r="AR20" s="20">
        <v>4783.76334596341</v>
      </c>
      <c r="AS20" s="20">
        <v>4633.228685044607</v>
      </c>
      <c r="AT20" s="20">
        <v>4787.665863031045</v>
      </c>
      <c r="AU20" s="20">
        <v>5154.755703400351</v>
      </c>
      <c r="AV20" s="20">
        <v>4977.650487248792</v>
      </c>
      <c r="AW20" s="20">
        <v>5262.450119463884</v>
      </c>
    </row>
    <row r="21" spans="1:49" ht="12.75" customHeight="1">
      <c r="A21" s="18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</row>
    <row r="22" spans="1:49" ht="9.75" customHeight="1">
      <c r="A22" s="22"/>
      <c r="B22" s="16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</row>
    <row r="23" spans="1:49" ht="15">
      <c r="A23" s="65" t="s">
        <v>43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</row>
    <row r="24" spans="1:49" ht="12.75" customHeight="1">
      <c r="A24" s="63" t="s">
        <v>19</v>
      </c>
      <c r="B24" s="11">
        <v>126</v>
      </c>
      <c r="C24" s="11">
        <v>116</v>
      </c>
      <c r="D24" s="11">
        <v>130</v>
      </c>
      <c r="E24" s="11">
        <v>132</v>
      </c>
      <c r="F24" s="11">
        <v>140</v>
      </c>
      <c r="G24" s="11">
        <v>136</v>
      </c>
      <c r="H24" s="11">
        <v>132</v>
      </c>
      <c r="I24" s="11">
        <v>128</v>
      </c>
      <c r="J24" s="11">
        <v>124</v>
      </c>
      <c r="K24" s="11">
        <v>124</v>
      </c>
      <c r="L24" s="11">
        <v>122</v>
      </c>
      <c r="M24" s="11">
        <v>127</v>
      </c>
      <c r="N24" s="11">
        <v>122</v>
      </c>
      <c r="O24" s="11">
        <v>110</v>
      </c>
      <c r="P24" s="11">
        <v>123</v>
      </c>
      <c r="Q24" s="11">
        <v>121</v>
      </c>
      <c r="R24" s="11">
        <v>125.38793585596751</v>
      </c>
      <c r="S24" s="25">
        <v>112</v>
      </c>
      <c r="T24" s="25">
        <v>121</v>
      </c>
      <c r="U24" s="75">
        <v>122</v>
      </c>
      <c r="V24" s="75">
        <v>119.2598618921896</v>
      </c>
      <c r="W24" s="75">
        <v>123.89397602416557</v>
      </c>
      <c r="X24" s="75">
        <v>121.38654490852844</v>
      </c>
      <c r="Y24" s="75">
        <v>126.82503596485034</v>
      </c>
      <c r="Z24" s="75">
        <v>125.09780126448514</v>
      </c>
      <c r="AA24" s="75">
        <v>115</v>
      </c>
      <c r="AB24" s="75">
        <v>127.0989242573101</v>
      </c>
      <c r="AC24" s="75">
        <v>128.56831252711078</v>
      </c>
      <c r="AD24" s="75">
        <v>133.96577669574444</v>
      </c>
      <c r="AE24" s="75">
        <v>127.6750800317798</v>
      </c>
      <c r="AF24" s="75">
        <v>132.11319000404558</v>
      </c>
      <c r="AG24" s="75">
        <v>132.0814938526464</v>
      </c>
      <c r="AH24" s="75">
        <v>129.64704724370034</v>
      </c>
      <c r="AI24" s="75">
        <v>140.0748902651928</v>
      </c>
      <c r="AJ24" s="75">
        <v>138.755527578552</v>
      </c>
      <c r="AK24" s="75">
        <v>145.3180080661882</v>
      </c>
      <c r="AL24" s="75">
        <v>138.83255471951458</v>
      </c>
      <c r="AM24" s="75">
        <v>139.23765165089648</v>
      </c>
      <c r="AN24" s="75">
        <v>151.38755423320737</v>
      </c>
      <c r="AO24" s="75">
        <v>148.76558887911648</v>
      </c>
      <c r="AP24" s="75">
        <v>154.24834453819477</v>
      </c>
      <c r="AQ24" s="75">
        <v>150.97682352384717</v>
      </c>
      <c r="AR24" s="88">
        <v>151.47602311616166</v>
      </c>
      <c r="AS24" s="88">
        <v>150.06690402186496</v>
      </c>
      <c r="AT24" s="88">
        <v>151.5477662259947</v>
      </c>
      <c r="AU24" s="88">
        <v>161.20461022234988</v>
      </c>
      <c r="AV24" s="88">
        <v>158.48438550634228</v>
      </c>
      <c r="AW24" s="88">
        <v>165.67364390195107</v>
      </c>
    </row>
    <row r="25" spans="1:49" ht="12.75" customHeight="1">
      <c r="A25" s="63" t="s">
        <v>20</v>
      </c>
      <c r="B25" s="11">
        <v>130</v>
      </c>
      <c r="C25" s="11">
        <v>120</v>
      </c>
      <c r="D25" s="11">
        <v>132</v>
      </c>
      <c r="E25" s="11">
        <v>130</v>
      </c>
      <c r="F25" s="11">
        <v>138</v>
      </c>
      <c r="G25" s="11">
        <v>128</v>
      </c>
      <c r="H25" s="11">
        <v>127</v>
      </c>
      <c r="I25" s="11">
        <v>125</v>
      </c>
      <c r="J25" s="11">
        <v>119</v>
      </c>
      <c r="K25" s="11">
        <v>125</v>
      </c>
      <c r="L25" s="11">
        <v>120</v>
      </c>
      <c r="M25" s="11">
        <v>125</v>
      </c>
      <c r="N25" s="11">
        <v>117</v>
      </c>
      <c r="O25" s="11">
        <v>101</v>
      </c>
      <c r="P25" s="11">
        <v>113</v>
      </c>
      <c r="Q25" s="11">
        <v>111</v>
      </c>
      <c r="R25" s="11">
        <v>114.55755772293645</v>
      </c>
      <c r="S25" s="25">
        <v>102</v>
      </c>
      <c r="T25" s="25">
        <v>106</v>
      </c>
      <c r="U25" s="75">
        <v>106</v>
      </c>
      <c r="V25" s="75">
        <v>100.80502711464072</v>
      </c>
      <c r="W25" s="75">
        <v>107.40951666862223</v>
      </c>
      <c r="X25" s="75">
        <v>102.93737793953044</v>
      </c>
      <c r="Y25" s="75">
        <v>104.82704072060899</v>
      </c>
      <c r="Z25" s="75">
        <v>105.29145090449704</v>
      </c>
      <c r="AA25" s="75">
        <v>99</v>
      </c>
      <c r="AB25" s="75">
        <v>108.77812165021216</v>
      </c>
      <c r="AC25" s="75">
        <v>109.12505009821724</v>
      </c>
      <c r="AD25" s="75">
        <v>111.5689677275995</v>
      </c>
      <c r="AE25" s="75">
        <v>107.98630466681676</v>
      </c>
      <c r="AF25" s="75">
        <v>110.05964962541749</v>
      </c>
      <c r="AG25" s="75">
        <v>108.22752212619501</v>
      </c>
      <c r="AH25" s="75">
        <v>107.39271103939386</v>
      </c>
      <c r="AI25" s="75">
        <v>118.3742894739726</v>
      </c>
      <c r="AJ25" s="75">
        <v>115.1064317016629</v>
      </c>
      <c r="AK25" s="75">
        <v>121.31382938985088</v>
      </c>
      <c r="AL25" s="75">
        <v>112.81347779290648</v>
      </c>
      <c r="AM25" s="75">
        <v>114.63788378277786</v>
      </c>
      <c r="AN25" s="75">
        <v>124.41934211026782</v>
      </c>
      <c r="AO25" s="75">
        <v>121.6987141450697</v>
      </c>
      <c r="AP25" s="75">
        <v>122.1383764822729</v>
      </c>
      <c r="AQ25" s="75">
        <v>121.22964651886032</v>
      </c>
      <c r="AR25" s="88">
        <v>122.10919365611478</v>
      </c>
      <c r="AS25" s="88">
        <v>118.36149553053093</v>
      </c>
      <c r="AT25" s="88">
        <v>117.96942250291103</v>
      </c>
      <c r="AU25" s="88">
        <v>127.96781445160155</v>
      </c>
      <c r="AV25" s="88">
        <v>124.39786189522803</v>
      </c>
      <c r="AW25" s="88">
        <v>131.175807183835</v>
      </c>
    </row>
    <row r="26" spans="1:49" ht="12.75" customHeight="1">
      <c r="A26" s="14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</row>
    <row r="27" spans="1:49" ht="12.75" customHeight="1">
      <c r="A27" s="65" t="s">
        <v>21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</row>
    <row r="28" spans="1:49" ht="12.75" customHeight="1">
      <c r="A28" s="18" t="s">
        <v>22</v>
      </c>
      <c r="B28" s="27">
        <v>0.13414224531559693</v>
      </c>
      <c r="C28" s="27">
        <v>0.13327678453464373</v>
      </c>
      <c r="D28" s="27">
        <v>0.13114864322414901</v>
      </c>
      <c r="E28" s="27">
        <v>0.13145265642788356</v>
      </c>
      <c r="F28" s="27">
        <v>0.13764282777903314</v>
      </c>
      <c r="G28" s="27">
        <v>0.1459357088478388</v>
      </c>
      <c r="H28" s="27">
        <v>0.141</v>
      </c>
      <c r="I28" s="27">
        <v>0.134</v>
      </c>
      <c r="J28" s="28">
        <v>0.129</v>
      </c>
      <c r="K28" s="28">
        <v>0.125</v>
      </c>
      <c r="L28" s="28">
        <v>0.127</v>
      </c>
      <c r="M28" s="28">
        <v>0.123</v>
      </c>
      <c r="N28" s="28">
        <v>0.128</v>
      </c>
      <c r="O28" s="28">
        <v>0.127</v>
      </c>
      <c r="P28" s="28">
        <v>0.123</v>
      </c>
      <c r="Q28" s="28">
        <v>0.121</v>
      </c>
      <c r="R28" s="28">
        <v>0.1199862279297194</v>
      </c>
      <c r="S28" s="28">
        <v>0.125</v>
      </c>
      <c r="T28" s="28">
        <v>0.132</v>
      </c>
      <c r="U28" s="28">
        <v>0.14</v>
      </c>
      <c r="V28" s="28">
        <v>0.1464571356031565</v>
      </c>
      <c r="W28" s="28">
        <v>0.15299524173977896</v>
      </c>
      <c r="X28" s="28">
        <v>0.16055161115555364</v>
      </c>
      <c r="Y28" s="28">
        <v>0.16318260725154218</v>
      </c>
      <c r="Z28" s="28">
        <v>0.16420498276721232</v>
      </c>
      <c r="AA28" s="28">
        <v>0.15763688307191226</v>
      </c>
      <c r="AB28" s="28">
        <v>0.15606696015290178</v>
      </c>
      <c r="AC28" s="28">
        <v>0.15631052425603556</v>
      </c>
      <c r="AD28" s="28">
        <v>0.15593614750382007</v>
      </c>
      <c r="AE28" s="28">
        <v>0.15707997872926974</v>
      </c>
      <c r="AF28" s="28">
        <v>0.1572913372712254</v>
      </c>
      <c r="AG28" s="28">
        <v>0.15833309234442722</v>
      </c>
      <c r="AH28" s="28">
        <v>0.15441897520381287</v>
      </c>
      <c r="AI28" s="28">
        <v>0.15010368046656125</v>
      </c>
      <c r="AJ28" s="28">
        <v>0.1514404385262529</v>
      </c>
      <c r="AK28" s="28">
        <v>0.1480406136038126</v>
      </c>
      <c r="AL28" s="28">
        <v>0.15586307239868902</v>
      </c>
      <c r="AM28" s="28">
        <v>0.15236484985503912</v>
      </c>
      <c r="AN28" s="28">
        <v>0.1504600185924914</v>
      </c>
      <c r="AO28" s="28">
        <v>0.15228207688791415</v>
      </c>
      <c r="AP28" s="28">
        <v>0.15183424250150804</v>
      </c>
      <c r="AQ28" s="28">
        <v>0.1499698730864833</v>
      </c>
      <c r="AR28" s="28">
        <v>0.1481270953274386</v>
      </c>
      <c r="AS28" s="28">
        <v>0.15025534196605267</v>
      </c>
      <c r="AT28" s="28">
        <v>0.15227984017562904</v>
      </c>
      <c r="AU28" s="28">
        <v>0.1489438915468306</v>
      </c>
      <c r="AV28" s="28">
        <v>0.15007124652812065</v>
      </c>
      <c r="AW28" s="28">
        <v>0.15098570740125983</v>
      </c>
    </row>
    <row r="29" spans="1:49" ht="12.75" customHeight="1">
      <c r="A29" s="18" t="s">
        <v>23</v>
      </c>
      <c r="B29" s="27">
        <v>0.13236087905059618</v>
      </c>
      <c r="C29" s="27">
        <v>0.1355816661985107</v>
      </c>
      <c r="D29" s="27">
        <v>0.13029263005780348</v>
      </c>
      <c r="E29" s="27">
        <v>0.13169589897060555</v>
      </c>
      <c r="F29" s="27">
        <v>0.13007707323182136</v>
      </c>
      <c r="G29" s="27">
        <v>0.12878358878568213</v>
      </c>
      <c r="H29" s="27">
        <v>0.134</v>
      </c>
      <c r="I29" s="27">
        <v>0.136</v>
      </c>
      <c r="J29" s="28">
        <v>0.137</v>
      </c>
      <c r="K29" s="28">
        <v>0.132</v>
      </c>
      <c r="L29" s="28">
        <v>0.136</v>
      </c>
      <c r="M29" s="28">
        <v>0.137</v>
      </c>
      <c r="N29" s="28">
        <v>0.141</v>
      </c>
      <c r="O29" s="28">
        <v>0.145</v>
      </c>
      <c r="P29" s="28">
        <v>0.144</v>
      </c>
      <c r="Q29" s="28">
        <v>0.143</v>
      </c>
      <c r="R29" s="28">
        <v>0.1440492038510934</v>
      </c>
      <c r="S29" s="28">
        <v>0.14</v>
      </c>
      <c r="T29" s="28">
        <v>0.146</v>
      </c>
      <c r="U29" s="28">
        <v>0.146</v>
      </c>
      <c r="V29" s="28">
        <v>0.14395472137740098</v>
      </c>
      <c r="W29" s="28">
        <v>0.1365339330161814</v>
      </c>
      <c r="X29" s="28">
        <v>0.13551997071576785</v>
      </c>
      <c r="Y29" s="28">
        <v>0.13616318881566775</v>
      </c>
      <c r="Z29" s="28">
        <v>0.13673177676804088</v>
      </c>
      <c r="AA29" s="28">
        <v>0.13683043773912712</v>
      </c>
      <c r="AB29" s="28">
        <v>0.13430100382140428</v>
      </c>
      <c r="AC29" s="28">
        <v>0.13305083392935435</v>
      </c>
      <c r="AD29" s="28">
        <v>0.13327947369952875</v>
      </c>
      <c r="AE29" s="28">
        <v>0.131350142305198</v>
      </c>
      <c r="AF29" s="28">
        <v>0.1343119868501816</v>
      </c>
      <c r="AG29" s="28">
        <v>0.13531893818381563</v>
      </c>
      <c r="AH29" s="28">
        <v>0.1356573804323449</v>
      </c>
      <c r="AI29" s="28">
        <v>0.1342212118509846</v>
      </c>
      <c r="AJ29" s="28">
        <v>0.13640851809412347</v>
      </c>
      <c r="AK29" s="28">
        <v>0.13598462562924138</v>
      </c>
      <c r="AL29" s="28">
        <v>0.1381752472648432</v>
      </c>
      <c r="AM29" s="28">
        <v>0.13484574091013604</v>
      </c>
      <c r="AN29" s="28">
        <v>0.13304351769987366</v>
      </c>
      <c r="AO29" s="28">
        <v>0.1306378958573862</v>
      </c>
      <c r="AP29" s="28">
        <v>0.13265546571550657</v>
      </c>
      <c r="AQ29" s="28">
        <v>0.13091918630830318</v>
      </c>
      <c r="AR29" s="28">
        <v>0.13389753361455506</v>
      </c>
      <c r="AS29" s="28">
        <v>0.13733159933648534</v>
      </c>
      <c r="AT29" s="28">
        <v>0.12662541258720497</v>
      </c>
      <c r="AU29" s="28">
        <v>0.12613018512455648</v>
      </c>
      <c r="AV29" s="28">
        <v>0.12854171352438978</v>
      </c>
      <c r="AW29" s="28">
        <v>0.12388919783228843</v>
      </c>
    </row>
    <row r="30" spans="1:49" ht="12.75" customHeight="1">
      <c r="A30" s="18" t="s">
        <v>24</v>
      </c>
      <c r="B30" s="27">
        <v>0.22770904494086616</v>
      </c>
      <c r="C30" s="27">
        <v>0.2253554747045899</v>
      </c>
      <c r="D30" s="27">
        <v>0.23401673892100192</v>
      </c>
      <c r="E30" s="27">
        <v>0.24047216966366733</v>
      </c>
      <c r="F30" s="27">
        <v>0.23677444940237163</v>
      </c>
      <c r="G30" s="27">
        <v>0.23904185017100232</v>
      </c>
      <c r="H30" s="27">
        <v>0.236</v>
      </c>
      <c r="I30" s="27">
        <v>0.237</v>
      </c>
      <c r="J30" s="28">
        <v>0.244</v>
      </c>
      <c r="K30" s="28">
        <v>0.241</v>
      </c>
      <c r="L30" s="28">
        <v>0.241</v>
      </c>
      <c r="M30" s="28">
        <v>0.241</v>
      </c>
      <c r="N30" s="28">
        <v>0.242</v>
      </c>
      <c r="O30" s="28">
        <v>0.25</v>
      </c>
      <c r="P30" s="28">
        <v>0.253</v>
      </c>
      <c r="Q30" s="28">
        <v>0.257</v>
      </c>
      <c r="R30" s="28">
        <v>0.257136680950625</v>
      </c>
      <c r="S30" s="28">
        <v>0.255</v>
      </c>
      <c r="T30" s="28">
        <v>0.254</v>
      </c>
      <c r="U30" s="28">
        <v>0.249</v>
      </c>
      <c r="V30" s="28">
        <v>0.2501255747801342</v>
      </c>
      <c r="W30" s="28">
        <v>0.24472508248870575</v>
      </c>
      <c r="X30" s="28">
        <v>0.24392778945869273</v>
      </c>
      <c r="Y30" s="28">
        <v>0.24702913866656454</v>
      </c>
      <c r="Z30" s="28">
        <v>0.2410724043921051</v>
      </c>
      <c r="AA30" s="28">
        <v>0.2419324241263754</v>
      </c>
      <c r="AB30" s="28">
        <v>0.24738100049727307</v>
      </c>
      <c r="AC30" s="28">
        <v>0.250381579757711</v>
      </c>
      <c r="AD30" s="28">
        <v>0.2551886306125254</v>
      </c>
      <c r="AE30" s="28">
        <v>0.2520764846848903</v>
      </c>
      <c r="AF30" s="28">
        <v>0.2523505261030726</v>
      </c>
      <c r="AG30" s="28">
        <v>0.2520575673880393</v>
      </c>
      <c r="AH30" s="28">
        <v>0.2554661699889243</v>
      </c>
      <c r="AI30" s="28">
        <v>0.2565479127782974</v>
      </c>
      <c r="AJ30" s="28">
        <v>0.25811126451588673</v>
      </c>
      <c r="AK30" s="28">
        <v>0.2595853246635822</v>
      </c>
      <c r="AL30" s="28">
        <v>0.257507752749118</v>
      </c>
      <c r="AM30" s="28">
        <v>0.2611473065354674</v>
      </c>
      <c r="AN30" s="28">
        <v>0.26513842575443525</v>
      </c>
      <c r="AO30" s="28">
        <v>0.26832334947153125</v>
      </c>
      <c r="AP30" s="28">
        <v>0.27326066376050034</v>
      </c>
      <c r="AQ30" s="28">
        <v>0.2733761551865909</v>
      </c>
      <c r="AR30" s="28">
        <v>0.27091491777487203</v>
      </c>
      <c r="AS30" s="28">
        <v>0.27171899338314276</v>
      </c>
      <c r="AT30" s="28">
        <v>0.27925748066017564</v>
      </c>
      <c r="AU30" s="28">
        <v>0.2799823892542688</v>
      </c>
      <c r="AV30" s="28">
        <v>0.2788264203983355</v>
      </c>
      <c r="AW30" s="28">
        <v>0.27838155355318966</v>
      </c>
    </row>
    <row r="31" spans="1:49" ht="12.75" customHeight="1">
      <c r="A31" s="18" t="s">
        <v>27</v>
      </c>
      <c r="B31" s="27">
        <v>0.2663164028420304</v>
      </c>
      <c r="C31" s="27">
        <v>0.27108672505848247</v>
      </c>
      <c r="D31" s="27">
        <v>0.25627609184328837</v>
      </c>
      <c r="E31" s="27">
        <v>0.24576070117653626</v>
      </c>
      <c r="F31" s="27">
        <v>0.24643741622721402</v>
      </c>
      <c r="G31" s="27">
        <v>0.24184372989950986</v>
      </c>
      <c r="H31" s="27">
        <v>0.241</v>
      </c>
      <c r="I31" s="27">
        <v>0.249</v>
      </c>
      <c r="J31" s="28">
        <v>0.241</v>
      </c>
      <c r="K31" s="28">
        <v>0.243</v>
      </c>
      <c r="L31" s="28">
        <v>0.241</v>
      </c>
      <c r="M31" s="28">
        <v>0.241</v>
      </c>
      <c r="N31" s="28">
        <v>0.233</v>
      </c>
      <c r="O31" s="28">
        <v>0.217</v>
      </c>
      <c r="P31" s="28">
        <v>0.213</v>
      </c>
      <c r="Q31" s="28">
        <v>0.21</v>
      </c>
      <c r="R31" s="28">
        <v>0.20836418518348251</v>
      </c>
      <c r="S31" s="28">
        <v>0.215</v>
      </c>
      <c r="T31" s="28">
        <v>0.217</v>
      </c>
      <c r="U31" s="28">
        <v>0.21</v>
      </c>
      <c r="V31" s="28">
        <v>0.20205408914685016</v>
      </c>
      <c r="W31" s="28">
        <v>0.2043350762041349</v>
      </c>
      <c r="X31" s="28">
        <v>0.20509962621315364</v>
      </c>
      <c r="Y31" s="28">
        <v>0.20066653750044525</v>
      </c>
      <c r="Z31" s="28">
        <v>0.20713496344161908</v>
      </c>
      <c r="AA31" s="28">
        <v>0.20933250128308595</v>
      </c>
      <c r="AB31" s="28">
        <v>0.20025041180521544</v>
      </c>
      <c r="AC31" s="28">
        <v>0.19963148909481515</v>
      </c>
      <c r="AD31" s="28">
        <v>0.19548104469798988</v>
      </c>
      <c r="AE31" s="28">
        <v>0.1998206521994984</v>
      </c>
      <c r="AF31" s="28">
        <v>0.201902078735841</v>
      </c>
      <c r="AG31" s="28">
        <v>0.19990280159888385</v>
      </c>
      <c r="AH31" s="28">
        <v>0.1931145288124858</v>
      </c>
      <c r="AI31" s="28">
        <v>0.19691854199040476</v>
      </c>
      <c r="AJ31" s="28">
        <v>0.1914881639887013</v>
      </c>
      <c r="AK31" s="28">
        <v>0.1937633988665484</v>
      </c>
      <c r="AL31" s="28">
        <v>0.187849269975556</v>
      </c>
      <c r="AM31" s="28">
        <v>0.19288347388212165</v>
      </c>
      <c r="AN31" s="28">
        <v>0.18859213199327896</v>
      </c>
      <c r="AO31" s="28">
        <v>0.1828296761680342</v>
      </c>
      <c r="AP31" s="28">
        <v>0.17673212748244588</v>
      </c>
      <c r="AQ31" s="28">
        <v>0.1789810972357058</v>
      </c>
      <c r="AR31" s="28">
        <v>0.17995371979897487</v>
      </c>
      <c r="AS31" s="28">
        <v>0.17244331117425707</v>
      </c>
      <c r="AT31" s="28">
        <v>0.16492913549625848</v>
      </c>
      <c r="AU31" s="28">
        <v>0.164688745980696</v>
      </c>
      <c r="AV31" s="28">
        <v>0.1687577927615562</v>
      </c>
      <c r="AW31" s="28">
        <v>0.1717167625325827</v>
      </c>
    </row>
    <row r="32" spans="1:49" ht="12.75" customHeight="1">
      <c r="A32" s="18" t="s">
        <v>25</v>
      </c>
      <c r="B32" s="27">
        <v>0.23947142785091038</v>
      </c>
      <c r="C32" s="27">
        <v>0.2346993495037732</v>
      </c>
      <c r="D32" s="27">
        <v>0.24826589595375723</v>
      </c>
      <c r="E32" s="27">
        <v>0.2506185737613073</v>
      </c>
      <c r="F32" s="27">
        <v>0.24906823335955983</v>
      </c>
      <c r="G32" s="27">
        <v>0.24439512229596688</v>
      </c>
      <c r="H32" s="27">
        <v>0.248</v>
      </c>
      <c r="I32" s="27">
        <v>0.244</v>
      </c>
      <c r="J32" s="28">
        <v>0.249</v>
      </c>
      <c r="K32" s="28">
        <v>0.259</v>
      </c>
      <c r="L32" s="28">
        <v>0.255</v>
      </c>
      <c r="M32" s="28">
        <v>0.258</v>
      </c>
      <c r="N32" s="28">
        <v>0.256</v>
      </c>
      <c r="O32" s="28">
        <v>0.262</v>
      </c>
      <c r="P32" s="28">
        <v>0.267</v>
      </c>
      <c r="Q32" s="28">
        <v>0.269</v>
      </c>
      <c r="R32" s="28">
        <v>0.2704637020850797</v>
      </c>
      <c r="S32" s="28">
        <v>0.264</v>
      </c>
      <c r="T32" s="28">
        <v>0.252</v>
      </c>
      <c r="U32" s="28">
        <v>0.255</v>
      </c>
      <c r="V32" s="28">
        <v>0.2574084790924581</v>
      </c>
      <c r="W32" s="28">
        <v>0.26141066655119904</v>
      </c>
      <c r="X32" s="28">
        <v>0.25490100245683217</v>
      </c>
      <c r="Y32" s="28">
        <v>0.25295761107700865</v>
      </c>
      <c r="Z32" s="28">
        <v>0.2508558726310226</v>
      </c>
      <c r="AA32" s="28">
        <v>0.2542677537794993</v>
      </c>
      <c r="AB32" s="28">
        <v>0.2620006237232053</v>
      </c>
      <c r="AC32" s="28">
        <v>0.2606255729620839</v>
      </c>
      <c r="AD32" s="28">
        <v>0.2601147034861359</v>
      </c>
      <c r="AE32" s="28">
        <v>0.25967274208114366</v>
      </c>
      <c r="AF32" s="28">
        <v>0.25414407103967945</v>
      </c>
      <c r="AG32" s="28">
        <v>0.254387600484834</v>
      </c>
      <c r="AH32" s="28">
        <v>0.2613429455624322</v>
      </c>
      <c r="AI32" s="28">
        <v>0.26220865291375195</v>
      </c>
      <c r="AJ32" s="28">
        <v>0.2625516148750355</v>
      </c>
      <c r="AK32" s="28">
        <v>0.26262603723681543</v>
      </c>
      <c r="AL32" s="28">
        <v>0.2606046576117937</v>
      </c>
      <c r="AM32" s="28">
        <v>0.2587586288172359</v>
      </c>
      <c r="AN32" s="28">
        <v>0.2627659059599208</v>
      </c>
      <c r="AO32" s="28">
        <v>0.2659270016151343</v>
      </c>
      <c r="AP32" s="28">
        <v>0.26551750054003925</v>
      </c>
      <c r="AQ32" s="28">
        <v>0.26675368818291684</v>
      </c>
      <c r="AR32" s="28">
        <v>0.2671067334841592</v>
      </c>
      <c r="AS32" s="28">
        <v>0.26825075414006216</v>
      </c>
      <c r="AT32" s="28">
        <v>0.2769081310807318</v>
      </c>
      <c r="AU32" s="28">
        <v>0.28025478809364807</v>
      </c>
      <c r="AV32" s="28">
        <v>0.27380282678759793</v>
      </c>
      <c r="AW32" s="28">
        <v>0.2750267786806794</v>
      </c>
    </row>
    <row r="33" spans="1:49" ht="12.75" customHeight="1">
      <c r="A33" s="14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</row>
    <row r="34" spans="1:49" ht="12.75" customHeight="1">
      <c r="A34" s="65" t="s">
        <v>28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</row>
    <row r="35" spans="1:49" ht="12.75" customHeight="1">
      <c r="A35" s="18" t="s">
        <v>0</v>
      </c>
      <c r="B35" s="29">
        <v>8344984</v>
      </c>
      <c r="C35" s="29">
        <v>8545885</v>
      </c>
      <c r="D35" s="29">
        <v>8613991</v>
      </c>
      <c r="E35" s="29">
        <v>8877969</v>
      </c>
      <c r="F35" s="29">
        <v>9384632</v>
      </c>
      <c r="G35" s="29">
        <v>9693658</v>
      </c>
      <c r="H35" s="29">
        <v>9597959</v>
      </c>
      <c r="I35" s="29">
        <v>9476008</v>
      </c>
      <c r="J35" s="29">
        <v>9504621</v>
      </c>
      <c r="K35" s="29">
        <v>9715256</v>
      </c>
      <c r="L35" s="29">
        <v>9764802</v>
      </c>
      <c r="M35" s="29">
        <v>9590698</v>
      </c>
      <c r="N35" s="29">
        <v>9610510</v>
      </c>
      <c r="O35" s="29">
        <v>9768909</v>
      </c>
      <c r="P35" s="29">
        <v>9952510</v>
      </c>
      <c r="Q35" s="29">
        <v>9925723</v>
      </c>
      <c r="R35" s="29">
        <v>10012003</v>
      </c>
      <c r="S35" s="29">
        <v>10132306</v>
      </c>
      <c r="T35" s="29">
        <v>10082099</v>
      </c>
      <c r="U35" s="29">
        <v>10128186</v>
      </c>
      <c r="V35" s="29">
        <v>10378238</v>
      </c>
      <c r="W35" s="29">
        <v>10490319</v>
      </c>
      <c r="X35" s="29">
        <v>10496588</v>
      </c>
      <c r="Y35" s="29">
        <v>10332770</v>
      </c>
      <c r="Z35" s="29">
        <v>10277333</v>
      </c>
      <c r="AA35" s="29">
        <v>10334446</v>
      </c>
      <c r="AB35" s="29">
        <v>10375064</v>
      </c>
      <c r="AC35" s="29">
        <v>10426897</v>
      </c>
      <c r="AD35" s="29">
        <v>10464642</v>
      </c>
      <c r="AE35" s="29">
        <v>10488092</v>
      </c>
      <c r="AF35" s="29">
        <v>10467031</v>
      </c>
      <c r="AG35" s="29">
        <v>10450511</v>
      </c>
      <c r="AH35" s="29">
        <v>10448458</v>
      </c>
      <c r="AI35" s="29">
        <v>10452669</v>
      </c>
      <c r="AJ35" s="29">
        <v>10471031</v>
      </c>
      <c r="AK35" s="29">
        <v>10441569</v>
      </c>
      <c r="AL35" s="29">
        <v>10806873</v>
      </c>
      <c r="AM35" s="29">
        <v>11052107</v>
      </c>
      <c r="AN35" s="29">
        <v>11291685</v>
      </c>
      <c r="AO35" s="29">
        <v>11518657</v>
      </c>
      <c r="AP35" s="29">
        <v>11770034</v>
      </c>
      <c r="AQ35" s="29">
        <v>11946355</v>
      </c>
      <c r="AR35" s="29">
        <v>11679752</v>
      </c>
      <c r="AS35" s="29">
        <v>11568427</v>
      </c>
      <c r="AT35" s="29">
        <v>11709195</v>
      </c>
      <c r="AU35" s="29">
        <v>11703908</v>
      </c>
      <c r="AV35" s="29">
        <v>11721242</v>
      </c>
      <c r="AW35" s="29">
        <v>11728932</v>
      </c>
    </row>
    <row r="36" spans="1:49" ht="12.75" customHeight="1" hidden="1">
      <c r="A36" s="18" t="s">
        <v>1</v>
      </c>
      <c r="B36" s="29">
        <v>3482905</v>
      </c>
      <c r="C36" s="29">
        <v>3380216</v>
      </c>
      <c r="D36" s="29">
        <v>3252306</v>
      </c>
      <c r="E36" s="29">
        <v>3165721</v>
      </c>
      <c r="F36" s="29">
        <v>3085662</v>
      </c>
      <c r="G36" s="29">
        <v>3056857</v>
      </c>
      <c r="H36" s="29">
        <v>3098016</v>
      </c>
      <c r="I36" s="29">
        <v>3137966</v>
      </c>
      <c r="J36" s="29">
        <v>3205315</v>
      </c>
      <c r="K36" s="29">
        <v>3267856</v>
      </c>
      <c r="L36" s="29">
        <v>3322175</v>
      </c>
      <c r="M36" s="29">
        <v>3311774</v>
      </c>
      <c r="N36" s="30" t="s">
        <v>5</v>
      </c>
      <c r="O36" s="30" t="s">
        <v>5</v>
      </c>
      <c r="P36" s="30" t="s">
        <v>4</v>
      </c>
      <c r="Q36" s="30" t="s">
        <v>4</v>
      </c>
      <c r="R36" s="30" t="s">
        <v>4</v>
      </c>
      <c r="S36" s="30" t="s">
        <v>4</v>
      </c>
      <c r="T36" s="30" t="s">
        <v>4</v>
      </c>
      <c r="U36" s="30" t="s">
        <v>4</v>
      </c>
      <c r="V36" s="30" t="s">
        <v>4</v>
      </c>
      <c r="W36" s="30" t="s">
        <v>4</v>
      </c>
      <c r="X36" s="30" t="s">
        <v>4</v>
      </c>
      <c r="Y36" s="30" t="s">
        <v>4</v>
      </c>
      <c r="Z36" s="30" t="s">
        <v>4</v>
      </c>
      <c r="AA36" s="30" t="s">
        <v>4</v>
      </c>
      <c r="AB36" s="30" t="s">
        <v>4</v>
      </c>
      <c r="AC36" s="30" t="s">
        <v>4</v>
      </c>
      <c r="AD36" s="30" t="s">
        <v>4</v>
      </c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</row>
    <row r="37" spans="1:49" ht="12.75" customHeight="1">
      <c r="A37" s="18" t="s">
        <v>2</v>
      </c>
      <c r="B37" s="29">
        <v>10985287</v>
      </c>
      <c r="C37" s="29">
        <v>10941097</v>
      </c>
      <c r="D37" s="29">
        <v>10855252</v>
      </c>
      <c r="E37" s="29">
        <v>10751566</v>
      </c>
      <c r="F37" s="29">
        <v>10679091</v>
      </c>
      <c r="G37" s="29">
        <v>10907934</v>
      </c>
      <c r="H37" s="29">
        <v>10919332</v>
      </c>
      <c r="I37" s="29">
        <v>10975500</v>
      </c>
      <c r="J37" s="29">
        <v>11156510</v>
      </c>
      <c r="K37" s="29">
        <v>11424312</v>
      </c>
      <c r="L37" s="29">
        <v>11671772</v>
      </c>
      <c r="M37" s="29">
        <v>11867289</v>
      </c>
      <c r="N37" s="29">
        <v>15339688</v>
      </c>
      <c r="O37" s="29">
        <v>15578446</v>
      </c>
      <c r="P37" s="29">
        <v>16001181</v>
      </c>
      <c r="Q37" s="29">
        <v>16051875</v>
      </c>
      <c r="R37" s="29">
        <v>16297421</v>
      </c>
      <c r="S37" s="29">
        <v>16462811</v>
      </c>
      <c r="T37" s="29">
        <v>16616091</v>
      </c>
      <c r="U37" s="29">
        <v>16791019</v>
      </c>
      <c r="V37" s="29">
        <v>16996539</v>
      </c>
      <c r="W37" s="29">
        <v>17105148</v>
      </c>
      <c r="X37" s="29">
        <v>17149621</v>
      </c>
      <c r="Y37" s="29">
        <v>17219562</v>
      </c>
      <c r="Z37" s="29">
        <v>17364752</v>
      </c>
      <c r="AA37" s="29">
        <v>17495931</v>
      </c>
      <c r="AB37" s="29">
        <v>17627527</v>
      </c>
      <c r="AC37" s="29">
        <v>17721026</v>
      </c>
      <c r="AD37" s="29">
        <v>17765700</v>
      </c>
      <c r="AE37" s="29">
        <v>17856964</v>
      </c>
      <c r="AF37" s="29">
        <v>17901679</v>
      </c>
      <c r="AG37" s="29">
        <v>17955797</v>
      </c>
      <c r="AH37" s="29">
        <v>18018665</v>
      </c>
      <c r="AI37" s="29">
        <v>18080478</v>
      </c>
      <c r="AJ37" s="29">
        <v>18159900</v>
      </c>
      <c r="AK37" s="29">
        <v>18313135</v>
      </c>
      <c r="AL37" s="29">
        <v>18296051</v>
      </c>
      <c r="AM37" s="29">
        <v>18358155</v>
      </c>
      <c r="AN37" s="29">
        <v>18438865</v>
      </c>
      <c r="AO37" s="29">
        <v>18499498</v>
      </c>
      <c r="AP37" s="29">
        <v>18604312</v>
      </c>
      <c r="AQ37" s="29">
        <v>18595413</v>
      </c>
      <c r="AR37" s="29">
        <v>18772205</v>
      </c>
      <c r="AS37" s="29">
        <v>18791004</v>
      </c>
      <c r="AT37" s="29">
        <v>18603118</v>
      </c>
      <c r="AU37" s="29">
        <v>18644577</v>
      </c>
      <c r="AV37" s="29">
        <v>18708134</v>
      </c>
      <c r="AW37" s="29">
        <v>18783338</v>
      </c>
    </row>
    <row r="38" spans="1:49" ht="12.75" customHeight="1">
      <c r="A38" s="63" t="s">
        <v>29</v>
      </c>
      <c r="B38" s="29">
        <v>26745445</v>
      </c>
      <c r="C38" s="29">
        <v>26728030</v>
      </c>
      <c r="D38" s="29">
        <v>26555393</v>
      </c>
      <c r="E38" s="29">
        <v>26692005</v>
      </c>
      <c r="F38" s="29">
        <v>27302901</v>
      </c>
      <c r="G38" s="29">
        <v>28092979</v>
      </c>
      <c r="H38" s="29">
        <v>28004247</v>
      </c>
      <c r="I38" s="29">
        <v>27938547</v>
      </c>
      <c r="J38" s="29">
        <v>28243959</v>
      </c>
      <c r="K38" s="29">
        <v>28831036</v>
      </c>
      <c r="L38" s="29">
        <v>29099282</v>
      </c>
      <c r="M38" s="29">
        <v>29045596</v>
      </c>
      <c r="N38" s="29">
        <v>29235585</v>
      </c>
      <c r="O38" s="29">
        <v>29669984</v>
      </c>
      <c r="P38" s="29">
        <v>30308423</v>
      </c>
      <c r="Q38" s="29">
        <v>30268254</v>
      </c>
      <c r="R38" s="29">
        <v>30565284</v>
      </c>
      <c r="S38" s="29">
        <v>30887266</v>
      </c>
      <c r="T38" s="29">
        <v>31009305</v>
      </c>
      <c r="U38" s="29">
        <v>31325605</v>
      </c>
      <c r="V38" s="29">
        <v>32080244</v>
      </c>
      <c r="W38" s="29">
        <v>32324583</v>
      </c>
      <c r="X38" s="29">
        <v>32429284</v>
      </c>
      <c r="Y38" s="29">
        <v>32342493</v>
      </c>
      <c r="Z38" s="29">
        <v>32417240</v>
      </c>
      <c r="AA38" s="29">
        <v>32630851</v>
      </c>
      <c r="AB38" s="29">
        <v>32859445</v>
      </c>
      <c r="AC38" s="29">
        <v>32992013</v>
      </c>
      <c r="AD38" s="29">
        <v>33066381</v>
      </c>
      <c r="AE38" s="29">
        <v>33169242</v>
      </c>
      <c r="AF38" s="29">
        <v>33157493</v>
      </c>
      <c r="AG38" s="29">
        <v>33154637</v>
      </c>
      <c r="AH38" s="29">
        <f aca="true" t="shared" si="3" ref="AH38:AM38">AH6+AH35+AH37</f>
        <v>33207911</v>
      </c>
      <c r="AI38" s="29">
        <f t="shared" si="3"/>
        <v>33282511</v>
      </c>
      <c r="AJ38" s="29">
        <f t="shared" si="3"/>
        <v>33444977</v>
      </c>
      <c r="AK38" s="29">
        <f t="shared" si="3"/>
        <v>33591561</v>
      </c>
      <c r="AL38" s="29">
        <f t="shared" si="3"/>
        <v>34025291</v>
      </c>
      <c r="AM38" s="29">
        <f t="shared" si="3"/>
        <v>34469290</v>
      </c>
      <c r="AN38" s="29">
        <f aca="true" t="shared" si="4" ref="AN38:AS38">AN6+AN35+AN37</f>
        <v>35003983</v>
      </c>
      <c r="AO38" s="29">
        <f t="shared" si="4"/>
        <v>35564294</v>
      </c>
      <c r="AP38" s="29">
        <f t="shared" si="4"/>
        <v>36028405</v>
      </c>
      <c r="AQ38" s="29">
        <f t="shared" si="4"/>
        <v>36240988</v>
      </c>
      <c r="AR38" s="29">
        <f t="shared" si="4"/>
        <v>36124002</v>
      </c>
      <c r="AS38" s="29">
        <f t="shared" si="4"/>
        <v>36099256</v>
      </c>
      <c r="AT38" s="29">
        <f>AT6+AT35+AT37</f>
        <v>36146555</v>
      </c>
      <c r="AU38" s="29">
        <f>AU6+AU35+AU37</f>
        <v>36252679</v>
      </c>
      <c r="AV38" s="29">
        <f>AV6+AV35+AV37</f>
        <v>36442091</v>
      </c>
      <c r="AW38" s="29">
        <f>AW6+AW35+AW37</f>
        <v>36586052</v>
      </c>
    </row>
    <row r="39" spans="1:49" ht="12.75" customHeight="1">
      <c r="A39" s="1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</row>
    <row r="40" spans="1:49" ht="12.75" customHeight="1">
      <c r="A40" s="61" t="s">
        <v>44</v>
      </c>
      <c r="B40" s="29">
        <v>47036004</v>
      </c>
      <c r="C40" s="29">
        <v>47063897</v>
      </c>
      <c r="D40" s="29">
        <v>47091790</v>
      </c>
      <c r="E40" s="29">
        <v>47119683</v>
      </c>
      <c r="F40" s="29">
        <v>47147576</v>
      </c>
      <c r="G40" s="29">
        <v>47175469</v>
      </c>
      <c r="H40" s="29">
        <v>47203362</v>
      </c>
      <c r="I40" s="29">
        <v>47231255</v>
      </c>
      <c r="J40" s="29">
        <v>47259148</v>
      </c>
      <c r="K40" s="29">
        <v>47287041</v>
      </c>
      <c r="L40" s="29">
        <v>47314934</v>
      </c>
      <c r="M40" s="29">
        <v>47342828</v>
      </c>
      <c r="N40" s="29">
        <v>47367561</v>
      </c>
      <c r="O40" s="29">
        <v>47392294</v>
      </c>
      <c r="P40" s="29">
        <v>47417027</v>
      </c>
      <c r="Q40" s="29">
        <v>47441760</v>
      </c>
      <c r="R40" s="29">
        <v>47466493</v>
      </c>
      <c r="S40" s="29">
        <v>47491226</v>
      </c>
      <c r="T40" s="29">
        <v>47515959</v>
      </c>
      <c r="U40" s="29">
        <v>47540692</v>
      </c>
      <c r="V40" s="29">
        <v>47565425</v>
      </c>
      <c r="W40" s="29">
        <v>47590158</v>
      </c>
      <c r="X40" s="29">
        <v>47614891</v>
      </c>
      <c r="Y40" s="29">
        <v>47639618</v>
      </c>
      <c r="Z40" s="29">
        <v>47663426</v>
      </c>
      <c r="AA40" s="29">
        <v>47687234</v>
      </c>
      <c r="AB40" s="29">
        <v>47711042</v>
      </c>
      <c r="AC40" s="29">
        <v>47734850</v>
      </c>
      <c r="AD40" s="29">
        <v>47758658</v>
      </c>
      <c r="AE40" s="29">
        <v>47782466</v>
      </c>
      <c r="AF40" s="29">
        <v>47806274</v>
      </c>
      <c r="AG40" s="29">
        <v>47830082</v>
      </c>
      <c r="AH40" s="29">
        <v>47853890</v>
      </c>
      <c r="AI40" s="29">
        <v>47877698</v>
      </c>
      <c r="AJ40" s="29">
        <v>47901506</v>
      </c>
      <c r="AK40" s="29">
        <v>47925318</v>
      </c>
      <c r="AL40" s="29">
        <v>47948144</v>
      </c>
      <c r="AM40" s="29">
        <v>47970970</v>
      </c>
      <c r="AN40" s="29">
        <v>47993796</v>
      </c>
      <c r="AO40" s="29">
        <v>48016622</v>
      </c>
      <c r="AP40" s="29">
        <f aca="true" t="shared" si="5" ref="AP40:AV40">AO40+22826</f>
        <v>48039448</v>
      </c>
      <c r="AQ40" s="29">
        <f t="shared" si="5"/>
        <v>48062274</v>
      </c>
      <c r="AR40" s="29">
        <f t="shared" si="5"/>
        <v>48085100</v>
      </c>
      <c r="AS40" s="29">
        <f t="shared" si="5"/>
        <v>48107926</v>
      </c>
      <c r="AT40" s="29">
        <f t="shared" si="5"/>
        <v>48130752</v>
      </c>
      <c r="AU40" s="29">
        <f t="shared" si="5"/>
        <v>48153578</v>
      </c>
      <c r="AV40" s="29">
        <f t="shared" si="5"/>
        <v>48176404</v>
      </c>
      <c r="AW40" s="29">
        <f>AV40+22826</f>
        <v>48199230</v>
      </c>
    </row>
    <row r="41" spans="1:49" ht="12.75" customHeight="1">
      <c r="A41" s="61" t="s">
        <v>45</v>
      </c>
      <c r="B41" s="31">
        <v>0.5653327094097446</v>
      </c>
      <c r="C41" s="31">
        <v>0.5645508390365513</v>
      </c>
      <c r="D41" s="31">
        <v>0.5604939052809501</v>
      </c>
      <c r="E41" s="31">
        <v>0.5629653250165549</v>
      </c>
      <c r="F41" s="31">
        <v>0.575429022112336</v>
      </c>
      <c r="G41" s="31">
        <v>0.5916481533847668</v>
      </c>
      <c r="H41" s="31">
        <v>0.5893490679700529</v>
      </c>
      <c r="I41" s="31">
        <v>0.587537690116128</v>
      </c>
      <c r="J41" s="31">
        <v>0.5935276185756174</v>
      </c>
      <c r="K41" s="31">
        <v>0.6054235135985141</v>
      </c>
      <c r="L41" s="31">
        <v>0.6106118309443972</v>
      </c>
      <c r="M41" s="31">
        <v>0.609</v>
      </c>
      <c r="N41" s="31">
        <v>0.613</v>
      </c>
      <c r="O41" s="31">
        <v>0.6260508090197111</v>
      </c>
      <c r="P41" s="31">
        <v>0.6341386148076791</v>
      </c>
      <c r="Q41" s="32">
        <v>0.6380086657830569</v>
      </c>
      <c r="R41" s="32">
        <v>0.6439339009098481</v>
      </c>
      <c r="S41" s="32">
        <v>0.650378366732415</v>
      </c>
      <c r="T41" s="32">
        <v>0.6526082110644131</v>
      </c>
      <c r="U41" s="32">
        <v>0.6589219399667131</v>
      </c>
      <c r="V41" s="32">
        <v>0.6744445992020465</v>
      </c>
      <c r="W41" s="32">
        <v>0.6792283185947817</v>
      </c>
      <c r="X41" s="32">
        <v>0.6810744143045502</v>
      </c>
      <c r="Y41" s="32">
        <v>0.6788990835316941</v>
      </c>
      <c r="Z41" s="32">
        <v>0.6801281972470884</v>
      </c>
      <c r="AA41" s="32">
        <v>0.6842680579880142</v>
      </c>
      <c r="AB41" s="32">
        <v>0.688717823433829</v>
      </c>
      <c r="AC41" s="32">
        <v>0.6911514962338836</v>
      </c>
      <c r="AD41" s="32">
        <v>0.6923641154238462</v>
      </c>
      <c r="AE41" s="32">
        <v>0.6941718328225254</v>
      </c>
      <c r="AF41" s="32">
        <v>0.6935803656231397</v>
      </c>
      <c r="AG41" s="32">
        <v>0.6931754162579107</v>
      </c>
      <c r="AH41" s="32">
        <v>0.6939438152258887</v>
      </c>
      <c r="AI41" s="32">
        <v>0.6951568765900148</v>
      </c>
      <c r="AJ41" s="32">
        <v>0.6982030377082508</v>
      </c>
      <c r="AK41" s="32">
        <v>0.700914723194951</v>
      </c>
      <c r="AL41" s="32">
        <v>0.7096268627206926</v>
      </c>
      <c r="AM41" s="32">
        <v>0.7185447782273321</v>
      </c>
      <c r="AN41" s="32">
        <v>0.7293439135341576</v>
      </c>
      <c r="AO41" s="32">
        <v>0.7406663050974306</v>
      </c>
      <c r="AP41" s="32">
        <f aca="true" t="shared" si="6" ref="AP41:AW41">AP38/AP40</f>
        <v>0.7499754160372534</v>
      </c>
      <c r="AQ41" s="32">
        <f t="shared" si="6"/>
        <v>0.7540423076943883</v>
      </c>
      <c r="AR41" s="32">
        <f t="shared" si="6"/>
        <v>0.751251468750195</v>
      </c>
      <c r="AS41" s="32">
        <f t="shared" si="6"/>
        <v>0.7503806337442191</v>
      </c>
      <c r="AT41" s="32">
        <f t="shared" si="6"/>
        <v>0.7510074847781311</v>
      </c>
      <c r="AU41" s="32">
        <f t="shared" si="6"/>
        <v>0.7528553537600051</v>
      </c>
      <c r="AV41" s="32">
        <f t="shared" si="6"/>
        <v>0.7564302848340445</v>
      </c>
      <c r="AW41" s="32">
        <f t="shared" si="6"/>
        <v>0.7590588480355391</v>
      </c>
    </row>
    <row r="42" spans="1:49" ht="11.25" customHeight="1">
      <c r="A42" s="14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</row>
    <row r="43" spans="1:49" ht="12.75" customHeight="1">
      <c r="A43" s="26" t="s">
        <v>30</v>
      </c>
      <c r="B43" s="31">
        <v>0.14702574587934505</v>
      </c>
      <c r="C43" s="31">
        <v>0.14444880524303513</v>
      </c>
      <c r="D43" s="31">
        <v>0.14437157830802955</v>
      </c>
      <c r="E43" s="31">
        <v>0.146</v>
      </c>
      <c r="F43" s="31">
        <v>0.1521272776105367</v>
      </c>
      <c r="G43" s="31">
        <v>0.15785189601999844</v>
      </c>
      <c r="H43" s="31">
        <v>0.1567240854574665</v>
      </c>
      <c r="I43" s="31">
        <v>0.1556656829719885</v>
      </c>
      <c r="J43" s="31">
        <v>0.15498935542287112</v>
      </c>
      <c r="K43" s="31">
        <v>0.15343229428175942</v>
      </c>
      <c r="L43" s="31">
        <v>0.149</v>
      </c>
      <c r="M43" s="31">
        <v>0.147</v>
      </c>
      <c r="N43" s="31">
        <v>0.147</v>
      </c>
      <c r="O43" s="31">
        <v>0.146</v>
      </c>
      <c r="P43" s="31">
        <v>0.1435</v>
      </c>
      <c r="Q43" s="31">
        <v>0.142</v>
      </c>
      <c r="R43" s="31">
        <v>0.139</v>
      </c>
      <c r="S43" s="31">
        <v>0.1388</v>
      </c>
      <c r="T43" s="31">
        <v>0.1388</v>
      </c>
      <c r="U43" s="31">
        <v>0.141</v>
      </c>
      <c r="V43" s="31">
        <v>0.147</v>
      </c>
      <c r="W43" s="31">
        <v>0.146</v>
      </c>
      <c r="X43" s="31">
        <v>0.147</v>
      </c>
      <c r="Y43" s="31">
        <v>0.1481</v>
      </c>
      <c r="Z43" s="31">
        <v>0.147</v>
      </c>
      <c r="AA43" s="31">
        <v>0.147</v>
      </c>
      <c r="AB43" s="31">
        <v>0.148</v>
      </c>
      <c r="AC43" s="31">
        <v>0.147</v>
      </c>
      <c r="AD43" s="31">
        <v>0.146</v>
      </c>
      <c r="AE43" s="31">
        <v>0.146</v>
      </c>
      <c r="AF43" s="31">
        <v>0.144</v>
      </c>
      <c r="AG43" s="31">
        <v>0.143</v>
      </c>
      <c r="AH43" s="31">
        <f aca="true" t="shared" si="7" ref="AH43:AO43">AH6/AH38</f>
        <v>0.14276080178605635</v>
      </c>
      <c r="AI43" s="31">
        <f t="shared" si="7"/>
        <v>0.1426984881038573</v>
      </c>
      <c r="AJ43" s="31">
        <f t="shared" si="7"/>
        <v>0.14393928272098977</v>
      </c>
      <c r="AK43" s="31">
        <f t="shared" si="7"/>
        <v>0.1439902420730016</v>
      </c>
      <c r="AL43" s="31">
        <f t="shared" si="7"/>
        <v>0.14466788836574535</v>
      </c>
      <c r="AM43" s="31">
        <f t="shared" si="7"/>
        <v>0.1467691385578293</v>
      </c>
      <c r="AN43" s="31">
        <f t="shared" si="7"/>
        <v>0.15065237004600304</v>
      </c>
      <c r="AO43" s="31">
        <f t="shared" si="7"/>
        <v>0.15594683251690586</v>
      </c>
      <c r="AP43" s="31">
        <f aca="true" t="shared" si="8" ref="AP43:AV43">AP6/AP38</f>
        <v>0.15693336965652518</v>
      </c>
      <c r="AQ43" s="31">
        <f t="shared" si="8"/>
        <v>0.15725895773040183</v>
      </c>
      <c r="AR43" s="31">
        <f t="shared" si="8"/>
        <v>0.15701596406732565</v>
      </c>
      <c r="AS43" s="31">
        <f t="shared" si="8"/>
        <v>0.15900119935989818</v>
      </c>
      <c r="AT43" s="31">
        <f t="shared" si="8"/>
        <v>0.16140520168519518</v>
      </c>
      <c r="AU43" s="31">
        <f t="shared" si="8"/>
        <v>0.16286228115720772</v>
      </c>
      <c r="AV43" s="31">
        <f t="shared" si="8"/>
        <v>0.16499368820521304</v>
      </c>
      <c r="AW43" s="31">
        <f>AW6/AW38</f>
        <v>0.16601359447037356</v>
      </c>
    </row>
    <row r="44" spans="1:49" ht="10.5" customHeight="1">
      <c r="A44" s="26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</row>
    <row r="45" spans="1:49" ht="12.75" customHeight="1">
      <c r="A45" s="65" t="s">
        <v>26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</row>
    <row r="46" spans="1:49" ht="12.75" customHeight="1">
      <c r="A46" s="33" t="s">
        <v>0</v>
      </c>
      <c r="B46" s="31">
        <v>0.1970906073912773</v>
      </c>
      <c r="C46" s="31">
        <v>0.2037202143218187</v>
      </c>
      <c r="D46" s="31">
        <v>0.21052989123527563</v>
      </c>
      <c r="E46" s="31">
        <v>0.21843428397379666</v>
      </c>
      <c r="F46" s="31">
        <v>0.34372288864102757</v>
      </c>
      <c r="G46" s="31">
        <v>0.345056250531494</v>
      </c>
      <c r="H46" s="31">
        <v>0.3427322648596836</v>
      </c>
      <c r="I46" s="31">
        <v>0.33917325765008466</v>
      </c>
      <c r="J46" s="31">
        <v>0.3365187224638019</v>
      </c>
      <c r="K46" s="31">
        <v>0.33697214349147914</v>
      </c>
      <c r="L46" s="31">
        <v>0.336</v>
      </c>
      <c r="M46" s="31">
        <v>0.33</v>
      </c>
      <c r="N46" s="31">
        <v>0.328</v>
      </c>
      <c r="O46" s="31">
        <v>0.329</v>
      </c>
      <c r="P46" s="31">
        <v>0.328</v>
      </c>
      <c r="Q46" s="31">
        <v>0.328</v>
      </c>
      <c r="R46" s="31">
        <v>0.327</v>
      </c>
      <c r="S46" s="31">
        <v>0.3276</v>
      </c>
      <c r="T46" s="31">
        <v>0.325</v>
      </c>
      <c r="U46" s="31">
        <v>0.323</v>
      </c>
      <c r="V46" s="31">
        <v>0.323</v>
      </c>
      <c r="W46" s="31">
        <v>0.324</v>
      </c>
      <c r="X46" s="31">
        <v>0.323</v>
      </c>
      <c r="Y46" s="31">
        <v>0.3195</v>
      </c>
      <c r="Z46" s="31">
        <v>0.317</v>
      </c>
      <c r="AA46" s="31">
        <v>0.317</v>
      </c>
      <c r="AB46" s="31">
        <v>0.316</v>
      </c>
      <c r="AC46" s="31">
        <v>0.316</v>
      </c>
      <c r="AD46" s="79">
        <v>0.316</v>
      </c>
      <c r="AE46" s="31">
        <v>0.316</v>
      </c>
      <c r="AF46" s="31">
        <v>0.316</v>
      </c>
      <c r="AG46" s="31">
        <v>0.315</v>
      </c>
      <c r="AH46" s="31">
        <f aca="true" t="shared" si="9" ref="AH46:AN46">AH35/AH38</f>
        <v>0.3146376175243303</v>
      </c>
      <c r="AI46" s="31">
        <f t="shared" si="9"/>
        <v>0.31405890619250454</v>
      </c>
      <c r="AJ46" s="31">
        <f t="shared" si="9"/>
        <v>0.3130823202539502</v>
      </c>
      <c r="AK46" s="31">
        <f t="shared" si="9"/>
        <v>0.31083905270136153</v>
      </c>
      <c r="AL46" s="31">
        <f t="shared" si="9"/>
        <v>0.31761294855641353</v>
      </c>
      <c r="AM46" s="31">
        <f t="shared" si="9"/>
        <v>0.3206363403481766</v>
      </c>
      <c r="AN46" s="31">
        <f t="shared" si="9"/>
        <v>0.32258286149893284</v>
      </c>
      <c r="AO46" s="31">
        <f aca="true" t="shared" si="10" ref="AO46:AT46">AO35/AO38</f>
        <v>0.3238826278963952</v>
      </c>
      <c r="AP46" s="31">
        <f t="shared" si="10"/>
        <v>0.3266876232794652</v>
      </c>
      <c r="AQ46" s="31">
        <f t="shared" si="10"/>
        <v>0.3296365706144656</v>
      </c>
      <c r="AR46" s="31">
        <f t="shared" si="10"/>
        <v>0.32332386649740524</v>
      </c>
      <c r="AS46" s="31">
        <f t="shared" si="10"/>
        <v>0.3204616460793541</v>
      </c>
      <c r="AT46" s="31">
        <f t="shared" si="10"/>
        <v>0.3239366794428957</v>
      </c>
      <c r="AU46" s="31">
        <f>AU35/AU38</f>
        <v>0.32284256840715136</v>
      </c>
      <c r="AV46" s="31">
        <f>AV35/AV38</f>
        <v>0.3216402154311068</v>
      </c>
      <c r="AW46" s="31">
        <f>AW35/AW38</f>
        <v>0.32058479553902125</v>
      </c>
    </row>
    <row r="47" spans="1:49" ht="12.75" customHeight="1" hidden="1">
      <c r="A47" s="33" t="s">
        <v>1</v>
      </c>
      <c r="B47" s="31">
        <v>0.13022423070545283</v>
      </c>
      <c r="C47" s="31">
        <v>0.12646708343263607</v>
      </c>
      <c r="D47" s="31">
        <v>0.12247252375440273</v>
      </c>
      <c r="E47" s="31">
        <v>0.11860184351081907</v>
      </c>
      <c r="F47" s="31">
        <v>0.11301590259584504</v>
      </c>
      <c r="G47" s="31">
        <v>0.10881213416348619</v>
      </c>
      <c r="H47" s="31">
        <v>0.11062664887936462</v>
      </c>
      <c r="I47" s="31">
        <v>0.11231672141002895</v>
      </c>
      <c r="J47" s="31">
        <v>0.11348674596220736</v>
      </c>
      <c r="K47" s="31">
        <v>0.11334507715921134</v>
      </c>
      <c r="L47" s="31">
        <v>0.114</v>
      </c>
      <c r="M47" s="31">
        <v>0.114</v>
      </c>
      <c r="N47" s="30" t="s">
        <v>5</v>
      </c>
      <c r="O47" s="30" t="s">
        <v>5</v>
      </c>
      <c r="P47" s="30" t="s">
        <v>4</v>
      </c>
      <c r="Q47" s="30" t="s">
        <v>4</v>
      </c>
      <c r="R47" s="30" t="s">
        <v>4</v>
      </c>
      <c r="S47" s="30" t="s">
        <v>4</v>
      </c>
      <c r="T47" s="30" t="s">
        <v>4</v>
      </c>
      <c r="U47" s="30" t="s">
        <v>4</v>
      </c>
      <c r="V47" s="30" t="s">
        <v>4</v>
      </c>
      <c r="W47" s="30" t="s">
        <v>4</v>
      </c>
      <c r="X47" s="30" t="s">
        <v>4</v>
      </c>
      <c r="Y47" s="30" t="s">
        <v>4</v>
      </c>
      <c r="Z47" s="30" t="s">
        <v>4</v>
      </c>
      <c r="AA47" s="30" t="s">
        <v>4</v>
      </c>
      <c r="AB47" s="30" t="s">
        <v>4</v>
      </c>
      <c r="AC47" s="30" t="s">
        <v>4</v>
      </c>
      <c r="AD47" s="30" t="s">
        <v>4</v>
      </c>
      <c r="AE47" s="30" t="s">
        <v>4</v>
      </c>
      <c r="AF47" s="30" t="s">
        <v>4</v>
      </c>
      <c r="AG47" s="30" t="s">
        <v>4</v>
      </c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</row>
    <row r="48" spans="1:49" ht="12.75" customHeight="1" thickBot="1">
      <c r="A48" s="34" t="s">
        <v>2</v>
      </c>
      <c r="B48" s="35">
        <v>0.41073487466744335</v>
      </c>
      <c r="C48" s="35">
        <v>0.40934917388225023</v>
      </c>
      <c r="D48" s="35">
        <v>0.40877768218305033</v>
      </c>
      <c r="E48" s="35">
        <v>0.40280098853570573</v>
      </c>
      <c r="F48" s="35">
        <v>0.3911339311525907</v>
      </c>
      <c r="G48" s="35">
        <v>0.38827971928502136</v>
      </c>
      <c r="H48" s="35">
        <v>0.3899170008034853</v>
      </c>
      <c r="I48" s="35">
        <v>0.3928443379678979</v>
      </c>
      <c r="J48" s="35">
        <v>0.39500517615111963</v>
      </c>
      <c r="K48" s="35">
        <v>0.3962504850675501</v>
      </c>
      <c r="L48" s="35">
        <v>0.401</v>
      </c>
      <c r="M48" s="35">
        <v>0.409</v>
      </c>
      <c r="N48" s="35">
        <v>0.525</v>
      </c>
      <c r="O48" s="35">
        <v>0.525</v>
      </c>
      <c r="P48" s="35">
        <v>0.5285</v>
      </c>
      <c r="Q48" s="35">
        <v>0.53</v>
      </c>
      <c r="R48" s="35">
        <v>0.534</v>
      </c>
      <c r="S48" s="35">
        <v>0.5336</v>
      </c>
      <c r="T48" s="35">
        <v>0.536</v>
      </c>
      <c r="U48" s="35">
        <v>0.536</v>
      </c>
      <c r="V48" s="35">
        <v>0.53</v>
      </c>
      <c r="W48" s="35">
        <v>0.53</v>
      </c>
      <c r="X48" s="35">
        <v>0.53</v>
      </c>
      <c r="Y48" s="35">
        <v>0.5324</v>
      </c>
      <c r="Z48" s="35">
        <v>0.536</v>
      </c>
      <c r="AA48" s="35">
        <v>0.536</v>
      </c>
      <c r="AB48" s="35">
        <v>0.536</v>
      </c>
      <c r="AC48" s="35">
        <v>0.537</v>
      </c>
      <c r="AD48" s="35">
        <v>0.538</v>
      </c>
      <c r="AE48" s="35">
        <v>0.538</v>
      </c>
      <c r="AF48" s="35">
        <v>0.54</v>
      </c>
      <c r="AG48" s="35">
        <v>0.542</v>
      </c>
      <c r="AH48" s="35">
        <v>0.542</v>
      </c>
      <c r="AI48" s="35">
        <f aca="true" t="shared" si="11" ref="AI48:AN48">AI37/AI38</f>
        <v>0.5432426057036381</v>
      </c>
      <c r="AJ48" s="35">
        <f t="shared" si="11"/>
        <v>0.54297839702506</v>
      </c>
      <c r="AK48" s="35">
        <f t="shared" si="11"/>
        <v>0.5451707052256369</v>
      </c>
      <c r="AL48" s="35">
        <f t="shared" si="11"/>
        <v>0.5377191630778412</v>
      </c>
      <c r="AM48" s="35">
        <f t="shared" si="11"/>
        <v>0.5325945210939941</v>
      </c>
      <c r="AN48" s="35">
        <f t="shared" si="11"/>
        <v>0.5267647684550641</v>
      </c>
      <c r="AO48" s="35">
        <f aca="true" t="shared" si="12" ref="AO48:AT48">AO37/AO38</f>
        <v>0.5201705395866989</v>
      </c>
      <c r="AP48" s="35">
        <f t="shared" si="12"/>
        <v>0.5163790070640096</v>
      </c>
      <c r="AQ48" s="35">
        <f t="shared" si="12"/>
        <v>0.5131044716551326</v>
      </c>
      <c r="AR48" s="35">
        <f t="shared" si="12"/>
        <v>0.5196601694352692</v>
      </c>
      <c r="AS48" s="35">
        <f t="shared" si="12"/>
        <v>0.5205371545607478</v>
      </c>
      <c r="AT48" s="35">
        <f t="shared" si="12"/>
        <v>0.514658118871909</v>
      </c>
      <c r="AU48" s="35">
        <f>AU37/AU38</f>
        <v>0.5142951504356409</v>
      </c>
      <c r="AV48" s="35">
        <f>AV37/AV38</f>
        <v>0.5133660963636801</v>
      </c>
      <c r="AW48" s="35">
        <f>AW37/AW38</f>
        <v>0.5134016099906051</v>
      </c>
    </row>
    <row r="49" spans="1:14" ht="9" customHeight="1">
      <c r="A49" s="23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ht="12.75" customHeight="1" thickBo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ht="12.75" customHeight="1">
      <c r="A51" s="67" t="s">
        <v>33</v>
      </c>
    </row>
    <row r="52" spans="2:49" ht="12.75" customHeight="1">
      <c r="B52" s="8">
        <v>36892</v>
      </c>
      <c r="C52" s="8">
        <v>36923</v>
      </c>
      <c r="D52" s="8">
        <v>36951</v>
      </c>
      <c r="E52" s="8">
        <v>36982</v>
      </c>
      <c r="F52" s="8">
        <v>37012</v>
      </c>
      <c r="G52" s="8">
        <v>37043</v>
      </c>
      <c r="H52" s="8">
        <v>37073</v>
      </c>
      <c r="I52" s="8">
        <v>37104</v>
      </c>
      <c r="J52" s="8">
        <v>37135</v>
      </c>
      <c r="K52" s="8">
        <v>37165</v>
      </c>
      <c r="L52" s="8">
        <v>37196</v>
      </c>
      <c r="M52" s="8">
        <v>37226</v>
      </c>
      <c r="N52" s="58">
        <v>37287</v>
      </c>
      <c r="O52" s="58">
        <v>37315</v>
      </c>
      <c r="P52" s="58">
        <v>37316</v>
      </c>
      <c r="Q52" s="58">
        <v>37376</v>
      </c>
      <c r="R52" s="58">
        <v>37377</v>
      </c>
      <c r="S52" s="59">
        <v>37409</v>
      </c>
      <c r="T52" s="59">
        <v>37438</v>
      </c>
      <c r="U52" s="59">
        <v>37469</v>
      </c>
      <c r="V52" s="59">
        <v>37500</v>
      </c>
      <c r="W52" s="59">
        <v>37530</v>
      </c>
      <c r="X52" s="59">
        <v>37561</v>
      </c>
      <c r="Y52" s="59">
        <v>37591</v>
      </c>
      <c r="Z52" s="78">
        <v>37622</v>
      </c>
      <c r="AA52" s="78">
        <v>37653</v>
      </c>
      <c r="AB52" s="78">
        <v>37681</v>
      </c>
      <c r="AC52" s="78">
        <v>37712</v>
      </c>
      <c r="AD52" s="78">
        <v>37742</v>
      </c>
      <c r="AE52" s="78">
        <v>37773</v>
      </c>
      <c r="AF52" s="78">
        <v>37803</v>
      </c>
      <c r="AG52" s="78">
        <v>37834</v>
      </c>
      <c r="AH52" s="78">
        <v>37865</v>
      </c>
      <c r="AI52" s="78">
        <v>37895</v>
      </c>
      <c r="AJ52" s="78">
        <v>37926</v>
      </c>
      <c r="AK52" s="78">
        <v>37956</v>
      </c>
      <c r="AL52" s="86">
        <v>37987</v>
      </c>
      <c r="AM52" s="86">
        <v>38018</v>
      </c>
      <c r="AN52" s="86">
        <v>38047</v>
      </c>
      <c r="AO52" s="86">
        <v>38078</v>
      </c>
      <c r="AP52" s="86">
        <v>38108</v>
      </c>
      <c r="AQ52" s="86">
        <v>38139</v>
      </c>
      <c r="AR52" s="86">
        <v>38169</v>
      </c>
      <c r="AS52" s="86">
        <v>38200</v>
      </c>
      <c r="AT52" s="86">
        <v>38231</v>
      </c>
      <c r="AU52" s="86">
        <v>38261</v>
      </c>
      <c r="AV52" s="86">
        <v>38292</v>
      </c>
      <c r="AW52" s="86">
        <v>38322</v>
      </c>
    </row>
    <row r="53" spans="1:49" ht="12.75" customHeight="1">
      <c r="A53" s="45" t="s">
        <v>42</v>
      </c>
      <c r="B53" s="46">
        <v>1965</v>
      </c>
      <c r="C53" s="46">
        <v>2056</v>
      </c>
      <c r="D53" s="46">
        <v>1952</v>
      </c>
      <c r="E53" s="46">
        <v>2119</v>
      </c>
      <c r="F53" s="46">
        <v>2676</v>
      </c>
      <c r="G53" s="46">
        <v>3110.447</v>
      </c>
      <c r="H53" s="46">
        <v>3132</v>
      </c>
      <c r="I53" s="46">
        <v>3137.346</v>
      </c>
      <c r="J53" s="46">
        <v>3203.454</v>
      </c>
      <c r="K53" s="46">
        <v>3121.785</v>
      </c>
      <c r="L53" s="46">
        <v>3071.142</v>
      </c>
      <c r="M53" s="46">
        <v>3051.05</v>
      </c>
      <c r="N53" s="46">
        <v>3095</v>
      </c>
      <c r="O53" s="46">
        <v>3158</v>
      </c>
      <c r="P53" s="46">
        <v>3219</v>
      </c>
      <c r="Q53" s="46">
        <v>3177.285</v>
      </c>
      <c r="R53" s="46">
        <v>3160.982</v>
      </c>
      <c r="S53" s="46">
        <v>3180.588</v>
      </c>
      <c r="T53" s="46">
        <v>3143.929</v>
      </c>
      <c r="U53" s="46">
        <v>3307.549</v>
      </c>
      <c r="V53" s="46">
        <v>3497.596</v>
      </c>
      <c r="W53" s="46">
        <v>3546.691</v>
      </c>
      <c r="X53" s="46">
        <v>3595.123</v>
      </c>
      <c r="Y53" s="46">
        <v>3531.465</v>
      </c>
      <c r="Z53" s="46">
        <v>3508.562</v>
      </c>
      <c r="AA53" s="46">
        <v>3514.918</v>
      </c>
      <c r="AB53" s="46">
        <v>3567.944</v>
      </c>
      <c r="AC53" s="46">
        <v>3584.045</v>
      </c>
      <c r="AD53" s="46">
        <v>3655.472</v>
      </c>
      <c r="AE53" s="46">
        <v>3666.259</v>
      </c>
      <c r="AF53" s="46">
        <v>3812.428</v>
      </c>
      <c r="AG53" s="46">
        <v>3803.187</v>
      </c>
      <c r="AH53" s="46">
        <v>3802.832</v>
      </c>
      <c r="AI53" s="46">
        <v>3819.544</v>
      </c>
      <c r="AJ53" s="46">
        <v>3981.803</v>
      </c>
      <c r="AK53" s="46">
        <v>3938.385</v>
      </c>
      <c r="AL53" s="46">
        <v>4041.261</v>
      </c>
      <c r="AM53" s="46">
        <v>4206.156</v>
      </c>
      <c r="AN53" s="46">
        <v>4451.709</v>
      </c>
      <c r="AO53" s="46">
        <v>4751.845</v>
      </c>
      <c r="AP53" s="46">
        <v>4887.356</v>
      </c>
      <c r="AQ53" s="46">
        <v>4954.405</v>
      </c>
      <c r="AR53" s="46">
        <v>4951.735</v>
      </c>
      <c r="AS53" s="46">
        <v>5055.075</v>
      </c>
      <c r="AT53" s="46">
        <v>5221.374</v>
      </c>
      <c r="AU53" s="46">
        <v>5309.395</v>
      </c>
      <c r="AV53" s="46">
        <v>5436.936</v>
      </c>
      <c r="AW53" s="46">
        <v>5405.771</v>
      </c>
    </row>
    <row r="54" spans="1:49" ht="12.75" customHeight="1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87"/>
      <c r="AS54" s="87"/>
      <c r="AT54" s="87"/>
      <c r="AU54" s="87"/>
      <c r="AV54" s="87"/>
      <c r="AW54" s="87"/>
    </row>
    <row r="55" spans="1:49" ht="12.75" customHeight="1">
      <c r="A55" s="50" t="s">
        <v>31</v>
      </c>
      <c r="B55" s="47">
        <v>1473</v>
      </c>
      <c r="C55" s="47">
        <v>1576</v>
      </c>
      <c r="D55" s="47">
        <v>1527</v>
      </c>
      <c r="E55" s="47">
        <v>1439</v>
      </c>
      <c r="F55" s="47">
        <v>1311</v>
      </c>
      <c r="G55" s="47">
        <v>1179.921</v>
      </c>
      <c r="H55" s="47">
        <v>1128</v>
      </c>
      <c r="I55" s="47">
        <v>1071.184</v>
      </c>
      <c r="J55" s="47">
        <v>1022.803</v>
      </c>
      <c r="K55" s="47">
        <v>977.828</v>
      </c>
      <c r="L55" s="47">
        <v>933.529</v>
      </c>
      <c r="M55" s="47">
        <v>893.78</v>
      </c>
      <c r="N55" s="47">
        <v>856</v>
      </c>
      <c r="O55" s="47">
        <v>823</v>
      </c>
      <c r="P55" s="47">
        <v>786</v>
      </c>
      <c r="Q55" s="47">
        <v>757.377</v>
      </c>
      <c r="R55" s="47">
        <v>730.097</v>
      </c>
      <c r="S55" s="47">
        <v>710.32</v>
      </c>
      <c r="T55" s="47">
        <v>662.491</v>
      </c>
      <c r="U55" s="47">
        <v>599.791</v>
      </c>
      <c r="V55" s="47">
        <v>599.412</v>
      </c>
      <c r="W55" s="47">
        <v>552.859</v>
      </c>
      <c r="X55" s="47">
        <v>529.669</v>
      </c>
      <c r="Y55" s="47">
        <v>523.657</v>
      </c>
      <c r="Z55" s="47">
        <v>513.98</v>
      </c>
      <c r="AA55" s="47">
        <v>502.099</v>
      </c>
      <c r="AB55" s="47">
        <v>493.337</v>
      </c>
      <c r="AC55" s="47">
        <v>466.875</v>
      </c>
      <c r="AD55" s="47">
        <v>389.08</v>
      </c>
      <c r="AE55" s="47">
        <v>366.726</v>
      </c>
      <c r="AF55" s="47">
        <v>328.771</v>
      </c>
      <c r="AG55" s="47">
        <v>298.361</v>
      </c>
      <c r="AH55" s="47">
        <v>269.485</v>
      </c>
      <c r="AI55" s="47">
        <v>246.979</v>
      </c>
      <c r="AJ55" s="47">
        <v>224.926</v>
      </c>
      <c r="AK55" s="47">
        <v>226.421</v>
      </c>
      <c r="AL55" s="47">
        <v>263.001</v>
      </c>
      <c r="AM55" s="47">
        <v>239.973</v>
      </c>
      <c r="AN55" s="47">
        <v>226.527</v>
      </c>
      <c r="AO55" s="47">
        <v>217.132</v>
      </c>
      <c r="AP55" s="47">
        <v>213.47</v>
      </c>
      <c r="AQ55" s="47">
        <v>198.723</v>
      </c>
      <c r="AR55" s="47">
        <v>199.685</v>
      </c>
      <c r="AS55" s="47">
        <v>191.955</v>
      </c>
      <c r="AT55" s="47">
        <v>186.061</v>
      </c>
      <c r="AU55" s="47">
        <v>181.74</v>
      </c>
      <c r="AV55" s="47">
        <v>177.048</v>
      </c>
      <c r="AW55" s="47">
        <v>180.585</v>
      </c>
    </row>
    <row r="56" spans="1:49" ht="12.75" customHeight="1">
      <c r="A56" s="72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</row>
    <row r="57" spans="1:49" ht="12.75" customHeight="1">
      <c r="A57" s="73" t="s">
        <v>40</v>
      </c>
      <c r="B57" s="49"/>
      <c r="C57" s="49"/>
      <c r="D57" s="49"/>
      <c r="E57" s="49"/>
      <c r="F57" s="49"/>
      <c r="G57" s="49"/>
      <c r="H57" s="74">
        <v>2.982</v>
      </c>
      <c r="I57" s="74">
        <v>3.445</v>
      </c>
      <c r="J57" s="74">
        <v>6.027</v>
      </c>
      <c r="K57" s="74">
        <v>13.105</v>
      </c>
      <c r="L57" s="74">
        <v>35.813</v>
      </c>
      <c r="M57" s="74">
        <v>74.662</v>
      </c>
      <c r="N57" s="74">
        <v>127.665</v>
      </c>
      <c r="O57" s="74">
        <v>181.707</v>
      </c>
      <c r="P57" s="74">
        <v>249.456</v>
      </c>
      <c r="Q57" s="74">
        <v>272.804</v>
      </c>
      <c r="R57" s="74">
        <v>314.947</v>
      </c>
      <c r="S57" s="74">
        <v>399.094</v>
      </c>
      <c r="T57" s="74">
        <v>550.806</v>
      </c>
      <c r="U57" s="74">
        <v>769.589</v>
      </c>
      <c r="V57" s="76">
        <v>1009.351</v>
      </c>
      <c r="W57" s="76">
        <v>1164.97</v>
      </c>
      <c r="X57" s="76">
        <v>1285.424</v>
      </c>
      <c r="Y57" s="76">
        <v>1339.14</v>
      </c>
      <c r="Z57" s="76">
        <v>1402.91</v>
      </c>
      <c r="AA57" s="76">
        <v>1474.714</v>
      </c>
      <c r="AB57" s="76">
        <v>1595.449</v>
      </c>
      <c r="AC57" s="76">
        <v>1682.564</v>
      </c>
      <c r="AD57" s="76">
        <v>1779.531</v>
      </c>
      <c r="AE57" s="76">
        <v>1868.25</v>
      </c>
      <c r="AF57" s="76">
        <v>1970.294</v>
      </c>
      <c r="AG57" s="76">
        <v>2105.714</v>
      </c>
      <c r="AH57" s="76">
        <v>2193.085</v>
      </c>
      <c r="AI57" s="76">
        <v>2352.964</v>
      </c>
      <c r="AJ57" s="76">
        <v>2535.993</v>
      </c>
      <c r="AK57" s="76">
        <v>2634.708</v>
      </c>
      <c r="AL57" s="76">
        <v>2815.873</v>
      </c>
      <c r="AM57" s="76">
        <v>3067.702</v>
      </c>
      <c r="AN57" s="76">
        <v>3355.678</v>
      </c>
      <c r="AO57" s="76">
        <v>3732.628</v>
      </c>
      <c r="AP57" s="76">
        <v>3968.719</v>
      </c>
      <c r="AQ57" s="76">
        <v>4082.441</v>
      </c>
      <c r="AR57" s="76">
        <v>4137.96</v>
      </c>
      <c r="AS57" s="76">
        <v>4282.982</v>
      </c>
      <c r="AT57" s="76">
        <v>4430.342</v>
      </c>
      <c r="AU57" s="76">
        <v>4550.264</v>
      </c>
      <c r="AV57" s="76">
        <v>4711.651</v>
      </c>
      <c r="AW57" s="76">
        <v>4822.917</v>
      </c>
    </row>
    <row r="58" spans="1:49" ht="12.75" customHeight="1">
      <c r="A58" s="81" t="s">
        <v>32</v>
      </c>
      <c r="B58" s="82"/>
      <c r="C58" s="82"/>
      <c r="D58" s="82"/>
      <c r="E58" s="82"/>
      <c r="F58" s="82"/>
      <c r="G58" s="82">
        <v>6.517</v>
      </c>
      <c r="H58" s="82">
        <v>25.064</v>
      </c>
      <c r="I58" s="82">
        <v>52.382</v>
      </c>
      <c r="J58" s="82">
        <v>86.24</v>
      </c>
      <c r="K58" s="82">
        <v>124.73</v>
      </c>
      <c r="L58" s="82">
        <v>157.189</v>
      </c>
      <c r="M58" s="82">
        <v>213.362</v>
      </c>
      <c r="N58" s="82">
        <v>262.608</v>
      </c>
      <c r="O58" s="82">
        <v>401.964</v>
      </c>
      <c r="P58" s="82">
        <v>540.022</v>
      </c>
      <c r="Q58" s="82">
        <v>582.646</v>
      </c>
      <c r="R58" s="82">
        <v>649.984</v>
      </c>
      <c r="S58" s="82">
        <v>757.876</v>
      </c>
      <c r="T58" s="82">
        <v>939.327</v>
      </c>
      <c r="U58" s="82">
        <v>1177.318</v>
      </c>
      <c r="V58" s="83">
        <v>1425.445</v>
      </c>
      <c r="W58" s="83">
        <v>1575.623</v>
      </c>
      <c r="X58" s="83">
        <v>1690.396</v>
      </c>
      <c r="Y58" s="83">
        <v>1740.399</v>
      </c>
      <c r="Z58" s="83">
        <v>1797.506</v>
      </c>
      <c r="AA58" s="83">
        <v>1865.744</v>
      </c>
      <c r="AB58" s="83">
        <v>1989.244</v>
      </c>
      <c r="AC58" s="83">
        <v>2071.78</v>
      </c>
      <c r="AD58" s="83">
        <v>2162.702</v>
      </c>
      <c r="AE58" s="83">
        <v>2244.878</v>
      </c>
      <c r="AF58" s="83">
        <v>2334.265</v>
      </c>
      <c r="AG58" s="83">
        <v>2452.906</v>
      </c>
      <c r="AH58" s="83">
        <v>2525.855</v>
      </c>
      <c r="AI58" s="83">
        <v>2672.145</v>
      </c>
      <c r="AJ58" s="83">
        <v>2842.872</v>
      </c>
      <c r="AK58" s="83">
        <v>2930.342</v>
      </c>
      <c r="AL58" s="83">
        <v>3098.402</v>
      </c>
      <c r="AM58" s="83">
        <v>3335.573</v>
      </c>
      <c r="AN58" s="83">
        <v>3608.048</v>
      </c>
      <c r="AO58" s="83">
        <v>3970.411</v>
      </c>
      <c r="AP58" s="83">
        <v>4192.56</v>
      </c>
      <c r="AQ58" s="83">
        <v>4295.101</v>
      </c>
      <c r="AR58" s="83">
        <v>4342.254</v>
      </c>
      <c r="AS58" s="83">
        <v>4475.898</v>
      </c>
      <c r="AT58" s="83">
        <v>4617.655</v>
      </c>
      <c r="AU58" s="83">
        <v>4732.738</v>
      </c>
      <c r="AV58" s="83">
        <v>4888.293</v>
      </c>
      <c r="AW58" s="83">
        <v>4993.955</v>
      </c>
    </row>
    <row r="59" spans="1:49" ht="6" customHeight="1">
      <c r="A59" s="84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</row>
    <row r="60" ht="12.75" customHeight="1" thickBot="1"/>
    <row r="61" ht="12.75" customHeight="1">
      <c r="A61" s="67" t="s">
        <v>34</v>
      </c>
    </row>
    <row r="62" spans="1:49" ht="12.75" customHeight="1">
      <c r="A62" s="44"/>
      <c r="B62" s="8">
        <v>36892</v>
      </c>
      <c r="C62" s="8">
        <v>36923</v>
      </c>
      <c r="D62" s="8">
        <v>36951</v>
      </c>
      <c r="E62" s="8">
        <v>36982</v>
      </c>
      <c r="F62" s="8">
        <v>37012</v>
      </c>
      <c r="G62" s="8">
        <v>37043</v>
      </c>
      <c r="H62" s="8">
        <v>37073</v>
      </c>
      <c r="I62" s="8">
        <v>37104</v>
      </c>
      <c r="J62" s="8">
        <v>37135</v>
      </c>
      <c r="K62" s="8">
        <v>37165</v>
      </c>
      <c r="L62" s="8">
        <v>37196</v>
      </c>
      <c r="M62" s="8">
        <v>37226</v>
      </c>
      <c r="N62" s="58">
        <v>37287</v>
      </c>
      <c r="O62" s="58">
        <v>37315</v>
      </c>
      <c r="P62" s="58">
        <v>37316</v>
      </c>
      <c r="Q62" s="58">
        <v>37376</v>
      </c>
      <c r="R62" s="58">
        <v>37377</v>
      </c>
      <c r="S62" s="59">
        <v>37409</v>
      </c>
      <c r="T62" s="59">
        <v>37438</v>
      </c>
      <c r="U62" s="59">
        <v>37469</v>
      </c>
      <c r="V62" s="59">
        <v>37500</v>
      </c>
      <c r="W62" s="59">
        <v>37530</v>
      </c>
      <c r="X62" s="59">
        <v>37561</v>
      </c>
      <c r="Y62" s="59">
        <v>37591</v>
      </c>
      <c r="Z62" s="78">
        <v>37622</v>
      </c>
      <c r="AA62" s="78">
        <v>37653</v>
      </c>
      <c r="AB62" s="78">
        <v>37681</v>
      </c>
      <c r="AC62" s="78">
        <v>37712</v>
      </c>
      <c r="AD62" s="78">
        <v>37742</v>
      </c>
      <c r="AE62" s="78">
        <v>37773</v>
      </c>
      <c r="AF62" s="78">
        <v>37803</v>
      </c>
      <c r="AG62" s="78">
        <v>37834</v>
      </c>
      <c r="AH62" s="78">
        <v>37865</v>
      </c>
      <c r="AI62" s="78">
        <v>37895</v>
      </c>
      <c r="AJ62" s="78">
        <v>37926</v>
      </c>
      <c r="AK62" s="78">
        <v>37956</v>
      </c>
      <c r="AL62" s="86">
        <v>37987</v>
      </c>
      <c r="AM62" s="86">
        <v>38018</v>
      </c>
      <c r="AN62" s="86">
        <v>38047</v>
      </c>
      <c r="AO62" s="86">
        <v>38078</v>
      </c>
      <c r="AP62" s="86">
        <v>38108</v>
      </c>
      <c r="AQ62" s="86">
        <v>38139</v>
      </c>
      <c r="AR62" s="86">
        <v>38169</v>
      </c>
      <c r="AS62" s="86">
        <v>38200</v>
      </c>
      <c r="AT62" s="86">
        <v>38231</v>
      </c>
      <c r="AU62" s="86">
        <v>38261</v>
      </c>
      <c r="AV62" s="86">
        <v>38292</v>
      </c>
      <c r="AW62" s="86">
        <v>38322</v>
      </c>
    </row>
    <row r="63" spans="1:49" ht="12.75" customHeight="1">
      <c r="A63" s="66" t="s">
        <v>35</v>
      </c>
      <c r="B63" s="52">
        <v>1869.8566723911642</v>
      </c>
      <c r="C63" s="52">
        <v>1884.6669986156644</v>
      </c>
      <c r="D63" s="52">
        <v>1831.2251565016363</v>
      </c>
      <c r="E63" s="52">
        <v>1987.2215332597075</v>
      </c>
      <c r="F63" s="52">
        <v>2188.8505267584433</v>
      </c>
      <c r="G63" s="52">
        <v>2231.7486119499445</v>
      </c>
      <c r="H63" s="52">
        <v>2033.6118874919048</v>
      </c>
      <c r="I63" s="52">
        <v>2064.278487359283</v>
      </c>
      <c r="J63" s="52">
        <v>2142.2945640636553</v>
      </c>
      <c r="K63" s="52">
        <v>2153.0368654826057</v>
      </c>
      <c r="L63" s="52">
        <v>2251</v>
      </c>
      <c r="M63" s="52">
        <v>2538</v>
      </c>
      <c r="N63" s="52">
        <v>2156</v>
      </c>
      <c r="O63" s="52">
        <v>2022</v>
      </c>
      <c r="P63" s="52">
        <v>2085.558870080561</v>
      </c>
      <c r="Q63" s="52">
        <v>2060</v>
      </c>
      <c r="R63" s="52">
        <v>2417</v>
      </c>
      <c r="S63" s="52">
        <v>2279</v>
      </c>
      <c r="T63" s="52">
        <v>2492</v>
      </c>
      <c r="U63" s="52">
        <v>2392.7197858660884</v>
      </c>
      <c r="V63" s="52">
        <v>2137.2066748552547</v>
      </c>
      <c r="W63" s="52">
        <v>2230</v>
      </c>
      <c r="X63" s="52">
        <v>2349.877255841766</v>
      </c>
      <c r="Y63" s="52">
        <v>2497.85695829498</v>
      </c>
      <c r="Z63" s="52">
        <v>2414.879174472396</v>
      </c>
      <c r="AA63" s="52">
        <v>2168.4356093036386</v>
      </c>
      <c r="AB63" s="52">
        <v>2419.0859850955253</v>
      </c>
      <c r="AC63" s="52">
        <v>2550.194501390545</v>
      </c>
      <c r="AD63" s="52">
        <v>2661.559838762496</v>
      </c>
      <c r="AE63" s="52">
        <v>2459.183760090085</v>
      </c>
      <c r="AF63" s="52">
        <v>2539.2762884774215</v>
      </c>
      <c r="AG63" s="52">
        <v>2577.0832896617762</v>
      </c>
      <c r="AH63" s="52">
        <v>2652.625146994694</v>
      </c>
      <c r="AI63" s="52">
        <v>2644.7250685780587</v>
      </c>
      <c r="AJ63" s="52">
        <v>2718.7144456141064</v>
      </c>
      <c r="AK63" s="52">
        <v>2819.706447326696</v>
      </c>
      <c r="AL63" s="52">
        <v>2792.810610341191</v>
      </c>
      <c r="AM63" s="52">
        <v>2786.126959656024</v>
      </c>
      <c r="AN63" s="52">
        <v>2797.9611259846497</v>
      </c>
      <c r="AO63" s="52">
        <v>3165.335973133651</v>
      </c>
      <c r="AP63" s="52">
        <v>3263.049090218762</v>
      </c>
      <c r="AQ63" s="52">
        <v>3270.1196277080107</v>
      </c>
      <c r="AR63" s="52">
        <v>3468.108097679783</v>
      </c>
      <c r="AS63" s="52">
        <v>3328.167867669944</v>
      </c>
      <c r="AT63" s="52">
        <v>3213.267669480515</v>
      </c>
      <c r="AU63" s="52">
        <v>3767.934539543701</v>
      </c>
      <c r="AV63" s="52">
        <v>3721.2089021948314</v>
      </c>
      <c r="AW63" s="52">
        <v>3915.410529506731</v>
      </c>
    </row>
    <row r="64" spans="1:49" ht="12.75" customHeight="1">
      <c r="A64" s="56" t="s">
        <v>36</v>
      </c>
      <c r="B64" s="53">
        <v>769.2048943486654</v>
      </c>
      <c r="C64" s="53">
        <v>776.5112519314433</v>
      </c>
      <c r="D64" s="53">
        <v>782.3709459475704</v>
      </c>
      <c r="E64" s="53">
        <v>785.0344078454077</v>
      </c>
      <c r="F64" s="53">
        <v>869.7903800598078</v>
      </c>
      <c r="G64" s="53">
        <v>909.1333545123181</v>
      </c>
      <c r="H64" s="53">
        <v>829.0796202941488</v>
      </c>
      <c r="I64" s="53">
        <v>809.3087999999999</v>
      </c>
      <c r="J64" s="53">
        <v>773.0293294208327</v>
      </c>
      <c r="K64" s="53">
        <v>711.133459029365</v>
      </c>
      <c r="L64" s="53">
        <v>704.9203</v>
      </c>
      <c r="M64" s="53">
        <v>863.2890000000001</v>
      </c>
      <c r="N64" s="53">
        <v>670.7919999999999</v>
      </c>
      <c r="O64" s="53">
        <v>655.5948</v>
      </c>
      <c r="P64" s="53">
        <v>681.9917953106944</v>
      </c>
      <c r="Q64" s="53">
        <v>637</v>
      </c>
      <c r="R64" s="53">
        <v>742</v>
      </c>
      <c r="S64" s="53">
        <v>699</v>
      </c>
      <c r="T64" s="53">
        <v>788.5365</v>
      </c>
      <c r="U64" s="53">
        <v>760.4996</v>
      </c>
      <c r="V64" s="53">
        <v>741.5200280582643</v>
      </c>
      <c r="W64" s="53">
        <v>813.0088438560937</v>
      </c>
      <c r="X64" s="53">
        <v>862.509619959227</v>
      </c>
      <c r="Y64" s="53">
        <v>948.6883533450967</v>
      </c>
      <c r="Z64" s="53">
        <v>865.8084789253173</v>
      </c>
      <c r="AA64" s="53">
        <v>797.0935046520177</v>
      </c>
      <c r="AB64" s="53">
        <v>891.268459189312</v>
      </c>
      <c r="AC64" s="53">
        <v>954.391008431798</v>
      </c>
      <c r="AD64" s="53">
        <v>984.9638306856829</v>
      </c>
      <c r="AE64" s="53">
        <v>931.3828561949173</v>
      </c>
      <c r="AF64" s="53">
        <v>985.842811026353</v>
      </c>
      <c r="AG64" s="53">
        <v>1020.2088893452232</v>
      </c>
      <c r="AH64" s="53">
        <v>1030.5731156530246</v>
      </c>
      <c r="AI64" s="53">
        <v>972.0257871309122</v>
      </c>
      <c r="AJ64" s="53">
        <v>1088.2473548393305</v>
      </c>
      <c r="AK64" s="53">
        <v>1123.1947145069935</v>
      </c>
      <c r="AL64" s="53">
        <v>1073.1122830641452</v>
      </c>
      <c r="AM64" s="53">
        <v>1122.4218441581518</v>
      </c>
      <c r="AN64" s="53">
        <v>1148.448163740878</v>
      </c>
      <c r="AO64" s="53">
        <v>1281.2508578235813</v>
      </c>
      <c r="AP64" s="53">
        <v>1391.7078766671802</v>
      </c>
      <c r="AQ64" s="53">
        <v>1287.241396948776</v>
      </c>
      <c r="AR64" s="53">
        <v>1377.7836651280163</v>
      </c>
      <c r="AS64" s="53">
        <v>1388.264060957582</v>
      </c>
      <c r="AT64" s="53">
        <v>1289.8691957854057</v>
      </c>
      <c r="AU64" s="53">
        <v>1494.4682891260811</v>
      </c>
      <c r="AV64" s="53">
        <v>1411.958152941325</v>
      </c>
      <c r="AW64" s="53">
        <v>1407.74272401071</v>
      </c>
    </row>
    <row r="65" spans="1:49" ht="12.75" customHeight="1">
      <c r="A65" s="56" t="s">
        <v>6</v>
      </c>
      <c r="B65" s="53">
        <v>516.4459402638457</v>
      </c>
      <c r="C65" s="53">
        <v>512.9461574532185</v>
      </c>
      <c r="D65" s="53">
        <v>486.0644398299432</v>
      </c>
      <c r="E65" s="53">
        <v>578.819671107698</v>
      </c>
      <c r="F65" s="53">
        <v>652.9518819496595</v>
      </c>
      <c r="G65" s="53">
        <v>599.0507107038699</v>
      </c>
      <c r="H65" s="53">
        <v>504.7035526372361</v>
      </c>
      <c r="I65" s="53">
        <v>582.6912000000001</v>
      </c>
      <c r="J65" s="53">
        <v>702.2174824509854</v>
      </c>
      <c r="K65" s="53">
        <v>781.9034064532407</v>
      </c>
      <c r="L65" s="53">
        <v>896.0797</v>
      </c>
      <c r="M65" s="53">
        <v>1066.711</v>
      </c>
      <c r="N65" s="53">
        <v>857.2080000000001</v>
      </c>
      <c r="O65" s="53">
        <v>772.4052</v>
      </c>
      <c r="P65" s="53">
        <v>775.5670747698666</v>
      </c>
      <c r="Q65" s="53">
        <v>832</v>
      </c>
      <c r="R65" s="53">
        <v>1068</v>
      </c>
      <c r="S65" s="53">
        <v>979</v>
      </c>
      <c r="T65" s="53">
        <v>1030.4635</v>
      </c>
      <c r="U65" s="53">
        <v>926.5004</v>
      </c>
      <c r="V65" s="53">
        <v>754.6866467969904</v>
      </c>
      <c r="W65" s="53">
        <v>720.102308050551</v>
      </c>
      <c r="X65" s="53">
        <v>732.3676358825389</v>
      </c>
      <c r="Y65" s="53">
        <v>738.1686049498832</v>
      </c>
      <c r="Z65" s="53">
        <v>738.7291024781616</v>
      </c>
      <c r="AA65" s="53">
        <v>605.4993242271265</v>
      </c>
      <c r="AB65" s="53">
        <v>675.9347396665206</v>
      </c>
      <c r="AC65" s="53">
        <v>733.9001793124049</v>
      </c>
      <c r="AD65" s="53">
        <v>753.1053958639606</v>
      </c>
      <c r="AE65" s="53">
        <v>721.7638534162244</v>
      </c>
      <c r="AF65" s="53">
        <v>719.7675886732196</v>
      </c>
      <c r="AG65" s="53">
        <v>764.9335242072233</v>
      </c>
      <c r="AH65" s="53">
        <v>786.3752546802348</v>
      </c>
      <c r="AI65" s="53">
        <v>776.2220314498651</v>
      </c>
      <c r="AJ65" s="53">
        <v>767.5632775606191</v>
      </c>
      <c r="AK65" s="53">
        <v>792.2123702593665</v>
      </c>
      <c r="AL65" s="53">
        <v>805.5856914879298</v>
      </c>
      <c r="AM65" s="53">
        <v>737.1239546459433</v>
      </c>
      <c r="AN65" s="53">
        <v>710.7847385432049</v>
      </c>
      <c r="AO65" s="53">
        <v>941.2137697975484</v>
      </c>
      <c r="AP65" s="53">
        <v>946.5110021419264</v>
      </c>
      <c r="AQ65" s="53">
        <v>960.4299789003178</v>
      </c>
      <c r="AR65" s="53">
        <v>1178.8755761561113</v>
      </c>
      <c r="AS65" s="53">
        <v>930.9208053263837</v>
      </c>
      <c r="AT65" s="53">
        <v>731.5525183431098</v>
      </c>
      <c r="AU65" s="53">
        <v>1053.6447358118237</v>
      </c>
      <c r="AV65" s="53">
        <v>1073.8836656173455</v>
      </c>
      <c r="AW65" s="53">
        <v>1119.6230282526833</v>
      </c>
    </row>
    <row r="66" spans="1:49" ht="12.75" customHeight="1">
      <c r="A66" s="56" t="s">
        <v>37</v>
      </c>
      <c r="B66" s="53">
        <v>423.2058377786531</v>
      </c>
      <c r="C66" s="53">
        <v>431.2095892310027</v>
      </c>
      <c r="D66" s="53">
        <v>434.7897707241226</v>
      </c>
      <c r="E66" s="53">
        <v>458.3674543066018</v>
      </c>
      <c r="F66" s="53">
        <v>499.10826474897596</v>
      </c>
      <c r="G66" s="53">
        <v>526.5645467337565</v>
      </c>
      <c r="H66" s="53">
        <v>496.82871456051987</v>
      </c>
      <c r="I66" s="53">
        <v>495.2784873592833</v>
      </c>
      <c r="J66" s="53">
        <v>500.0477521918371</v>
      </c>
      <c r="K66" s="54">
        <v>494</v>
      </c>
      <c r="L66" s="54">
        <v>479</v>
      </c>
      <c r="M66" s="54">
        <v>470</v>
      </c>
      <c r="N66" s="54">
        <v>462</v>
      </c>
      <c r="O66" s="54">
        <v>452</v>
      </c>
      <c r="P66" s="54">
        <v>452</v>
      </c>
      <c r="Q66" s="54">
        <v>439</v>
      </c>
      <c r="R66" s="54">
        <v>434</v>
      </c>
      <c r="S66" s="54">
        <v>442</v>
      </c>
      <c r="T66" s="54">
        <v>453</v>
      </c>
      <c r="U66" s="54">
        <v>453</v>
      </c>
      <c r="V66" s="54">
        <v>437</v>
      </c>
      <c r="W66" s="54">
        <v>432</v>
      </c>
      <c r="X66" s="54">
        <v>435</v>
      </c>
      <c r="Y66" s="54">
        <v>428</v>
      </c>
      <c r="Z66" s="54">
        <v>423</v>
      </c>
      <c r="AA66" s="54">
        <v>421</v>
      </c>
      <c r="AB66" s="54">
        <v>420</v>
      </c>
      <c r="AC66" s="54">
        <v>400</v>
      </c>
      <c r="AD66" s="54">
        <v>386</v>
      </c>
      <c r="AE66" s="54">
        <v>372</v>
      </c>
      <c r="AF66" s="54">
        <v>358</v>
      </c>
      <c r="AG66" s="54">
        <v>348</v>
      </c>
      <c r="AH66" s="54">
        <v>339</v>
      </c>
      <c r="AI66" s="54">
        <v>331</v>
      </c>
      <c r="AJ66" s="54">
        <v>325</v>
      </c>
      <c r="AK66" s="54">
        <v>316</v>
      </c>
      <c r="AL66" s="54">
        <v>312</v>
      </c>
      <c r="AM66" s="54">
        <v>303</v>
      </c>
      <c r="AN66" s="54">
        <v>293</v>
      </c>
      <c r="AO66" s="54">
        <v>277.28555251538603</v>
      </c>
      <c r="AP66" s="54">
        <v>261.57207220800916</v>
      </c>
      <c r="AQ66" s="54">
        <v>253.467720341611</v>
      </c>
      <c r="AR66" s="54">
        <v>249.3635273328405</v>
      </c>
      <c r="AS66" s="54">
        <v>252.3590787487064</v>
      </c>
      <c r="AT66" s="54">
        <v>253.692392337768</v>
      </c>
      <c r="AU66" s="54">
        <v>251.11786612799185</v>
      </c>
      <c r="AV66" s="54">
        <v>246.36562665993114</v>
      </c>
      <c r="AW66" s="54">
        <v>243.370246700078</v>
      </c>
    </row>
    <row r="67" spans="1:49" ht="12.75" customHeight="1">
      <c r="A67" s="57" t="s">
        <v>39</v>
      </c>
      <c r="B67" s="55">
        <v>161</v>
      </c>
      <c r="C67" s="55">
        <v>164</v>
      </c>
      <c r="D67" s="55">
        <v>128</v>
      </c>
      <c r="E67" s="55">
        <v>165</v>
      </c>
      <c r="F67" s="55">
        <v>167</v>
      </c>
      <c r="G67" s="55">
        <v>197</v>
      </c>
      <c r="H67" s="55">
        <v>203</v>
      </c>
      <c r="I67" s="55">
        <v>177</v>
      </c>
      <c r="J67" s="55">
        <v>167</v>
      </c>
      <c r="K67" s="55">
        <v>166</v>
      </c>
      <c r="L67" s="55">
        <v>171</v>
      </c>
      <c r="M67" s="55">
        <v>138</v>
      </c>
      <c r="N67" s="55">
        <v>166</v>
      </c>
      <c r="O67" s="55">
        <v>142</v>
      </c>
      <c r="P67" s="55">
        <v>176</v>
      </c>
      <c r="Q67" s="55">
        <v>152</v>
      </c>
      <c r="R67" s="55">
        <v>174</v>
      </c>
      <c r="S67" s="55">
        <v>159</v>
      </c>
      <c r="T67" s="55">
        <v>220</v>
      </c>
      <c r="U67" s="55">
        <v>253</v>
      </c>
      <c r="V67" s="55">
        <v>204</v>
      </c>
      <c r="W67" s="55">
        <v>265.2824457947695</v>
      </c>
      <c r="X67" s="55">
        <v>320</v>
      </c>
      <c r="Y67" s="55">
        <v>383</v>
      </c>
      <c r="Z67" s="55">
        <v>387.34159306891695</v>
      </c>
      <c r="AA67" s="55">
        <v>344.84278042449426</v>
      </c>
      <c r="AB67" s="55">
        <v>431.88278623969285</v>
      </c>
      <c r="AC67" s="55">
        <v>461.90331364634204</v>
      </c>
      <c r="AD67" s="55">
        <v>537.4906122128525</v>
      </c>
      <c r="AE67" s="55">
        <v>434.03705047894334</v>
      </c>
      <c r="AF67" s="55">
        <v>475.6658887778491</v>
      </c>
      <c r="AG67" s="55">
        <v>443.9408761093296</v>
      </c>
      <c r="AH67" s="55">
        <v>496.67677666143464</v>
      </c>
      <c r="AI67" s="55">
        <v>565.4772499972813</v>
      </c>
      <c r="AJ67" s="55">
        <v>537.9038132141569</v>
      </c>
      <c r="AK67" s="55">
        <v>588.2993625603364</v>
      </c>
      <c r="AL67" s="55">
        <v>602.1126357891161</v>
      </c>
      <c r="AM67" s="55">
        <v>623.581160851929</v>
      </c>
      <c r="AN67" s="55">
        <v>645.7282237005663</v>
      </c>
      <c r="AO67" s="55">
        <v>665.5857929971352</v>
      </c>
      <c r="AP67" s="55">
        <v>663.2581392016463</v>
      </c>
      <c r="AQ67" s="55">
        <v>768.980531517306</v>
      </c>
      <c r="AR67" s="55">
        <v>662.0853290628149</v>
      </c>
      <c r="AS67" s="55">
        <v>756.6239226372716</v>
      </c>
      <c r="AT67" s="55">
        <v>938.1535630142316</v>
      </c>
      <c r="AU67" s="55">
        <v>968.7036484778041</v>
      </c>
      <c r="AV67" s="55">
        <v>989.00145697623</v>
      </c>
      <c r="AW67" s="55">
        <v>1144.67453054326</v>
      </c>
    </row>
    <row r="68" spans="1:2" ht="12.75" customHeight="1">
      <c r="A68" s="69" t="s">
        <v>38</v>
      </c>
      <c r="B68" s="68"/>
    </row>
    <row r="69" s="85" customFormat="1" ht="12"/>
  </sheetData>
  <printOptions/>
  <pageMargins left="0.28" right="0.21" top="0.46" bottom="0.23" header="0.22" footer="0.17"/>
  <pageSetup fitToHeight="1" fitToWidth="1" horizontalDpi="600" verticalDpi="600" orientation="landscape" paperSize="9" scale="63" r:id="rId2"/>
  <headerFooter alignWithMargins="0">
    <oddHeader>&amp;C&amp;"Times New Roman,보통"&amp;18Monthly Fact Sheet of LG Telecom&amp;R05-02-02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lgtel</dc:creator>
  <cp:keywords/>
  <dc:description/>
  <cp:lastModifiedBy>Ko Dong-Hyun</cp:lastModifiedBy>
  <cp:lastPrinted>2005-02-01T06:04:38Z</cp:lastPrinted>
  <dcterms:created xsi:type="dcterms:W3CDTF">2000-11-17T00:57:52Z</dcterms:created>
  <dcterms:modified xsi:type="dcterms:W3CDTF">2007-10-15T05:12:46Z</dcterms:modified>
  <cp:category/>
  <cp:version/>
  <cp:contentType/>
  <cp:contentStatus/>
</cp:coreProperties>
</file>