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6525" tabRatio="601" activeTab="0"/>
  </bookViews>
  <sheets>
    <sheet name="검측요청서비상주차대" sheetId="1" r:id="rId1"/>
    <sheet name="작업일보양식" sheetId="2" r:id="rId2"/>
    <sheet name="터널검측대장" sheetId="3" r:id="rId3"/>
    <sheet name="발파측정관리대장" sheetId="4" r:id="rId4"/>
  </sheets>
  <externalReferences>
    <externalReference r:id="rId7"/>
  </externalReferences>
  <definedNames>
    <definedName name="_xlnm.Print_Area" localSheetId="0">'검측요청서비상주차대'!$A$12:$R$41</definedName>
  </definedNames>
  <calcPr fullCalcOnLoad="1"/>
</workbook>
</file>

<file path=xl/sharedStrings.xml><?xml version="1.0" encoding="utf-8"?>
<sst xmlns="http://schemas.openxmlformats.org/spreadsheetml/2006/main" count="301" uniqueCount="231">
  <si>
    <t>공 종</t>
  </si>
  <si>
    <t>위 치</t>
  </si>
  <si>
    <t>검측대장</t>
  </si>
  <si>
    <t>규 격</t>
  </si>
  <si>
    <t>수 량</t>
  </si>
  <si>
    <t>검측일시</t>
  </si>
  <si>
    <t>비고</t>
  </si>
  <si>
    <t>STEEL RIB</t>
  </si>
  <si>
    <t>ROCK BOLT</t>
  </si>
  <si>
    <t>SHOTCRETE</t>
  </si>
  <si>
    <t>터널공</t>
  </si>
  <si>
    <t>EA</t>
  </si>
  <si>
    <t>M3</t>
  </si>
  <si>
    <t>상기 사항을 검측하여 주시기 바랍니다.</t>
  </si>
  <si>
    <t>현장준비물</t>
  </si>
  <si>
    <t xml:space="preserve"> :1. 검측 CHECK LIST</t>
  </si>
  <si>
    <t>NO. -</t>
  </si>
  <si>
    <t>측  량  성  과  표</t>
  </si>
  <si>
    <t>상 행 선</t>
  </si>
  <si>
    <t>X=</t>
  </si>
  <si>
    <t>S.T.A</t>
  </si>
  <si>
    <t>M</t>
  </si>
  <si>
    <t>L=</t>
  </si>
  <si>
    <t>구분</t>
  </si>
  <si>
    <t>굴 착</t>
  </si>
  <si>
    <t>장약발파</t>
  </si>
  <si>
    <t>버럭처리</t>
  </si>
  <si>
    <t>강지보</t>
  </si>
  <si>
    <t>숏크리트</t>
  </si>
  <si>
    <t>락볼트</t>
  </si>
  <si>
    <t>일     시</t>
  </si>
  <si>
    <t>현 장</t>
  </si>
  <si>
    <t>담 당</t>
  </si>
  <si>
    <t>검 토</t>
  </si>
  <si>
    <t>승 인</t>
  </si>
  <si>
    <t>하 행 선</t>
  </si>
  <si>
    <t>직 종</t>
  </si>
  <si>
    <t>직 원</t>
  </si>
  <si>
    <t>반 장</t>
  </si>
  <si>
    <t>전 공</t>
  </si>
  <si>
    <t>기 공</t>
  </si>
  <si>
    <t>조 공</t>
  </si>
  <si>
    <t>여 공</t>
  </si>
  <si>
    <t>계</t>
  </si>
  <si>
    <t>인원</t>
  </si>
  <si>
    <t>누계</t>
  </si>
  <si>
    <t>장 비</t>
  </si>
  <si>
    <t>페로이다</t>
  </si>
  <si>
    <t>백호130W</t>
  </si>
  <si>
    <t>콤푸레샤</t>
  </si>
  <si>
    <t>덤프트럭</t>
  </si>
  <si>
    <t>점보드릴</t>
  </si>
  <si>
    <t>대수</t>
  </si>
  <si>
    <t>인 원 현 황</t>
  </si>
  <si>
    <t>장 비 현 황</t>
  </si>
  <si>
    <t>순 발</t>
  </si>
  <si>
    <t>소 계</t>
  </si>
  <si>
    <t>F1</t>
  </si>
  <si>
    <t>GD</t>
  </si>
  <si>
    <t>구 분</t>
  </si>
  <si>
    <t>화 약 금 일 사 용 량</t>
  </si>
  <si>
    <t>뇌 관</t>
  </si>
  <si>
    <t xml:space="preserve">화 약   </t>
  </si>
  <si>
    <t>숏 크 리 트</t>
  </si>
  <si>
    <t>자 재 투 입 현 황</t>
  </si>
  <si>
    <t>그라우팅</t>
  </si>
  <si>
    <t>특 기 사 항</t>
  </si>
  <si>
    <t>굴 착 시 점</t>
  </si>
  <si>
    <t>현제위치</t>
  </si>
  <si>
    <t>굴진장계</t>
  </si>
  <si>
    <t>금일굴진장</t>
  </si>
  <si>
    <t>TY</t>
  </si>
  <si>
    <t>굴진장</t>
  </si>
  <si>
    <t>상행선</t>
  </si>
  <si>
    <t xml:space="preserve">   검 측 자 :</t>
  </si>
  <si>
    <t>터 널 명</t>
  </si>
  <si>
    <t>행 선</t>
  </si>
  <si>
    <t>암 의 종 류</t>
  </si>
  <si>
    <t>PATTERN</t>
  </si>
  <si>
    <t>측 점</t>
  </si>
  <si>
    <t>측 정 두 게</t>
  </si>
  <si>
    <t>평균두게</t>
  </si>
  <si>
    <t>1/min</t>
  </si>
  <si>
    <t>터널 검측 대장</t>
  </si>
  <si>
    <t>확 인</t>
  </si>
  <si>
    <t>검 측 위 치</t>
  </si>
  <si>
    <t>균열상태</t>
  </si>
  <si>
    <t>발파공</t>
  </si>
  <si>
    <t>STEEL RIB 규격(간격)</t>
  </si>
  <si>
    <t>개수/누게</t>
  </si>
  <si>
    <t>* 막장 SKETCH</t>
  </si>
  <si>
    <t>* 사 진</t>
  </si>
  <si>
    <t xml:space="preserve">   </t>
  </si>
  <si>
    <t xml:space="preserve"> </t>
  </si>
  <si>
    <t>계</t>
  </si>
  <si>
    <t xml:space="preserve"> 갯수/굴진장</t>
  </si>
  <si>
    <t>용수량</t>
  </si>
  <si>
    <t>기 름 투 입</t>
  </si>
  <si>
    <t>검 측 자 :</t>
  </si>
  <si>
    <t xml:space="preserve">  갯수/굴진장</t>
  </si>
  <si>
    <t xml:space="preserve">    </t>
  </si>
  <si>
    <t>N/M</t>
  </si>
  <si>
    <t>현위치</t>
  </si>
  <si>
    <t>록볼트3M</t>
  </si>
  <si>
    <t>상</t>
  </si>
  <si>
    <t>하</t>
  </si>
  <si>
    <t>㎥</t>
  </si>
  <si>
    <t>노르메</t>
  </si>
  <si>
    <t>MSD</t>
  </si>
  <si>
    <t>L  P</t>
  </si>
  <si>
    <t>4M</t>
  </si>
  <si>
    <t>강지보</t>
  </si>
  <si>
    <t xml:space="preserve">   작 성 자 :</t>
  </si>
  <si>
    <t>Y=</t>
  </si>
  <si>
    <t xml:space="preserve">   3.사   진   기</t>
  </si>
  <si>
    <t>6.93M</t>
  </si>
  <si>
    <t>구 배</t>
  </si>
  <si>
    <t>현제위치상부상단</t>
  </si>
  <si>
    <t>터 널 검 측 요 청 서</t>
  </si>
  <si>
    <t>비상주차대</t>
  </si>
  <si>
    <t>(상행선)</t>
  </si>
  <si>
    <t>비상주차센타</t>
  </si>
  <si>
    <t>터널센타</t>
  </si>
  <si>
    <t>7.18M</t>
  </si>
  <si>
    <t>0.25M</t>
  </si>
  <si>
    <t>6.68M</t>
  </si>
  <si>
    <t>NO</t>
  </si>
  <si>
    <t>설 계 좌 표</t>
  </si>
  <si>
    <t>E   .  L</t>
  </si>
  <si>
    <t>비  고</t>
  </si>
  <si>
    <t xml:space="preserve"> 시 험 실 장</t>
  </si>
  <si>
    <t>X</t>
  </si>
  <si>
    <t>Y</t>
  </si>
  <si>
    <t>설 계</t>
  </si>
  <si>
    <t>실 측</t>
  </si>
  <si>
    <t xml:space="preserve">  2.측량 성과표 (좌표 및 E.L)</t>
  </si>
  <si>
    <t xml:space="preserve">   작 성 자 : </t>
  </si>
  <si>
    <t>하단지보</t>
  </si>
  <si>
    <t>발파위치</t>
  </si>
  <si>
    <t>측 정</t>
  </si>
  <si>
    <t>거 리</t>
  </si>
  <si>
    <t>총폭약량</t>
  </si>
  <si>
    <t>지발폭약량</t>
  </si>
  <si>
    <t>공간적</t>
  </si>
  <si>
    <t>지발뇌관수</t>
  </si>
  <si>
    <t>천공장</t>
  </si>
  <si>
    <t>천공수</t>
  </si>
  <si>
    <t>(KINE)</t>
  </si>
  <si>
    <t>소 음</t>
  </si>
  <si>
    <t>진 동</t>
  </si>
  <si>
    <t>(DEB)</t>
  </si>
  <si>
    <t>성 명</t>
  </si>
  <si>
    <t>날 인</t>
  </si>
  <si>
    <t>측  정  치</t>
  </si>
  <si>
    <t>발  파  현  황</t>
  </si>
  <si>
    <t>STA</t>
  </si>
  <si>
    <t>금  일  작  업  사  항</t>
  </si>
  <si>
    <t>비 고</t>
  </si>
  <si>
    <t>순  서</t>
  </si>
  <si>
    <t>명  일  작  업  사  항</t>
  </si>
  <si>
    <t>발파시간</t>
  </si>
  <si>
    <t>발파위치</t>
  </si>
  <si>
    <t>천 공 수</t>
  </si>
  <si>
    <t>폭 약 량</t>
  </si>
  <si>
    <t>뇌 관 량</t>
  </si>
  <si>
    <t>비 고</t>
  </si>
  <si>
    <t>발파일시</t>
  </si>
  <si>
    <t>날 씨</t>
  </si>
  <si>
    <t>온  도</t>
  </si>
  <si>
    <t>℃</t>
  </si>
  <si>
    <t>총 천공수</t>
  </si>
  <si>
    <t>폭 약 량 (Kg)</t>
  </si>
  <si>
    <t>뇌    관 (E/A)</t>
  </si>
  <si>
    <t>기        타</t>
  </si>
  <si>
    <t>반 입 량</t>
  </si>
  <si>
    <t>사 용 량</t>
  </si>
  <si>
    <t>잔   량</t>
  </si>
  <si>
    <t>기   타</t>
  </si>
  <si>
    <t xml:space="preserve">  * 폭약명 : NEW MITE</t>
  </si>
  <si>
    <t xml:space="preserve">  * 뇌관명 : MS</t>
  </si>
  <si>
    <t>금  일</t>
  </si>
  <si>
    <t>현  황</t>
  </si>
  <si>
    <t>발 파 측 정 관 리 대 장</t>
  </si>
  <si>
    <t>199     년   월   일</t>
  </si>
  <si>
    <t xml:space="preserve">  공 </t>
  </si>
  <si>
    <t>비상연결통로</t>
  </si>
  <si>
    <t>비·연·통</t>
  </si>
  <si>
    <t>록볼트2M</t>
  </si>
  <si>
    <t>비·연·통</t>
  </si>
  <si>
    <t>부분적으로 벌어짐</t>
  </si>
  <si>
    <t xml:space="preserve">     </t>
  </si>
  <si>
    <t xml:space="preserve"> </t>
  </si>
  <si>
    <t>공 사 명 : 한 국 터 널</t>
  </si>
  <si>
    <t>20 -</t>
  </si>
  <si>
    <t>의 뢰 자 :     현 장 대 리 인                   (인)</t>
  </si>
  <si>
    <t xml:space="preserve">                        (인)</t>
  </si>
  <si>
    <t xml:space="preserve">   확 인 자 : 책 임 감 리 원                    (인)</t>
  </si>
  <si>
    <t xml:space="preserve">   확 인 자 : 책 임 감 리 원                     (인)</t>
  </si>
  <si>
    <t>굴진시점</t>
  </si>
  <si>
    <t>굴진종점</t>
  </si>
  <si>
    <t>좌표=X</t>
  </si>
  <si>
    <t>좌표=Y</t>
  </si>
  <si>
    <t>시점 -&gt;종점 방위각</t>
  </si>
  <si>
    <t>계획고</t>
  </si>
  <si>
    <t>오늘측점</t>
  </si>
  <si>
    <t>한국터널</t>
  </si>
  <si>
    <t>터널높이</t>
  </si>
  <si>
    <t>상부높이</t>
  </si>
  <si>
    <t>상부좌측폭</t>
  </si>
  <si>
    <t>상부우측폭</t>
  </si>
  <si>
    <t>예:</t>
  </si>
  <si>
    <t>노란셀은 직접 입력 하여야 합니다.</t>
  </si>
  <si>
    <t>빨간셀은 자동으로 변합니다.</t>
  </si>
  <si>
    <t>회색셀은 그날그날 측점과 실측네벌값을  입력하면 됩니다</t>
  </si>
  <si>
    <t>상 행 선</t>
  </si>
  <si>
    <t>S.T.A</t>
  </si>
  <si>
    <t>X=</t>
  </si>
  <si>
    <t>Y=</t>
  </si>
  <si>
    <t>X=</t>
  </si>
  <si>
    <t>x=</t>
  </si>
  <si>
    <t>y=</t>
  </si>
  <si>
    <t>S.T.A</t>
  </si>
  <si>
    <t>상부하단</t>
  </si>
  <si>
    <t>거리</t>
  </si>
  <si>
    <t>구 배</t>
  </si>
  <si>
    <t>시작점</t>
  </si>
  <si>
    <t>그날측점의 좌,우측,센터 좌표값과 계획고가 자동으로 바뀝니다.</t>
  </si>
  <si>
    <t xml:space="preserve">당 현장 터널은 직선터널을 가정하고 터널 검측요청서를 작성함 아래의 제원을 입력후 매일매일 측점만 입력하면 </t>
  </si>
  <si>
    <t>본 터널 검측 요청서는 홈지기(이병의)가 현장 실무에서 사용하던 것입니다. 약간수정을 하여서 현장에 맟추어 잘 사용하세요?</t>
  </si>
  <si>
    <t>한 국 터 널</t>
  </si>
  <si>
    <t xml:space="preserve">한 국 터 널 일 보 </t>
  </si>
</sst>
</file>

<file path=xl/styles.xml><?xml version="1.0" encoding="utf-8"?>
<styleSheet xmlns="http://schemas.openxmlformats.org/spreadsheetml/2006/main">
  <numFmts count="10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!\-&quot;\&quot;#,##0"/>
    <numFmt numFmtId="177" formatCode="&quot;\&quot;#,##0;[Red]\!\-&quot;\&quot;#,##0"/>
    <numFmt numFmtId="178" formatCode="&quot;\&quot;#,##0.00;\!\-&quot;\&quot;#,##0.00"/>
    <numFmt numFmtId="179" formatCode="&quot;\&quot;#,##0.00;[Red]\!\-&quot;\&quot;#,##0.00"/>
    <numFmt numFmtId="180" formatCode="_-&quot;\&quot;* #,##0_-;\!\-&quot;\&quot;* #,##0_-;_-&quot;\&quot;* &quot;-&quot;_-;_-@_-"/>
    <numFmt numFmtId="181" formatCode="_-* #,##0_-;\!\-* #,##0_-;_-* &quot;-&quot;_-;_-@_-"/>
    <numFmt numFmtId="182" formatCode="_-&quot;\&quot;* #,##0.00_-;\!\-&quot;\&quot;* #,##0.00_-;_-&quot;\&quot;* &quot;-&quot;??_-;_-@_-"/>
    <numFmt numFmtId="183" formatCode="_-* #,##0.00_-;\!\-* #,##0.00_-;_-* &quot;-&quot;??_-;_-@_-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\!\-&quot;\&quot;#,##0"/>
    <numFmt numFmtId="189" formatCode="&quot;\&quot;#,##0;[Red]&quot;\&quot;\!\-&quot;\&quot;#,##0"/>
    <numFmt numFmtId="190" formatCode="&quot;\&quot;#,##0.00;&quot;\&quot;\!\-&quot;\&quot;#,##0.00"/>
    <numFmt numFmtId="191" formatCode="&quot;\&quot;#,##0.00;[Red]&quot;\&quot;\!\-&quot;\&quot;#,##0.00"/>
    <numFmt numFmtId="192" formatCode="_-&quot;\&quot;* #,##0_-;&quot;\&quot;\!\-&quot;\&quot;* #,##0_-;_-&quot;\&quot;* &quot;-&quot;_-;_-@_-"/>
    <numFmt numFmtId="193" formatCode="_-* #,##0_-;&quot;\&quot;\!\-* #,##0_-;_-* &quot;-&quot;_-;_-@_-"/>
    <numFmt numFmtId="194" formatCode="_-&quot;\&quot;* #,##0.00_-;&quot;\&quot;\!\-&quot;\&quot;* #,##0.00_-;_-&quot;\&quot;* &quot;-&quot;??_-;_-@_-"/>
    <numFmt numFmtId="195" formatCode="_-* #,##0.00_-;&quot;\&quot;\!\-* #,##0.00_-;_-* &quot;-&quot;??_-;_-@_-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\!\!\-&quot;\&quot;#,##0"/>
    <numFmt numFmtId="201" formatCode="&quot;\&quot;#,##0;[Red]&quot;\&quot;\!\!\-&quot;\&quot;#,##0"/>
    <numFmt numFmtId="202" formatCode="&quot;\&quot;#,##0.00;&quot;\&quot;\!\!\-&quot;\&quot;#,##0.00"/>
    <numFmt numFmtId="203" formatCode="&quot;\&quot;#,##0.00;[Red]&quot;\&quot;\!\!\-&quot;\&quot;#,##0.00"/>
    <numFmt numFmtId="204" formatCode="_-&quot;\&quot;* #,##0_-;&quot;\&quot;\!\!\-&quot;\&quot;* #,##0_-;_-&quot;\&quot;* &quot;-&quot;_-;_-@_-"/>
    <numFmt numFmtId="205" formatCode="_-* #,##0_-;&quot;\&quot;\!\!\-* #,##0_-;_-* &quot;-&quot;_-;_-@_-"/>
    <numFmt numFmtId="206" formatCode="_-&quot;\&quot;* #,##0.00_-;&quot;\&quot;\!\!\-&quot;\&quot;* #,##0.00_-;_-&quot;\&quot;* &quot;-&quot;??_-;_-@_-"/>
    <numFmt numFmtId="207" formatCode="_-* #,##0.00_-;&quot;\&quot;\!\!\-* #,##0.00_-;_-* &quot;-&quot;??_-;_-@_-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\!\!\-&quot;\&quot;#,##0"/>
    <numFmt numFmtId="213" formatCode="&quot;\&quot;#,##0;[Red]&quot;\&quot;&quot;\&quot;\!\!\-&quot;\&quot;#,##0"/>
    <numFmt numFmtId="214" formatCode="&quot;\&quot;#,##0.00;&quot;\&quot;&quot;\&quot;\!\!\-&quot;\&quot;#,##0.00"/>
    <numFmt numFmtId="215" formatCode="&quot;\&quot;#,##0.00;[Red]&quot;\&quot;&quot;\&quot;\!\!\-&quot;\&quot;#,##0.00"/>
    <numFmt numFmtId="216" formatCode="_-&quot;\&quot;* #,##0_-;&quot;\&quot;&quot;\&quot;\!\!\-&quot;\&quot;* #,##0_-;_-&quot;\&quot;* &quot;-&quot;_-;_-@_-"/>
    <numFmt numFmtId="217" formatCode="_-* #,##0_-;&quot;\&quot;&quot;\&quot;\!\!\-* #,##0_-;_-* &quot;-&quot;_-;_-@_-"/>
    <numFmt numFmtId="218" formatCode="_-&quot;\&quot;* #,##0.00_-;&quot;\&quot;&quot;\&quot;\!\!\-&quot;\&quot;* #,##0.00_-;_-&quot;\&quot;* &quot;-&quot;??_-;_-@_-"/>
    <numFmt numFmtId="219" formatCode="_-* #,##0.00_-;&quot;\&quot;&quot;\&quot;\!\!\-* #,##0.00_-;_-* &quot;-&quot;??_-;_-@_-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0.00000000"/>
    <numFmt numFmtId="226" formatCode="0.0000000"/>
    <numFmt numFmtId="227" formatCode="0.000000"/>
    <numFmt numFmtId="228" formatCode="0.00000"/>
    <numFmt numFmtId="229" formatCode="0.0000"/>
    <numFmt numFmtId="230" formatCode="0.000"/>
    <numFmt numFmtId="231" formatCode="0.000_);[Red]&quot;\&quot;&quot;\&quot;\!\!\(0.000&quot;\&quot;&quot;\&quot;\!\!\)"/>
    <numFmt numFmtId="232" formatCode="0_);[Red]&quot;\&quot;&quot;\&quot;\!\!\(0&quot;\&quot;&quot;\&quot;\!\!\)"/>
    <numFmt numFmtId="233" formatCode="0.000000000000000_);[Red]&quot;\&quot;&quot;\&quot;\!\!\(0.000000000000000&quot;\&quot;&quot;\&quot;\!\!\)"/>
    <numFmt numFmtId="234" formatCode="0.00000000000000_);[Red]&quot;\&quot;&quot;\&quot;\!\!\(0.00000000000000&quot;\&quot;&quot;\&quot;\!\!\)"/>
    <numFmt numFmtId="235" formatCode="0.0000000000000_);[Red]&quot;\&quot;&quot;\&quot;\!\!\(0.0000000000000&quot;\&quot;&quot;\&quot;\!\!\)"/>
    <numFmt numFmtId="236" formatCode="0.000000000000_);[Red]&quot;\&quot;&quot;\&quot;\!\!\(0.000000000000&quot;\&quot;&quot;\&quot;\!\!\)"/>
    <numFmt numFmtId="237" formatCode="0.00000000000_);[Red]&quot;\&quot;&quot;\&quot;\!\!\(0.00000000000&quot;\&quot;&quot;\&quot;\!\!\)"/>
    <numFmt numFmtId="238" formatCode="0.0000000000_);[Red]&quot;\&quot;&quot;\&quot;\!\!\(0.0000000000&quot;\&quot;&quot;\&quot;\!\!\)"/>
    <numFmt numFmtId="239" formatCode="0.000000000_);[Red]&quot;\&quot;&quot;\&quot;\!\!\(0.000000000&quot;\&quot;&quot;\&quot;\!\!\)"/>
    <numFmt numFmtId="240" formatCode="0.00000000_);[Red]&quot;\&quot;&quot;\&quot;\!\!\(0.00000000&quot;\&quot;&quot;\&quot;\!\!\)"/>
    <numFmt numFmtId="241" formatCode="0.0000000_);[Red]&quot;\&quot;&quot;\&quot;\!\!\(0.0000000&quot;\&quot;&quot;\&quot;\!\!\)"/>
    <numFmt numFmtId="242" formatCode="0.000000_);[Red]&quot;\&quot;&quot;\&quot;\!\!\(0.000000&quot;\&quot;&quot;\&quot;\!\!\)"/>
    <numFmt numFmtId="243" formatCode="0.00000_);[Red]&quot;\&quot;&quot;\&quot;\!\!\(0.00000&quot;\&quot;&quot;\&quot;\!\!\)"/>
    <numFmt numFmtId="244" formatCode="0.0000_);[Red]&quot;\&quot;&quot;\&quot;\!\!\(0.0000&quot;\&quot;&quot;\&quot;\!\!\)"/>
    <numFmt numFmtId="245" formatCode="yy&quot;-&quot;m&quot;-&quot;d"/>
    <numFmt numFmtId="246" formatCode="yyyy&quot;년&quot;&quot;\&quot;&quot;\&quot;\!\!\ m&quot;월&quot;&quot;\&quot;&quot;\&quot;\!\!\ d&quot;일&quot;"/>
    <numFmt numFmtId="247" formatCode="0.00_);[Red]&quot;\&quot;\!\(0.00&quot;\&quot;\!\)"/>
    <numFmt numFmtId="248" formatCode="0.0000000000000000_);[Red]&quot;\&quot;\!\(0.0000000000000000&quot;\&quot;\!\)"/>
    <numFmt numFmtId="249" formatCode="0.000000000000000_);[Red]&quot;\&quot;\!\(0.000000000000000&quot;\&quot;\!\)"/>
    <numFmt numFmtId="250" formatCode="0.00000000000000_);[Red]&quot;\&quot;\!\(0.00000000000000&quot;\&quot;\!\)"/>
    <numFmt numFmtId="251" formatCode="0.0000000000000_);[Red]&quot;\&quot;\!\(0.0000000000000&quot;\&quot;\!\)"/>
    <numFmt numFmtId="252" formatCode="0.000000000000_);[Red]&quot;\&quot;\!\(0.000000000000&quot;\&quot;\!\)"/>
    <numFmt numFmtId="253" formatCode="0.00000000000_);[Red]&quot;\&quot;\!\(0.00000000000&quot;\&quot;\!\)"/>
    <numFmt numFmtId="254" formatCode="0.0000000000_);[Red]&quot;\&quot;\!\(0.0000000000&quot;\&quot;\!\)"/>
    <numFmt numFmtId="255" formatCode="0.000000000_);[Red]&quot;\&quot;\!\(0.000000000&quot;\&quot;\!\)"/>
    <numFmt numFmtId="256" formatCode="0.00000000_);[Red]&quot;\&quot;\!\(0.00000000&quot;\&quot;\!\)"/>
    <numFmt numFmtId="257" formatCode="0.0000000_);[Red]&quot;\&quot;\!\(0.0000000&quot;\&quot;\!\)"/>
    <numFmt numFmtId="258" formatCode="0.000000_);[Red]&quot;\&quot;\!\(0.000000&quot;\&quot;\!\)"/>
    <numFmt numFmtId="259" formatCode="0.00000_);[Red]&quot;\&quot;\!\(0.00000&quot;\&quot;\!\)"/>
    <numFmt numFmtId="260" formatCode="0.0000_);[Red]&quot;\&quot;\!\(0.0000&quot;\&quot;\!\)"/>
    <numFmt numFmtId="261" formatCode="0.000_);[Red]&quot;\&quot;\!\(0.000&quot;\&quot;\!\)"/>
    <numFmt numFmtId="262" formatCode="yy&quot;年&quot;&quot;\&quot;\!\ m&quot;月&quot;&quot;\&quot;\!\ d&quot;日&quot;"/>
    <numFmt numFmtId="263" formatCode="0.000_ "/>
    <numFmt numFmtId="264" formatCode="0.000_);[Red]\(0.000\)"/>
    <numFmt numFmtId="265" formatCode="0.00_);[Red]\(0.00\)"/>
  </numFmts>
  <fonts count="19">
    <font>
      <sz val="11"/>
      <name val="돋움"/>
      <family val="3"/>
    </font>
    <font>
      <sz val="8"/>
      <name val="돋움"/>
      <family val="3"/>
    </font>
    <font>
      <sz val="14"/>
      <name val="돋움"/>
      <family val="3"/>
    </font>
    <font>
      <sz val="16"/>
      <name val="돋움"/>
      <family val="3"/>
    </font>
    <font>
      <b/>
      <sz val="16"/>
      <name val="돋움"/>
      <family val="3"/>
    </font>
    <font>
      <b/>
      <sz val="1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sz val="10"/>
      <name val="돋움"/>
      <family val="3"/>
    </font>
    <font>
      <b/>
      <sz val="11"/>
      <name val="돋움"/>
      <family val="3"/>
    </font>
    <font>
      <b/>
      <sz val="20"/>
      <name val="돋움"/>
      <family val="3"/>
    </font>
    <font>
      <sz val="20"/>
      <name val="돋움"/>
      <family val="3"/>
    </font>
    <font>
      <b/>
      <u val="single"/>
      <sz val="24"/>
      <name val="돋움"/>
      <family val="3"/>
    </font>
    <font>
      <sz val="14"/>
      <color indexed="9"/>
      <name val="돋움"/>
      <family val="3"/>
    </font>
    <font>
      <b/>
      <sz val="14"/>
      <color indexed="9"/>
      <name val="돋움"/>
      <family val="3"/>
    </font>
    <font>
      <sz val="12"/>
      <color indexed="9"/>
      <name val="돋움"/>
      <family val="3"/>
    </font>
    <font>
      <b/>
      <sz val="12"/>
      <color indexed="9"/>
      <name val="돋움"/>
      <family val="3"/>
    </font>
    <font>
      <b/>
      <sz val="12"/>
      <color indexed="53"/>
      <name val="돋움"/>
      <family val="3"/>
    </font>
    <font>
      <b/>
      <sz val="11"/>
      <color indexed="12"/>
      <name val="돋움"/>
      <family val="3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" fontId="2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40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14" fontId="0" fillId="2" borderId="19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247" fontId="2" fillId="2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</cellXfs>
  <cellStyles count="10">
    <cellStyle name="Normal" xfId="0"/>
    <cellStyle name="Percent" xfId="15"/>
    <cellStyle name="Comma" xfId="16"/>
    <cellStyle name="Comma [0]" xfId="17"/>
    <cellStyle name="콤마 [0]_상주터널검측요청서" xfId="18"/>
    <cellStyle name="콤마_상주터널검측요청서" xfId="19"/>
    <cellStyle name="Currency" xfId="20"/>
    <cellStyle name="Currency [0]" xfId="21"/>
    <cellStyle name="통화 [0]_상주터널검측요청서" xfId="22"/>
    <cellStyle name="통화_상주터널검측요청서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14</xdr:row>
      <xdr:rowOff>371475</xdr:rowOff>
    </xdr:from>
    <xdr:to>
      <xdr:col>13</xdr:col>
      <xdr:colOff>0</xdr:colOff>
      <xdr:row>24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10229850" y="4505325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638175</xdr:colOff>
      <xdr:row>15</xdr:row>
      <xdr:rowOff>361950</xdr:rowOff>
    </xdr:from>
    <xdr:to>
      <xdr:col>12</xdr:col>
      <xdr:colOff>638175</xdr:colOff>
      <xdr:row>24</xdr:row>
      <xdr:rowOff>0</xdr:rowOff>
    </xdr:to>
    <xdr:sp>
      <xdr:nvSpPr>
        <xdr:cNvPr id="2" name="Arc 2"/>
        <xdr:cNvSpPr>
          <a:spLocks/>
        </xdr:cNvSpPr>
      </xdr:nvSpPr>
      <xdr:spPr>
        <a:xfrm flipH="1">
          <a:off x="7439025" y="4886325"/>
          <a:ext cx="2743200" cy="27717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371475</xdr:rowOff>
    </xdr:from>
    <xdr:to>
      <xdr:col>17</xdr:col>
      <xdr:colOff>0</xdr:colOff>
      <xdr:row>24</xdr:row>
      <xdr:rowOff>0</xdr:rowOff>
    </xdr:to>
    <xdr:sp>
      <xdr:nvSpPr>
        <xdr:cNvPr id="3" name="Arc 3"/>
        <xdr:cNvSpPr>
          <a:spLocks/>
        </xdr:cNvSpPr>
      </xdr:nvSpPr>
      <xdr:spPr>
        <a:xfrm>
          <a:off x="10229850" y="4895850"/>
          <a:ext cx="2743200" cy="27622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285750</xdr:rowOff>
    </xdr:from>
    <xdr:to>
      <xdr:col>17</xdr:col>
      <xdr:colOff>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7486650" y="7648575"/>
          <a:ext cx="5486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638175</xdr:colOff>
      <xdr:row>24</xdr:row>
      <xdr:rowOff>133350</xdr:rowOff>
    </xdr:from>
    <xdr:to>
      <xdr:col>8</xdr:col>
      <xdr:colOff>638175</xdr:colOff>
      <xdr:row>25</xdr:row>
      <xdr:rowOff>123825</xdr:rowOff>
    </xdr:to>
    <xdr:sp>
      <xdr:nvSpPr>
        <xdr:cNvPr id="5" name="Line 5"/>
        <xdr:cNvSpPr>
          <a:spLocks/>
        </xdr:cNvSpPr>
      </xdr:nvSpPr>
      <xdr:spPr>
        <a:xfrm>
          <a:off x="7439025" y="77914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228600</xdr:rowOff>
    </xdr:from>
    <xdr:to>
      <xdr:col>13</xdr:col>
      <xdr:colOff>0</xdr:colOff>
      <xdr:row>25</xdr:row>
      <xdr:rowOff>171450</xdr:rowOff>
    </xdr:to>
    <xdr:sp>
      <xdr:nvSpPr>
        <xdr:cNvPr id="6" name="Line 6"/>
        <xdr:cNvSpPr>
          <a:spLocks/>
        </xdr:cNvSpPr>
      </xdr:nvSpPr>
      <xdr:spPr>
        <a:xfrm>
          <a:off x="10229850" y="7886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0</xdr:rowOff>
    </xdr:from>
    <xdr:to>
      <xdr:col>12</xdr:col>
      <xdr:colOff>628650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7496175" y="79533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57150</xdr:colOff>
      <xdr:row>23</xdr:row>
      <xdr:rowOff>161925</xdr:rowOff>
    </xdr:from>
    <xdr:to>
      <xdr:col>9</xdr:col>
      <xdr:colOff>581025</xdr:colOff>
      <xdr:row>23</xdr:row>
      <xdr:rowOff>238125</xdr:rowOff>
    </xdr:to>
    <xdr:sp>
      <xdr:nvSpPr>
        <xdr:cNvPr id="8" name="Line 8"/>
        <xdr:cNvSpPr>
          <a:spLocks/>
        </xdr:cNvSpPr>
      </xdr:nvSpPr>
      <xdr:spPr>
        <a:xfrm flipH="1">
          <a:off x="7543800" y="7524750"/>
          <a:ext cx="5238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152400</xdr:rowOff>
    </xdr:from>
    <xdr:to>
      <xdr:col>13</xdr:col>
      <xdr:colOff>419100</xdr:colOff>
      <xdr:row>23</xdr:row>
      <xdr:rowOff>247650</xdr:rowOff>
    </xdr:to>
    <xdr:sp>
      <xdr:nvSpPr>
        <xdr:cNvPr id="9" name="Line 9"/>
        <xdr:cNvSpPr>
          <a:spLocks/>
        </xdr:cNvSpPr>
      </xdr:nvSpPr>
      <xdr:spPr>
        <a:xfrm flipH="1">
          <a:off x="10267950" y="7515225"/>
          <a:ext cx="3810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76200</xdr:colOff>
      <xdr:row>23</xdr:row>
      <xdr:rowOff>152400</xdr:rowOff>
    </xdr:from>
    <xdr:to>
      <xdr:col>16</xdr:col>
      <xdr:colOff>561975</xdr:colOff>
      <xdr:row>23</xdr:row>
      <xdr:rowOff>228600</xdr:rowOff>
    </xdr:to>
    <xdr:sp>
      <xdr:nvSpPr>
        <xdr:cNvPr id="10" name="Line 10"/>
        <xdr:cNvSpPr>
          <a:spLocks/>
        </xdr:cNvSpPr>
      </xdr:nvSpPr>
      <xdr:spPr>
        <a:xfrm>
          <a:off x="12363450" y="7515225"/>
          <a:ext cx="4857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85725</xdr:colOff>
      <xdr:row>16</xdr:row>
      <xdr:rowOff>66675</xdr:rowOff>
    </xdr:from>
    <xdr:to>
      <xdr:col>13</xdr:col>
      <xdr:colOff>295275</xdr:colOff>
      <xdr:row>16</xdr:row>
      <xdr:rowOff>285750</xdr:rowOff>
    </xdr:to>
    <xdr:sp>
      <xdr:nvSpPr>
        <xdr:cNvPr id="11" name="Line 11"/>
        <xdr:cNvSpPr>
          <a:spLocks/>
        </xdr:cNvSpPr>
      </xdr:nvSpPr>
      <xdr:spPr>
        <a:xfrm flipH="1" flipV="1">
          <a:off x="10315575" y="4981575"/>
          <a:ext cx="2095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12" name="Line 12"/>
        <xdr:cNvSpPr>
          <a:spLocks/>
        </xdr:cNvSpPr>
      </xdr:nvSpPr>
      <xdr:spPr>
        <a:xfrm>
          <a:off x="10229850" y="123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638175</xdr:colOff>
      <xdr:row>40</xdr:row>
      <xdr:rowOff>0</xdr:rowOff>
    </xdr:from>
    <xdr:to>
      <xdr:col>12</xdr:col>
      <xdr:colOff>638175</xdr:colOff>
      <xdr:row>40</xdr:row>
      <xdr:rowOff>0</xdr:rowOff>
    </xdr:to>
    <xdr:sp>
      <xdr:nvSpPr>
        <xdr:cNvPr id="13" name="Arc 13"/>
        <xdr:cNvSpPr>
          <a:spLocks/>
        </xdr:cNvSpPr>
      </xdr:nvSpPr>
      <xdr:spPr>
        <a:xfrm flipH="1">
          <a:off x="7439025" y="12382500"/>
          <a:ext cx="274320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17</xdr:col>
      <xdr:colOff>0</xdr:colOff>
      <xdr:row>40</xdr:row>
      <xdr:rowOff>0</xdr:rowOff>
    </xdr:to>
    <xdr:sp>
      <xdr:nvSpPr>
        <xdr:cNvPr id="14" name="Arc 14"/>
        <xdr:cNvSpPr>
          <a:spLocks/>
        </xdr:cNvSpPr>
      </xdr:nvSpPr>
      <xdr:spPr>
        <a:xfrm>
          <a:off x="10229850" y="12382500"/>
          <a:ext cx="274320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17</xdr:col>
      <xdr:colOff>0</xdr:colOff>
      <xdr:row>40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7486650" y="12382500"/>
          <a:ext cx="548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638175</xdr:colOff>
      <xdr:row>40</xdr:row>
      <xdr:rowOff>0</xdr:rowOff>
    </xdr:from>
    <xdr:to>
      <xdr:col>8</xdr:col>
      <xdr:colOff>638175</xdr:colOff>
      <xdr:row>40</xdr:row>
      <xdr:rowOff>0</xdr:rowOff>
    </xdr:to>
    <xdr:sp>
      <xdr:nvSpPr>
        <xdr:cNvPr id="16" name="Line 16"/>
        <xdr:cNvSpPr>
          <a:spLocks/>
        </xdr:cNvSpPr>
      </xdr:nvSpPr>
      <xdr:spPr>
        <a:xfrm>
          <a:off x="7439025" y="123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17" name="Line 17"/>
        <xdr:cNvSpPr>
          <a:spLocks/>
        </xdr:cNvSpPr>
      </xdr:nvSpPr>
      <xdr:spPr>
        <a:xfrm>
          <a:off x="10229850" y="123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9525</xdr:colOff>
      <xdr:row>40</xdr:row>
      <xdr:rowOff>0</xdr:rowOff>
    </xdr:from>
    <xdr:to>
      <xdr:col>12</xdr:col>
      <xdr:colOff>628650</xdr:colOff>
      <xdr:row>40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7496175" y="12382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57150</xdr:colOff>
      <xdr:row>40</xdr:row>
      <xdr:rowOff>0</xdr:rowOff>
    </xdr:from>
    <xdr:to>
      <xdr:col>9</xdr:col>
      <xdr:colOff>581025</xdr:colOff>
      <xdr:row>40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7543800" y="123825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38100</xdr:colOff>
      <xdr:row>40</xdr:row>
      <xdr:rowOff>0</xdr:rowOff>
    </xdr:from>
    <xdr:to>
      <xdr:col>13</xdr:col>
      <xdr:colOff>419100</xdr:colOff>
      <xdr:row>40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10267950" y="123825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76200</xdr:colOff>
      <xdr:row>40</xdr:row>
      <xdr:rowOff>0</xdr:rowOff>
    </xdr:from>
    <xdr:to>
      <xdr:col>16</xdr:col>
      <xdr:colOff>561975</xdr:colOff>
      <xdr:row>40</xdr:row>
      <xdr:rowOff>0</xdr:rowOff>
    </xdr:to>
    <xdr:sp>
      <xdr:nvSpPr>
        <xdr:cNvPr id="21" name="Line 21"/>
        <xdr:cNvSpPr>
          <a:spLocks/>
        </xdr:cNvSpPr>
      </xdr:nvSpPr>
      <xdr:spPr>
        <a:xfrm>
          <a:off x="12363450" y="123825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85725</xdr:colOff>
      <xdr:row>40</xdr:row>
      <xdr:rowOff>0</xdr:rowOff>
    </xdr:from>
    <xdr:to>
      <xdr:col>13</xdr:col>
      <xdr:colOff>295275</xdr:colOff>
      <xdr:row>40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10315575" y="123825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58</xdr:col>
      <xdr:colOff>0</xdr:colOff>
      <xdr:row>13</xdr:row>
      <xdr:rowOff>0</xdr:rowOff>
    </xdr:from>
    <xdr:to>
      <xdr:col>58</xdr:col>
      <xdr:colOff>0</xdr:colOff>
      <xdr:row>27</xdr:row>
      <xdr:rowOff>276225</xdr:rowOff>
    </xdr:to>
    <xdr:sp>
      <xdr:nvSpPr>
        <xdr:cNvPr id="23" name="Line 23"/>
        <xdr:cNvSpPr>
          <a:spLocks/>
        </xdr:cNvSpPr>
      </xdr:nvSpPr>
      <xdr:spPr>
        <a:xfrm>
          <a:off x="42995850" y="3838575"/>
          <a:ext cx="0" cy="498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58</xdr:col>
      <xdr:colOff>142875</xdr:colOff>
      <xdr:row>23</xdr:row>
      <xdr:rowOff>0</xdr:rowOff>
    </xdr:from>
    <xdr:to>
      <xdr:col>58</xdr:col>
      <xdr:colOff>142875</xdr:colOff>
      <xdr:row>27</xdr:row>
      <xdr:rowOff>9525</xdr:rowOff>
    </xdr:to>
    <xdr:sp>
      <xdr:nvSpPr>
        <xdr:cNvPr id="24" name="Line 24"/>
        <xdr:cNvSpPr>
          <a:spLocks/>
        </xdr:cNvSpPr>
      </xdr:nvSpPr>
      <xdr:spPr>
        <a:xfrm flipV="1">
          <a:off x="43138725" y="7362825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55</xdr:col>
      <xdr:colOff>266700</xdr:colOff>
      <xdr:row>19</xdr:row>
      <xdr:rowOff>9525</xdr:rowOff>
    </xdr:from>
    <xdr:to>
      <xdr:col>57</xdr:col>
      <xdr:colOff>581025</xdr:colOff>
      <xdr:row>19</xdr:row>
      <xdr:rowOff>9525</xdr:rowOff>
    </xdr:to>
    <xdr:sp>
      <xdr:nvSpPr>
        <xdr:cNvPr id="25" name="Line 25"/>
        <xdr:cNvSpPr>
          <a:spLocks/>
        </xdr:cNvSpPr>
      </xdr:nvSpPr>
      <xdr:spPr>
        <a:xfrm flipH="1">
          <a:off x="41062275" y="60960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58</xdr:col>
      <xdr:colOff>600075</xdr:colOff>
      <xdr:row>19</xdr:row>
      <xdr:rowOff>9525</xdr:rowOff>
    </xdr:from>
    <xdr:to>
      <xdr:col>60</xdr:col>
      <xdr:colOff>695325</xdr:colOff>
      <xdr:row>19</xdr:row>
      <xdr:rowOff>9525</xdr:rowOff>
    </xdr:to>
    <xdr:sp>
      <xdr:nvSpPr>
        <xdr:cNvPr id="26" name="Line 26"/>
        <xdr:cNvSpPr>
          <a:spLocks/>
        </xdr:cNvSpPr>
      </xdr:nvSpPr>
      <xdr:spPr>
        <a:xfrm>
          <a:off x="43595925" y="60960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57</xdr:col>
      <xdr:colOff>657225</xdr:colOff>
      <xdr:row>18</xdr:row>
      <xdr:rowOff>314325</xdr:rowOff>
    </xdr:from>
    <xdr:to>
      <xdr:col>58</xdr:col>
      <xdr:colOff>47625</xdr:colOff>
      <xdr:row>19</xdr:row>
      <xdr:rowOff>95250</xdr:rowOff>
    </xdr:to>
    <xdr:sp>
      <xdr:nvSpPr>
        <xdr:cNvPr id="27" name="Rectangle 27"/>
        <xdr:cNvSpPr>
          <a:spLocks/>
        </xdr:cNvSpPr>
      </xdr:nvSpPr>
      <xdr:spPr>
        <a:xfrm>
          <a:off x="42919650" y="6010275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58</xdr:col>
      <xdr:colOff>0</xdr:colOff>
      <xdr:row>40</xdr:row>
      <xdr:rowOff>0</xdr:rowOff>
    </xdr:from>
    <xdr:to>
      <xdr:col>58</xdr:col>
      <xdr:colOff>0</xdr:colOff>
      <xdr:row>40</xdr:row>
      <xdr:rowOff>0</xdr:rowOff>
    </xdr:to>
    <xdr:sp>
      <xdr:nvSpPr>
        <xdr:cNvPr id="28" name="Line 28"/>
        <xdr:cNvSpPr>
          <a:spLocks/>
        </xdr:cNvSpPr>
      </xdr:nvSpPr>
      <xdr:spPr>
        <a:xfrm>
          <a:off x="42995850" y="123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58</xdr:col>
      <xdr:colOff>142875</xdr:colOff>
      <xdr:row>40</xdr:row>
      <xdr:rowOff>0</xdr:rowOff>
    </xdr:from>
    <xdr:to>
      <xdr:col>58</xdr:col>
      <xdr:colOff>142875</xdr:colOff>
      <xdr:row>40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43138725" y="123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55</xdr:col>
      <xdr:colOff>266700</xdr:colOff>
      <xdr:row>40</xdr:row>
      <xdr:rowOff>0</xdr:rowOff>
    </xdr:from>
    <xdr:to>
      <xdr:col>57</xdr:col>
      <xdr:colOff>581025</xdr:colOff>
      <xdr:row>40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41062275" y="123825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58</xdr:col>
      <xdr:colOff>600075</xdr:colOff>
      <xdr:row>40</xdr:row>
      <xdr:rowOff>0</xdr:rowOff>
    </xdr:from>
    <xdr:to>
      <xdr:col>60</xdr:col>
      <xdr:colOff>695325</xdr:colOff>
      <xdr:row>40</xdr:row>
      <xdr:rowOff>0</xdr:rowOff>
    </xdr:to>
    <xdr:sp>
      <xdr:nvSpPr>
        <xdr:cNvPr id="31" name="Line 31"/>
        <xdr:cNvSpPr>
          <a:spLocks/>
        </xdr:cNvSpPr>
      </xdr:nvSpPr>
      <xdr:spPr>
        <a:xfrm>
          <a:off x="43595925" y="123825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57</xdr:col>
      <xdr:colOff>657225</xdr:colOff>
      <xdr:row>40</xdr:row>
      <xdr:rowOff>0</xdr:rowOff>
    </xdr:from>
    <xdr:to>
      <xdr:col>58</xdr:col>
      <xdr:colOff>47625</xdr:colOff>
      <xdr:row>40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42919650" y="1238250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409575</xdr:colOff>
      <xdr:row>14</xdr:row>
      <xdr:rowOff>247650</xdr:rowOff>
    </xdr:from>
    <xdr:to>
      <xdr:col>13</xdr:col>
      <xdr:colOff>428625</xdr:colOff>
      <xdr:row>26</xdr:row>
      <xdr:rowOff>85725</xdr:rowOff>
    </xdr:to>
    <xdr:sp>
      <xdr:nvSpPr>
        <xdr:cNvPr id="33" name="Line 33"/>
        <xdr:cNvSpPr>
          <a:spLocks/>
        </xdr:cNvSpPr>
      </xdr:nvSpPr>
      <xdr:spPr>
        <a:xfrm flipV="1">
          <a:off x="10639425" y="4381500"/>
          <a:ext cx="19050" cy="3952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38100</xdr:colOff>
      <xdr:row>25</xdr:row>
      <xdr:rowOff>190500</xdr:rowOff>
    </xdr:from>
    <xdr:to>
      <xdr:col>13</xdr:col>
      <xdr:colOff>352425</xdr:colOff>
      <xdr:row>25</xdr:row>
      <xdr:rowOff>190500</xdr:rowOff>
    </xdr:to>
    <xdr:sp>
      <xdr:nvSpPr>
        <xdr:cNvPr id="34" name="Line 34"/>
        <xdr:cNvSpPr>
          <a:spLocks/>
        </xdr:cNvSpPr>
      </xdr:nvSpPr>
      <xdr:spPr>
        <a:xfrm>
          <a:off x="10267950" y="81438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47625</xdr:colOff>
      <xdr:row>26</xdr:row>
      <xdr:rowOff>9525</xdr:rowOff>
    </xdr:from>
    <xdr:to>
      <xdr:col>13</xdr:col>
      <xdr:colOff>438150</xdr:colOff>
      <xdr:row>26</xdr:row>
      <xdr:rowOff>9525</xdr:rowOff>
    </xdr:to>
    <xdr:sp>
      <xdr:nvSpPr>
        <xdr:cNvPr id="35" name="Line 35"/>
        <xdr:cNvSpPr>
          <a:spLocks/>
        </xdr:cNvSpPr>
      </xdr:nvSpPr>
      <xdr:spPr>
        <a:xfrm>
          <a:off x="7534275" y="8258175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647700</xdr:colOff>
      <xdr:row>24</xdr:row>
      <xdr:rowOff>38100</xdr:rowOff>
    </xdr:from>
    <xdr:to>
      <xdr:col>16</xdr:col>
      <xdr:colOff>647700</xdr:colOff>
      <xdr:row>26</xdr:row>
      <xdr:rowOff>161925</xdr:rowOff>
    </xdr:to>
    <xdr:sp>
      <xdr:nvSpPr>
        <xdr:cNvPr id="36" name="Line 36"/>
        <xdr:cNvSpPr>
          <a:spLocks/>
        </xdr:cNvSpPr>
      </xdr:nvSpPr>
      <xdr:spPr>
        <a:xfrm>
          <a:off x="12934950" y="769620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438150</xdr:colOff>
      <xdr:row>26</xdr:row>
      <xdr:rowOff>19050</xdr:rowOff>
    </xdr:from>
    <xdr:to>
      <xdr:col>16</xdr:col>
      <xdr:colOff>638175</xdr:colOff>
      <xdr:row>26</xdr:row>
      <xdr:rowOff>19050</xdr:rowOff>
    </xdr:to>
    <xdr:sp>
      <xdr:nvSpPr>
        <xdr:cNvPr id="37" name="Line 37"/>
        <xdr:cNvSpPr>
          <a:spLocks/>
        </xdr:cNvSpPr>
      </xdr:nvSpPr>
      <xdr:spPr>
        <a:xfrm>
          <a:off x="10668000" y="826770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19050</xdr:colOff>
      <xdr:row>20</xdr:row>
      <xdr:rowOff>152400</xdr:rowOff>
    </xdr:from>
    <xdr:to>
      <xdr:col>12</xdr:col>
      <xdr:colOff>542925</xdr:colOff>
      <xdr:row>20</xdr:row>
      <xdr:rowOff>152400</xdr:rowOff>
    </xdr:to>
    <xdr:sp>
      <xdr:nvSpPr>
        <xdr:cNvPr id="38" name="Line 38"/>
        <xdr:cNvSpPr>
          <a:spLocks/>
        </xdr:cNvSpPr>
      </xdr:nvSpPr>
      <xdr:spPr>
        <a:xfrm>
          <a:off x="9563100" y="66294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476250</xdr:colOff>
      <xdr:row>21</xdr:row>
      <xdr:rowOff>171450</xdr:rowOff>
    </xdr:from>
    <xdr:to>
      <xdr:col>14</xdr:col>
      <xdr:colOff>209550</xdr:colOff>
      <xdr:row>21</xdr:row>
      <xdr:rowOff>171450</xdr:rowOff>
    </xdr:to>
    <xdr:sp>
      <xdr:nvSpPr>
        <xdr:cNvPr id="39" name="Line 39"/>
        <xdr:cNvSpPr>
          <a:spLocks/>
        </xdr:cNvSpPr>
      </xdr:nvSpPr>
      <xdr:spPr>
        <a:xfrm flipH="1">
          <a:off x="10706100" y="69437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266700</xdr:colOff>
      <xdr:row>40</xdr:row>
      <xdr:rowOff>0</xdr:rowOff>
    </xdr:from>
    <xdr:to>
      <xdr:col>12</xdr:col>
      <xdr:colOff>266700</xdr:colOff>
      <xdr:row>40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9810750" y="123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676275</xdr:colOff>
      <xdr:row>40</xdr:row>
      <xdr:rowOff>0</xdr:rowOff>
    </xdr:from>
    <xdr:to>
      <xdr:col>12</xdr:col>
      <xdr:colOff>238125</xdr:colOff>
      <xdr:row>40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7477125" y="1238250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47625</xdr:colOff>
      <xdr:row>40</xdr:row>
      <xdr:rowOff>0</xdr:rowOff>
    </xdr:from>
    <xdr:to>
      <xdr:col>11</xdr:col>
      <xdr:colOff>638175</xdr:colOff>
      <xdr:row>40</xdr:row>
      <xdr:rowOff>0</xdr:rowOff>
    </xdr:to>
    <xdr:sp>
      <xdr:nvSpPr>
        <xdr:cNvPr id="42" name="Line 42"/>
        <xdr:cNvSpPr>
          <a:spLocks/>
        </xdr:cNvSpPr>
      </xdr:nvSpPr>
      <xdr:spPr>
        <a:xfrm>
          <a:off x="8905875" y="123825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114300</xdr:colOff>
      <xdr:row>40</xdr:row>
      <xdr:rowOff>0</xdr:rowOff>
    </xdr:from>
    <xdr:to>
      <xdr:col>13</xdr:col>
      <xdr:colOff>609600</xdr:colOff>
      <xdr:row>40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10344150" y="12382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295275</xdr:colOff>
      <xdr:row>40</xdr:row>
      <xdr:rowOff>0</xdr:rowOff>
    </xdr:from>
    <xdr:to>
      <xdr:col>12</xdr:col>
      <xdr:colOff>609600</xdr:colOff>
      <xdr:row>40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9839325" y="123825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66675</xdr:colOff>
      <xdr:row>40</xdr:row>
      <xdr:rowOff>0</xdr:rowOff>
    </xdr:from>
    <xdr:to>
      <xdr:col>16</xdr:col>
      <xdr:colOff>638175</xdr:colOff>
      <xdr:row>40</xdr:row>
      <xdr:rowOff>0</xdr:rowOff>
    </xdr:to>
    <xdr:sp>
      <xdr:nvSpPr>
        <xdr:cNvPr id="45" name="Line 45"/>
        <xdr:cNvSpPr>
          <a:spLocks/>
        </xdr:cNvSpPr>
      </xdr:nvSpPr>
      <xdr:spPr>
        <a:xfrm>
          <a:off x="10296525" y="123825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40</xdr:row>
      <xdr:rowOff>0</xdr:rowOff>
    </xdr:from>
    <xdr:to>
      <xdr:col>17</xdr:col>
      <xdr:colOff>0</xdr:colOff>
      <xdr:row>40</xdr:row>
      <xdr:rowOff>0</xdr:rowOff>
    </xdr:to>
    <xdr:sp>
      <xdr:nvSpPr>
        <xdr:cNvPr id="46" name="Line 46"/>
        <xdr:cNvSpPr>
          <a:spLocks/>
        </xdr:cNvSpPr>
      </xdr:nvSpPr>
      <xdr:spPr>
        <a:xfrm>
          <a:off x="12973050" y="123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6</xdr:col>
      <xdr:colOff>314325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19050" y="476250"/>
          <a:ext cx="2524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13</xdr:row>
      <xdr:rowOff>257175</xdr:rowOff>
    </xdr:from>
    <xdr:to>
      <xdr:col>3</xdr:col>
      <xdr:colOff>209550</xdr:colOff>
      <xdr:row>17</xdr:row>
      <xdr:rowOff>180975</xdr:rowOff>
    </xdr:to>
    <xdr:sp>
      <xdr:nvSpPr>
        <xdr:cNvPr id="1" name="Arc 3"/>
        <xdr:cNvSpPr>
          <a:spLocks/>
        </xdr:cNvSpPr>
      </xdr:nvSpPr>
      <xdr:spPr>
        <a:xfrm flipH="1">
          <a:off x="190500" y="5705475"/>
          <a:ext cx="1590675" cy="1600200"/>
        </a:xfrm>
        <a:prstGeom prst="arc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200025</xdr:colOff>
      <xdr:row>13</xdr:row>
      <xdr:rowOff>257175</xdr:rowOff>
    </xdr:from>
    <xdr:to>
      <xdr:col>6</xdr:col>
      <xdr:colOff>171450</xdr:colOff>
      <xdr:row>17</xdr:row>
      <xdr:rowOff>200025</xdr:rowOff>
    </xdr:to>
    <xdr:sp>
      <xdr:nvSpPr>
        <xdr:cNvPr id="2" name="Arc 4"/>
        <xdr:cNvSpPr>
          <a:spLocks/>
        </xdr:cNvSpPr>
      </xdr:nvSpPr>
      <xdr:spPr>
        <a:xfrm>
          <a:off x="1771650" y="5705475"/>
          <a:ext cx="1609725" cy="1619250"/>
        </a:xfrm>
        <a:prstGeom prst="arc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295275</xdr:colOff>
      <xdr:row>11</xdr:row>
      <xdr:rowOff>0</xdr:rowOff>
    </xdr:from>
    <xdr:to>
      <xdr:col>6</xdr:col>
      <xdr:colOff>295275</xdr:colOff>
      <xdr:row>21</xdr:row>
      <xdr:rowOff>0</xdr:rowOff>
    </xdr:to>
    <xdr:sp>
      <xdr:nvSpPr>
        <xdr:cNvPr id="3" name="Line 19"/>
        <xdr:cNvSpPr>
          <a:spLocks/>
        </xdr:cNvSpPr>
      </xdr:nvSpPr>
      <xdr:spPr>
        <a:xfrm>
          <a:off x="3505200" y="4610100"/>
          <a:ext cx="0" cy="419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295275</xdr:colOff>
      <xdr:row>32</xdr:row>
      <xdr:rowOff>0</xdr:rowOff>
    </xdr:from>
    <xdr:to>
      <xdr:col>6</xdr:col>
      <xdr:colOff>295275</xdr:colOff>
      <xdr:row>42</xdr:row>
      <xdr:rowOff>0</xdr:rowOff>
    </xdr:to>
    <xdr:sp>
      <xdr:nvSpPr>
        <xdr:cNvPr id="4" name="Line 20"/>
        <xdr:cNvSpPr>
          <a:spLocks/>
        </xdr:cNvSpPr>
      </xdr:nvSpPr>
      <xdr:spPr>
        <a:xfrm>
          <a:off x="3505200" y="13411200"/>
          <a:ext cx="0" cy="419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190500</xdr:colOff>
      <xdr:row>17</xdr:row>
      <xdr:rowOff>114300</xdr:rowOff>
    </xdr:from>
    <xdr:to>
      <xdr:col>0</xdr:col>
      <xdr:colOff>295275</xdr:colOff>
      <xdr:row>19</xdr:row>
      <xdr:rowOff>104775</xdr:rowOff>
    </xdr:to>
    <xdr:sp>
      <xdr:nvSpPr>
        <xdr:cNvPr id="5" name="Arc 21"/>
        <xdr:cNvSpPr>
          <a:spLocks/>
        </xdr:cNvSpPr>
      </xdr:nvSpPr>
      <xdr:spPr>
        <a:xfrm flipH="1" flipV="1">
          <a:off x="190500" y="7239000"/>
          <a:ext cx="104775" cy="828675"/>
        </a:xfrm>
        <a:prstGeom prst="arc">
          <a:avLst/>
        </a:prstGeom>
        <a:noFill/>
        <a:ln w="2857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180975</xdr:rowOff>
    </xdr:from>
    <xdr:to>
      <xdr:col>6</xdr:col>
      <xdr:colOff>161925</xdr:colOff>
      <xdr:row>19</xdr:row>
      <xdr:rowOff>104775</xdr:rowOff>
    </xdr:to>
    <xdr:sp>
      <xdr:nvSpPr>
        <xdr:cNvPr id="6" name="Arc 22"/>
        <xdr:cNvSpPr>
          <a:spLocks/>
        </xdr:cNvSpPr>
      </xdr:nvSpPr>
      <xdr:spPr>
        <a:xfrm flipV="1">
          <a:off x="3257550" y="7305675"/>
          <a:ext cx="114300" cy="762000"/>
        </a:xfrm>
        <a:prstGeom prst="arc">
          <a:avLst/>
        </a:prstGeom>
        <a:noFill/>
        <a:ln w="2857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295275</xdr:colOff>
      <xdr:row>19</xdr:row>
      <xdr:rowOff>114300</xdr:rowOff>
    </xdr:from>
    <xdr:to>
      <xdr:col>6</xdr:col>
      <xdr:colOff>66675</xdr:colOff>
      <xdr:row>19</xdr:row>
      <xdr:rowOff>123825</xdr:rowOff>
    </xdr:to>
    <xdr:sp>
      <xdr:nvSpPr>
        <xdr:cNvPr id="7" name="Line 23"/>
        <xdr:cNvSpPr>
          <a:spLocks/>
        </xdr:cNvSpPr>
      </xdr:nvSpPr>
      <xdr:spPr>
        <a:xfrm>
          <a:off x="295275" y="8077200"/>
          <a:ext cx="2981325" cy="9525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219075</xdr:colOff>
      <xdr:row>17</xdr:row>
      <xdr:rowOff>76200</xdr:rowOff>
    </xdr:from>
    <xdr:to>
      <xdr:col>6</xdr:col>
      <xdr:colOff>152400</xdr:colOff>
      <xdr:row>17</xdr:row>
      <xdr:rowOff>142875</xdr:rowOff>
    </xdr:to>
    <xdr:sp>
      <xdr:nvSpPr>
        <xdr:cNvPr id="8" name="Line 24"/>
        <xdr:cNvSpPr>
          <a:spLocks/>
        </xdr:cNvSpPr>
      </xdr:nvSpPr>
      <xdr:spPr>
        <a:xfrm>
          <a:off x="219075" y="7200900"/>
          <a:ext cx="3143250" cy="66675"/>
        </a:xfrm>
        <a:prstGeom prst="line">
          <a:avLst/>
        </a:prstGeom>
        <a:noFill/>
        <a:ln w="28575" cmpd="sng">
          <a:solidFill>
            <a:srgbClr val="333333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190500</xdr:colOff>
      <xdr:row>34</xdr:row>
      <xdr:rowOff>257175</xdr:rowOff>
    </xdr:from>
    <xdr:to>
      <xdr:col>3</xdr:col>
      <xdr:colOff>209550</xdr:colOff>
      <xdr:row>38</xdr:row>
      <xdr:rowOff>180975</xdr:rowOff>
    </xdr:to>
    <xdr:sp>
      <xdr:nvSpPr>
        <xdr:cNvPr id="9" name="Arc 25"/>
        <xdr:cNvSpPr>
          <a:spLocks/>
        </xdr:cNvSpPr>
      </xdr:nvSpPr>
      <xdr:spPr>
        <a:xfrm flipH="1">
          <a:off x="190500" y="14506575"/>
          <a:ext cx="1590675" cy="1600200"/>
        </a:xfrm>
        <a:prstGeom prst="arc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200025</xdr:colOff>
      <xdr:row>34</xdr:row>
      <xdr:rowOff>257175</xdr:rowOff>
    </xdr:from>
    <xdr:to>
      <xdr:col>6</xdr:col>
      <xdr:colOff>171450</xdr:colOff>
      <xdr:row>38</xdr:row>
      <xdr:rowOff>200025</xdr:rowOff>
    </xdr:to>
    <xdr:sp>
      <xdr:nvSpPr>
        <xdr:cNvPr id="10" name="Arc 26"/>
        <xdr:cNvSpPr>
          <a:spLocks/>
        </xdr:cNvSpPr>
      </xdr:nvSpPr>
      <xdr:spPr>
        <a:xfrm>
          <a:off x="1771650" y="14506575"/>
          <a:ext cx="1609725" cy="1619250"/>
        </a:xfrm>
        <a:prstGeom prst="arc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295275</xdr:colOff>
      <xdr:row>32</xdr:row>
      <xdr:rowOff>0</xdr:rowOff>
    </xdr:from>
    <xdr:to>
      <xdr:col>6</xdr:col>
      <xdr:colOff>295275</xdr:colOff>
      <xdr:row>42</xdr:row>
      <xdr:rowOff>0</xdr:rowOff>
    </xdr:to>
    <xdr:sp>
      <xdr:nvSpPr>
        <xdr:cNvPr id="11" name="Line 27"/>
        <xdr:cNvSpPr>
          <a:spLocks/>
        </xdr:cNvSpPr>
      </xdr:nvSpPr>
      <xdr:spPr>
        <a:xfrm>
          <a:off x="3505200" y="13411200"/>
          <a:ext cx="0" cy="419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190500</xdr:colOff>
      <xdr:row>38</xdr:row>
      <xdr:rowOff>114300</xdr:rowOff>
    </xdr:from>
    <xdr:to>
      <xdr:col>0</xdr:col>
      <xdr:colOff>295275</xdr:colOff>
      <xdr:row>40</xdr:row>
      <xdr:rowOff>104775</xdr:rowOff>
    </xdr:to>
    <xdr:sp>
      <xdr:nvSpPr>
        <xdr:cNvPr id="12" name="Arc 28"/>
        <xdr:cNvSpPr>
          <a:spLocks/>
        </xdr:cNvSpPr>
      </xdr:nvSpPr>
      <xdr:spPr>
        <a:xfrm flipH="1" flipV="1">
          <a:off x="190500" y="16040100"/>
          <a:ext cx="104775" cy="828675"/>
        </a:xfrm>
        <a:prstGeom prst="arc">
          <a:avLst/>
        </a:prstGeom>
        <a:noFill/>
        <a:ln w="2857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47625</xdr:colOff>
      <xdr:row>38</xdr:row>
      <xdr:rowOff>180975</xdr:rowOff>
    </xdr:from>
    <xdr:to>
      <xdr:col>6</xdr:col>
      <xdr:colOff>161925</xdr:colOff>
      <xdr:row>40</xdr:row>
      <xdr:rowOff>104775</xdr:rowOff>
    </xdr:to>
    <xdr:sp>
      <xdr:nvSpPr>
        <xdr:cNvPr id="13" name="Arc 29"/>
        <xdr:cNvSpPr>
          <a:spLocks/>
        </xdr:cNvSpPr>
      </xdr:nvSpPr>
      <xdr:spPr>
        <a:xfrm flipV="1">
          <a:off x="3257550" y="16106775"/>
          <a:ext cx="114300" cy="762000"/>
        </a:xfrm>
        <a:prstGeom prst="arc">
          <a:avLst/>
        </a:prstGeom>
        <a:noFill/>
        <a:ln w="2857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295275</xdr:colOff>
      <xdr:row>40</xdr:row>
      <xdr:rowOff>114300</xdr:rowOff>
    </xdr:from>
    <xdr:to>
      <xdr:col>6</xdr:col>
      <xdr:colOff>66675</xdr:colOff>
      <xdr:row>40</xdr:row>
      <xdr:rowOff>123825</xdr:rowOff>
    </xdr:to>
    <xdr:sp>
      <xdr:nvSpPr>
        <xdr:cNvPr id="14" name="Line 30"/>
        <xdr:cNvSpPr>
          <a:spLocks/>
        </xdr:cNvSpPr>
      </xdr:nvSpPr>
      <xdr:spPr>
        <a:xfrm>
          <a:off x="295275" y="16878300"/>
          <a:ext cx="2981325" cy="9525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50672;&#44208;&#53685;&#47196;&#44160;&#52769;&#49436;.&#51333;&#51216;&#527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터널검측요청서"/>
      <sheetName val="연결통로센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2"/>
  <sheetViews>
    <sheetView tabSelected="1" zoomScale="75" zoomScaleNormal="75" workbookViewId="0" topLeftCell="A1">
      <selection activeCell="A1" sqref="A1"/>
    </sheetView>
  </sheetViews>
  <sheetFormatPr defaultColWidth="8.88671875" defaultRowHeight="23.25" customHeight="1"/>
  <cols>
    <col min="1" max="1" width="8.5546875" style="24" customWidth="1"/>
    <col min="2" max="2" width="10.5546875" style="24" customWidth="1"/>
    <col min="3" max="3" width="14.88671875" style="24" customWidth="1"/>
    <col min="4" max="4" width="7.3359375" style="24" customWidth="1"/>
    <col min="5" max="5" width="7.99609375" style="24" customWidth="1"/>
    <col min="6" max="6" width="7.77734375" style="24" customWidth="1"/>
    <col min="7" max="7" width="10.4453125" style="24" customWidth="1"/>
    <col min="8" max="8" width="11.77734375" style="24" customWidth="1"/>
    <col min="9" max="18" width="7.99609375" style="24" customWidth="1"/>
    <col min="19" max="16384" width="8.5546875" style="24" customWidth="1"/>
  </cols>
  <sheetData>
    <row r="1" ht="23.25" customHeight="1">
      <c r="A1" s="163" t="s">
        <v>228</v>
      </c>
    </row>
    <row r="2" ht="23.25" customHeight="1">
      <c r="A2" s="162" t="s">
        <v>227</v>
      </c>
    </row>
    <row r="3" ht="23.25" customHeight="1">
      <c r="A3" s="162" t="s">
        <v>226</v>
      </c>
    </row>
    <row r="4" spans="1:23" ht="23.25" customHeight="1">
      <c r="A4" s="145" t="s">
        <v>23</v>
      </c>
      <c r="B4" s="146" t="s">
        <v>200</v>
      </c>
      <c r="C4" s="146"/>
      <c r="D4" s="146" t="s">
        <v>201</v>
      </c>
      <c r="E4" s="146"/>
      <c r="F4" s="146"/>
      <c r="G4" s="146" t="s">
        <v>202</v>
      </c>
      <c r="H4" s="146"/>
      <c r="I4" s="146" t="s">
        <v>79</v>
      </c>
      <c r="J4" s="146"/>
      <c r="K4" s="146" t="s">
        <v>203</v>
      </c>
      <c r="L4" s="146"/>
      <c r="M4" s="146" t="s">
        <v>116</v>
      </c>
      <c r="N4" s="146"/>
      <c r="O4" s="147" t="s">
        <v>204</v>
      </c>
      <c r="P4" s="147"/>
      <c r="Q4" s="147"/>
      <c r="R4" s="147" t="s">
        <v>206</v>
      </c>
      <c r="S4" s="147"/>
      <c r="T4" s="147" t="s">
        <v>208</v>
      </c>
      <c r="U4" s="147"/>
      <c r="V4" s="147" t="s">
        <v>209</v>
      </c>
      <c r="W4" s="147"/>
    </row>
    <row r="5" spans="1:23" ht="23.25" customHeight="1">
      <c r="A5" s="145" t="s">
        <v>198</v>
      </c>
      <c r="B5" s="148">
        <v>312779.095</v>
      </c>
      <c r="C5" s="148"/>
      <c r="D5" s="148">
        <v>129995.61</v>
      </c>
      <c r="E5" s="148"/>
      <c r="F5" s="148"/>
      <c r="G5" s="148"/>
      <c r="H5" s="148"/>
      <c r="I5" s="148">
        <v>2890</v>
      </c>
      <c r="J5" s="148"/>
      <c r="K5" s="148">
        <v>193.518</v>
      </c>
      <c r="L5" s="148"/>
      <c r="M5" s="148"/>
      <c r="N5" s="148"/>
      <c r="O5" s="149" t="s">
        <v>73</v>
      </c>
      <c r="P5" s="150">
        <v>4031</v>
      </c>
      <c r="Q5" s="150"/>
      <c r="R5" s="151" t="s">
        <v>207</v>
      </c>
      <c r="S5" s="152">
        <v>6.245</v>
      </c>
      <c r="T5" s="153"/>
      <c r="U5" s="154"/>
      <c r="V5" s="153"/>
      <c r="W5" s="154"/>
    </row>
    <row r="6" spans="1:23" ht="23.25" customHeight="1">
      <c r="A6" s="145"/>
      <c r="B6" s="148"/>
      <c r="C6" s="148"/>
      <c r="D6" s="148"/>
      <c r="E6" s="148"/>
      <c r="F6" s="148"/>
      <c r="G6" s="148">
        <v>167.13845</v>
      </c>
      <c r="H6" s="148"/>
      <c r="I6" s="148"/>
      <c r="J6" s="148"/>
      <c r="K6" s="148"/>
      <c r="L6" s="148"/>
      <c r="M6" s="148">
        <v>0.0129</v>
      </c>
      <c r="N6" s="148"/>
      <c r="O6" s="149"/>
      <c r="P6" s="150"/>
      <c r="Q6" s="150"/>
      <c r="R6" s="152"/>
      <c r="S6" s="152"/>
      <c r="T6" s="148">
        <v>7.18</v>
      </c>
      <c r="U6" s="148"/>
      <c r="V6" s="148">
        <v>6.68</v>
      </c>
      <c r="W6" s="148"/>
    </row>
    <row r="7" spans="1:23" ht="23.25" customHeight="1">
      <c r="A7" s="145" t="s">
        <v>199</v>
      </c>
      <c r="B7" s="148">
        <v>311072.952</v>
      </c>
      <c r="C7" s="148"/>
      <c r="D7" s="148">
        <v>130385.164</v>
      </c>
      <c r="E7" s="148"/>
      <c r="F7" s="148"/>
      <c r="G7" s="148"/>
      <c r="H7" s="148"/>
      <c r="I7" s="148">
        <v>4640</v>
      </c>
      <c r="J7" s="148"/>
      <c r="K7" s="148"/>
      <c r="L7" s="148"/>
      <c r="M7" s="148"/>
      <c r="N7" s="148"/>
      <c r="O7" s="149"/>
      <c r="P7" s="150"/>
      <c r="Q7" s="150"/>
      <c r="R7" s="152"/>
      <c r="S7" s="152"/>
      <c r="T7" s="153"/>
      <c r="U7" s="154"/>
      <c r="V7" s="153"/>
      <c r="W7" s="154"/>
    </row>
    <row r="8" ht="23.25" customHeight="1">
      <c r="B8" s="24" t="s">
        <v>210</v>
      </c>
    </row>
    <row r="9" spans="2:3" ht="23.25" customHeight="1">
      <c r="B9" s="139"/>
      <c r="C9" s="34" t="s">
        <v>211</v>
      </c>
    </row>
    <row r="10" spans="2:64" ht="23.25" customHeight="1">
      <c r="B10" s="140"/>
      <c r="C10" s="34" t="s">
        <v>212</v>
      </c>
      <c r="BD10" s="155"/>
      <c r="BE10" s="155"/>
      <c r="BF10" s="155"/>
      <c r="BG10" s="155"/>
      <c r="BH10" s="155"/>
      <c r="BI10" s="155"/>
      <c r="BJ10" s="155"/>
      <c r="BK10" s="155"/>
      <c r="BL10" s="155"/>
    </row>
    <row r="11" spans="2:64" ht="23.25" customHeight="1">
      <c r="B11" s="143"/>
      <c r="C11" s="34" t="s">
        <v>213</v>
      </c>
      <c r="BD11" s="155"/>
      <c r="BE11" s="155"/>
      <c r="BF11" s="155"/>
      <c r="BG11" s="155"/>
      <c r="BH11" s="155"/>
      <c r="BI11" s="155"/>
      <c r="BJ11" s="155"/>
      <c r="BK11" s="155"/>
      <c r="BL11" s="155"/>
    </row>
    <row r="12" spans="1:64" ht="23.25" customHeight="1">
      <c r="A12" s="102" t="s">
        <v>118</v>
      </c>
      <c r="B12" s="102"/>
      <c r="C12" s="102"/>
      <c r="D12" s="102"/>
      <c r="E12" s="102"/>
      <c r="F12" s="102"/>
      <c r="G12" s="102"/>
      <c r="H12" s="102"/>
      <c r="BD12" s="155"/>
      <c r="BE12" s="156" t="s">
        <v>214</v>
      </c>
      <c r="BF12" s="156"/>
      <c r="BG12" s="156"/>
      <c r="BH12" s="156"/>
      <c r="BI12" s="155"/>
      <c r="BJ12" s="155"/>
      <c r="BK12" s="155"/>
      <c r="BL12" s="155"/>
    </row>
    <row r="13" spans="9:64" ht="23.25" customHeight="1">
      <c r="I13" s="98" t="s">
        <v>17</v>
      </c>
      <c r="J13" s="98"/>
      <c r="K13" s="98"/>
      <c r="L13" s="98"/>
      <c r="M13" s="98"/>
      <c r="N13" s="98"/>
      <c r="O13" s="98"/>
      <c r="P13" s="98"/>
      <c r="Q13" s="98"/>
      <c r="R13" s="98"/>
      <c r="BD13" s="155"/>
      <c r="BE13" s="155" t="s">
        <v>215</v>
      </c>
      <c r="BF13" s="155">
        <f>I7</f>
        <v>4640</v>
      </c>
      <c r="BG13" s="155" t="s">
        <v>216</v>
      </c>
      <c r="BH13" s="156">
        <f>B7</f>
        <v>311072.952</v>
      </c>
      <c r="BI13" s="156"/>
      <c r="BJ13" s="155"/>
      <c r="BK13" s="155"/>
      <c r="BL13" s="155"/>
    </row>
    <row r="14" spans="5:64" ht="23.25" customHeight="1">
      <c r="E14" s="100" t="s">
        <v>16</v>
      </c>
      <c r="F14" s="100"/>
      <c r="G14" s="24" t="s">
        <v>193</v>
      </c>
      <c r="I14" s="97" t="s">
        <v>119</v>
      </c>
      <c r="J14" s="97"/>
      <c r="K14" s="97"/>
      <c r="L14" s="97"/>
      <c r="M14" s="97"/>
      <c r="N14" s="97"/>
      <c r="O14" s="97"/>
      <c r="P14" s="97"/>
      <c r="Q14" s="97"/>
      <c r="R14" s="97"/>
      <c r="BD14" s="155"/>
      <c r="BE14" s="155"/>
      <c r="BF14" s="155"/>
      <c r="BG14" s="155" t="s">
        <v>113</v>
      </c>
      <c r="BH14" s="156">
        <f>D7</f>
        <v>130385.164</v>
      </c>
      <c r="BI14" s="156"/>
      <c r="BJ14" s="155"/>
      <c r="BK14" s="155"/>
      <c r="BL14" s="155"/>
    </row>
    <row r="15" spans="1:64" ht="30.75" customHeight="1">
      <c r="A15" s="25" t="s">
        <v>0</v>
      </c>
      <c r="B15" s="25" t="s">
        <v>1</v>
      </c>
      <c r="C15" s="25" t="s">
        <v>2</v>
      </c>
      <c r="D15" s="25" t="s">
        <v>3</v>
      </c>
      <c r="E15" s="101" t="s">
        <v>4</v>
      </c>
      <c r="F15" s="101"/>
      <c r="G15" s="25" t="s">
        <v>5</v>
      </c>
      <c r="H15" s="25" t="s">
        <v>6</v>
      </c>
      <c r="BD15" s="155"/>
      <c r="BE15" s="155"/>
      <c r="BF15" s="155"/>
      <c r="BG15" s="155"/>
      <c r="BH15" s="155"/>
      <c r="BI15" s="155"/>
      <c r="BJ15" s="155"/>
      <c r="BK15" s="155"/>
      <c r="BL15" s="155"/>
    </row>
    <row r="16" spans="1:64" ht="30.75" customHeight="1">
      <c r="A16" s="26"/>
      <c r="B16" s="25"/>
      <c r="C16" s="25"/>
      <c r="D16" s="25"/>
      <c r="E16" s="26"/>
      <c r="F16" s="27"/>
      <c r="G16" s="25"/>
      <c r="H16" s="25"/>
      <c r="BD16" s="155"/>
      <c r="BE16" s="155"/>
      <c r="BF16" s="155"/>
      <c r="BG16" s="155"/>
      <c r="BH16" s="155"/>
      <c r="BI16" s="155"/>
      <c r="BJ16" s="155"/>
      <c r="BK16" s="155"/>
      <c r="BL16" s="155"/>
    </row>
    <row r="17" spans="1:64" ht="30.75" customHeight="1">
      <c r="A17" s="28"/>
      <c r="B17" s="29"/>
      <c r="C17" s="29" t="s">
        <v>7</v>
      </c>
      <c r="D17" s="29"/>
      <c r="E17" s="28"/>
      <c r="F17" s="30"/>
      <c r="G17" s="132">
        <f ca="1">TODAY()</f>
        <v>36630</v>
      </c>
      <c r="H17" s="29"/>
      <c r="N17" s="31">
        <v>4</v>
      </c>
      <c r="BD17" s="155"/>
      <c r="BE17" s="155"/>
      <c r="BF17" s="155"/>
      <c r="BG17" s="155"/>
      <c r="BH17" s="155"/>
      <c r="BI17" s="155"/>
      <c r="BJ17" s="155"/>
      <c r="BK17" s="155"/>
      <c r="BL17" s="155"/>
    </row>
    <row r="18" spans="1:64" ht="30.75" customHeight="1">
      <c r="A18" s="28" t="s">
        <v>10</v>
      </c>
      <c r="B18" s="29" t="s">
        <v>205</v>
      </c>
      <c r="C18" s="29" t="s">
        <v>8</v>
      </c>
      <c r="D18" s="29" t="s">
        <v>110</v>
      </c>
      <c r="E18" s="32">
        <v>14</v>
      </c>
      <c r="F18" s="33" t="s">
        <v>11</v>
      </c>
      <c r="G18" s="29"/>
      <c r="H18" s="29"/>
      <c r="BD18" s="155"/>
      <c r="BE18" s="155"/>
      <c r="BF18" s="155" t="s">
        <v>20</v>
      </c>
      <c r="BG18" s="155">
        <f>L33</f>
        <v>4031</v>
      </c>
      <c r="BH18" s="155"/>
      <c r="BI18" s="155"/>
      <c r="BJ18" s="155"/>
      <c r="BK18" s="155"/>
      <c r="BL18" s="155"/>
    </row>
    <row r="19" spans="1:64" ht="30.75" customHeight="1">
      <c r="A19" s="28"/>
      <c r="B19" s="29" t="s">
        <v>120</v>
      </c>
      <c r="C19" s="29" t="s">
        <v>9</v>
      </c>
      <c r="D19" s="29"/>
      <c r="E19" s="28">
        <v>8</v>
      </c>
      <c r="F19" s="33" t="s">
        <v>12</v>
      </c>
      <c r="G19" s="29"/>
      <c r="H19" s="29"/>
      <c r="BD19" s="157">
        <f>T6</f>
        <v>7.18</v>
      </c>
      <c r="BE19" s="158" t="s">
        <v>21</v>
      </c>
      <c r="BF19" s="155" t="s">
        <v>22</v>
      </c>
      <c r="BG19" s="155">
        <f>BG18-BF29</f>
        <v>1141</v>
      </c>
      <c r="BH19" s="157">
        <f>V6</f>
        <v>6.68</v>
      </c>
      <c r="BI19" s="158" t="s">
        <v>21</v>
      </c>
      <c r="BJ19" s="155"/>
      <c r="BK19" s="155"/>
      <c r="BL19" s="155"/>
    </row>
    <row r="20" spans="1:64" ht="30.75" customHeight="1">
      <c r="A20" s="35"/>
      <c r="B20" s="141">
        <f>P5</f>
        <v>4031</v>
      </c>
      <c r="C20" s="36"/>
      <c r="D20" s="36"/>
      <c r="E20" s="35"/>
      <c r="F20" s="37"/>
      <c r="G20" s="36"/>
      <c r="H20" s="36"/>
      <c r="BD20" s="155"/>
      <c r="BE20" s="156">
        <v>77.13845</v>
      </c>
      <c r="BF20" s="156"/>
      <c r="BG20" s="155"/>
      <c r="BH20" s="156">
        <v>257.13845</v>
      </c>
      <c r="BI20" s="156"/>
      <c r="BJ20" s="155"/>
      <c r="BK20" s="155"/>
      <c r="BL20" s="155"/>
    </row>
    <row r="21" spans="11:64" ht="23.25" customHeight="1">
      <c r="K21" s="117" t="s">
        <v>121</v>
      </c>
      <c r="L21" s="117"/>
      <c r="BD21" s="155"/>
      <c r="BE21" s="155"/>
      <c r="BF21" s="155" t="s">
        <v>19</v>
      </c>
      <c r="BG21" s="159">
        <f>BH29+BE26</f>
        <v>311666.7217849863</v>
      </c>
      <c r="BH21" s="159"/>
      <c r="BI21" s="155"/>
      <c r="BJ21" s="155"/>
      <c r="BK21" s="155"/>
      <c r="BL21" s="155"/>
    </row>
    <row r="22" spans="2:64" ht="23.25" customHeight="1">
      <c r="B22" s="103" t="s">
        <v>13</v>
      </c>
      <c r="C22" s="103"/>
      <c r="D22" s="103"/>
      <c r="E22" s="103"/>
      <c r="F22" s="103"/>
      <c r="O22" s="116" t="s">
        <v>122</v>
      </c>
      <c r="P22" s="116"/>
      <c r="BD22" s="155"/>
      <c r="BE22" s="155"/>
      <c r="BF22" s="155" t="s">
        <v>217</v>
      </c>
      <c r="BG22" s="159">
        <f>BH30+BE27</f>
        <v>130249.59194920145</v>
      </c>
      <c r="BH22" s="159"/>
      <c r="BI22" s="155"/>
      <c r="BJ22" s="155"/>
      <c r="BK22" s="155"/>
      <c r="BL22" s="155"/>
    </row>
    <row r="23" spans="2:64" ht="23.25" customHeight="1">
      <c r="B23" s="24" t="s">
        <v>14</v>
      </c>
      <c r="C23" s="97" t="s">
        <v>15</v>
      </c>
      <c r="D23" s="97"/>
      <c r="BC23" s="24" t="s">
        <v>19</v>
      </c>
      <c r="BD23" s="159">
        <f>COS(BE20*PI()/180)*BD19+BG21</f>
        <v>311668.3200237201</v>
      </c>
      <c r="BE23" s="159"/>
      <c r="BF23" s="155"/>
      <c r="BG23" s="155"/>
      <c r="BH23" s="155"/>
      <c r="BI23" s="155" t="s">
        <v>218</v>
      </c>
      <c r="BJ23" s="159">
        <f>COS(BH20*PI()/180)*BH19+BG21</f>
        <v>311665.23484421446</v>
      </c>
      <c r="BK23" s="159"/>
      <c r="BL23" s="155"/>
    </row>
    <row r="24" spans="3:64" ht="23.25" customHeight="1">
      <c r="C24" s="34" t="s">
        <v>135</v>
      </c>
      <c r="K24" s="34">
        <v>1</v>
      </c>
      <c r="N24" s="31">
        <v>2</v>
      </c>
      <c r="P24" s="31">
        <v>3</v>
      </c>
      <c r="BC24" s="24" t="s">
        <v>113</v>
      </c>
      <c r="BD24" s="159">
        <f>SIN(BE20*PI()/180)*BD19+BG22</f>
        <v>130256.59180869645</v>
      </c>
      <c r="BE24" s="159"/>
      <c r="BF24" s="155"/>
      <c r="BG24" s="156">
        <f>G6</f>
        <v>167.13845</v>
      </c>
      <c r="BH24" s="156"/>
      <c r="BI24" s="155" t="s">
        <v>217</v>
      </c>
      <c r="BJ24" s="159">
        <f>SIN(BH20)*PI()/180*BH19+BG22</f>
        <v>130249.53892498567</v>
      </c>
      <c r="BK24" s="159"/>
      <c r="BL24" s="155"/>
    </row>
    <row r="25" spans="3:64" ht="23.25" customHeight="1">
      <c r="C25" s="24" t="s">
        <v>114</v>
      </c>
      <c r="K25" s="142" t="s">
        <v>115</v>
      </c>
      <c r="BD25" s="155"/>
      <c r="BE25" s="155"/>
      <c r="BF25" s="155"/>
      <c r="BG25" s="155"/>
      <c r="BH25" s="155"/>
      <c r="BI25" s="155"/>
      <c r="BJ25" s="155"/>
      <c r="BK25" s="155"/>
      <c r="BL25" s="155"/>
    </row>
    <row r="26" spans="11:64" ht="23.25" customHeight="1">
      <c r="K26" s="38"/>
      <c r="BD26" s="155" t="s">
        <v>219</v>
      </c>
      <c r="BE26" s="156">
        <f>COS(BG24*PI()/180)*BG19</f>
        <v>-1112.3732150136618</v>
      </c>
      <c r="BF26" s="156"/>
      <c r="BG26" s="155"/>
      <c r="BH26" s="155"/>
      <c r="BI26" s="155"/>
      <c r="BJ26" s="155"/>
      <c r="BK26" s="155"/>
      <c r="BL26" s="155"/>
    </row>
    <row r="27" spans="11:64" ht="23.25" customHeight="1">
      <c r="K27" s="142" t="s">
        <v>123</v>
      </c>
      <c r="N27" s="134" t="s">
        <v>124</v>
      </c>
      <c r="P27" s="142" t="s">
        <v>125</v>
      </c>
      <c r="BD27" s="155" t="s">
        <v>220</v>
      </c>
      <c r="BE27" s="156">
        <f>SIN(BG24*PI()/180)*BG19</f>
        <v>253.98194920145357</v>
      </c>
      <c r="BF27" s="156"/>
      <c r="BG27" s="155"/>
      <c r="BH27" s="155"/>
      <c r="BI27" s="155"/>
      <c r="BJ27" s="155"/>
      <c r="BK27" s="155"/>
      <c r="BL27" s="155"/>
    </row>
    <row r="28" spans="56:64" ht="23.25" customHeight="1">
      <c r="BD28" s="155"/>
      <c r="BE28" s="155"/>
      <c r="BF28" s="155"/>
      <c r="BG28" s="155"/>
      <c r="BH28" s="155"/>
      <c r="BI28" s="155"/>
      <c r="BJ28" s="155"/>
      <c r="BK28" s="155"/>
      <c r="BL28" s="155"/>
    </row>
    <row r="29" spans="56:64" ht="23.25" customHeight="1">
      <c r="BD29" s="155"/>
      <c r="BE29" s="155" t="s">
        <v>221</v>
      </c>
      <c r="BF29" s="155">
        <f>I5</f>
        <v>2890</v>
      </c>
      <c r="BG29" s="155" t="s">
        <v>218</v>
      </c>
      <c r="BH29" s="156">
        <f>B5</f>
        <v>312779.095</v>
      </c>
      <c r="BI29" s="156"/>
      <c r="BJ29" s="155"/>
      <c r="BK29" s="155"/>
      <c r="BL29" s="155"/>
    </row>
    <row r="30" spans="56:64" ht="23.25" customHeight="1">
      <c r="BD30" s="155"/>
      <c r="BE30" s="155"/>
      <c r="BF30" s="155"/>
      <c r="BG30" s="155" t="s">
        <v>217</v>
      </c>
      <c r="BH30" s="156">
        <f>D5</f>
        <v>129995.61</v>
      </c>
      <c r="BI30" s="156"/>
      <c r="BJ30" s="155"/>
      <c r="BK30" s="155"/>
      <c r="BL30" s="155"/>
    </row>
    <row r="31" spans="56:64" ht="23.25" customHeight="1">
      <c r="BD31" s="155"/>
      <c r="BE31" s="155"/>
      <c r="BF31" s="155"/>
      <c r="BG31" s="155"/>
      <c r="BH31" s="155"/>
      <c r="BI31" s="155"/>
      <c r="BJ31" s="155"/>
      <c r="BK31" s="155"/>
      <c r="BL31" s="155"/>
    </row>
    <row r="32" spans="9:64" ht="23.25" customHeight="1">
      <c r="I32" s="97" t="s">
        <v>17</v>
      </c>
      <c r="J32" s="97"/>
      <c r="K32" s="97"/>
      <c r="L32" s="97"/>
      <c r="M32" s="97"/>
      <c r="N32" s="97"/>
      <c r="O32" s="97"/>
      <c r="P32" s="97"/>
      <c r="Q32" s="97"/>
      <c r="R32" s="97"/>
      <c r="BD32" s="155"/>
      <c r="BE32" s="155"/>
      <c r="BF32" s="155"/>
      <c r="BG32" s="155"/>
      <c r="BH32" s="155"/>
      <c r="BI32" s="155"/>
      <c r="BJ32" s="155"/>
      <c r="BK32" s="155"/>
      <c r="BL32" s="155"/>
    </row>
    <row r="33" spans="3:64" ht="23.25" customHeight="1">
      <c r="C33" s="34" t="s">
        <v>194</v>
      </c>
      <c r="K33" s="24" t="s">
        <v>20</v>
      </c>
      <c r="L33" s="133">
        <f>B20</f>
        <v>4031</v>
      </c>
      <c r="M33" s="133"/>
      <c r="Q33" s="97" t="s">
        <v>18</v>
      </c>
      <c r="R33" s="97"/>
      <c r="BD33" s="155"/>
      <c r="BE33" s="155"/>
      <c r="BF33" s="155"/>
      <c r="BG33" s="155"/>
      <c r="BH33" s="155"/>
      <c r="BI33" s="155"/>
      <c r="BJ33" s="155"/>
      <c r="BK33" s="155"/>
      <c r="BL33" s="155"/>
    </row>
    <row r="34" spans="9:64" ht="23.25" customHeight="1">
      <c r="I34" s="99" t="s">
        <v>126</v>
      </c>
      <c r="J34" s="99" t="s">
        <v>127</v>
      </c>
      <c r="K34" s="99"/>
      <c r="L34" s="99"/>
      <c r="M34" s="99"/>
      <c r="N34" s="99" t="s">
        <v>128</v>
      </c>
      <c r="O34" s="99"/>
      <c r="P34" s="99"/>
      <c r="Q34" s="99"/>
      <c r="R34" s="99" t="s">
        <v>129</v>
      </c>
      <c r="BD34" s="155"/>
      <c r="BE34" s="155"/>
      <c r="BF34" s="155"/>
      <c r="BG34" s="155"/>
      <c r="BH34" s="155"/>
      <c r="BI34" s="155"/>
      <c r="BJ34" s="155"/>
      <c r="BK34" s="155"/>
      <c r="BL34" s="155"/>
    </row>
    <row r="35" spans="3:64" ht="23.25" customHeight="1">
      <c r="C35" s="34" t="s">
        <v>130</v>
      </c>
      <c r="D35" s="34"/>
      <c r="E35" s="104" t="s">
        <v>195</v>
      </c>
      <c r="F35" s="104"/>
      <c r="G35" s="104"/>
      <c r="I35" s="99"/>
      <c r="J35" s="99" t="s">
        <v>131</v>
      </c>
      <c r="K35" s="99"/>
      <c r="L35" s="99" t="s">
        <v>132</v>
      </c>
      <c r="M35" s="99"/>
      <c r="N35" s="99" t="s">
        <v>133</v>
      </c>
      <c r="O35" s="99"/>
      <c r="P35" s="99" t="s">
        <v>134</v>
      </c>
      <c r="Q35" s="99"/>
      <c r="R35" s="99"/>
      <c r="BD35" s="155"/>
      <c r="BE35" s="155"/>
      <c r="BF35" s="155"/>
      <c r="BG35" s="155" t="s">
        <v>221</v>
      </c>
      <c r="BH35" s="155" t="s">
        <v>222</v>
      </c>
      <c r="BI35" s="155" t="s">
        <v>223</v>
      </c>
      <c r="BJ35" s="155" t="s">
        <v>224</v>
      </c>
      <c r="BK35" s="155"/>
      <c r="BL35" s="155"/>
    </row>
    <row r="36" spans="9:64" ht="23.25" customHeight="1">
      <c r="I36" s="39">
        <v>1</v>
      </c>
      <c r="J36" s="135">
        <f>BD23</f>
        <v>311668.3200237201</v>
      </c>
      <c r="K36" s="135"/>
      <c r="L36" s="135">
        <f>BD24</f>
        <v>130256.59180869645</v>
      </c>
      <c r="M36" s="135"/>
      <c r="N36" s="136">
        <f>BH37</f>
        <v>178.9281</v>
      </c>
      <c r="O36" s="136"/>
      <c r="P36" s="144">
        <f>N36+R36</f>
        <v>178.7781</v>
      </c>
      <c r="Q36" s="144"/>
      <c r="R36" s="137">
        <v>-0.15</v>
      </c>
      <c r="BD36" s="155"/>
      <c r="BE36" s="155"/>
      <c r="BF36" s="155" t="s">
        <v>225</v>
      </c>
      <c r="BG36" s="160">
        <v>2900</v>
      </c>
      <c r="BH36" s="160">
        <f>K5</f>
        <v>193.518</v>
      </c>
      <c r="BI36" s="160"/>
      <c r="BJ36" s="160">
        <f>M6</f>
        <v>0.0129</v>
      </c>
      <c r="BK36" s="155"/>
      <c r="BL36" s="155"/>
    </row>
    <row r="37" spans="4:64" ht="23.25" customHeight="1">
      <c r="D37" s="31"/>
      <c r="I37" s="39">
        <v>2</v>
      </c>
      <c r="J37" s="135">
        <f>BG21</f>
        <v>311666.7217849863</v>
      </c>
      <c r="K37" s="135"/>
      <c r="L37" s="135">
        <f>BG22</f>
        <v>130249.59194920145</v>
      </c>
      <c r="M37" s="135"/>
      <c r="N37" s="136">
        <f>BH37</f>
        <v>178.9281</v>
      </c>
      <c r="O37" s="136"/>
      <c r="P37" s="144">
        <f>N37+R37</f>
        <v>178.7081</v>
      </c>
      <c r="Q37" s="144"/>
      <c r="R37" s="137">
        <v>-0.22</v>
      </c>
      <c r="BD37" s="155"/>
      <c r="BE37" s="155"/>
      <c r="BF37" s="155" t="s">
        <v>68</v>
      </c>
      <c r="BG37" s="160">
        <f>BG18</f>
        <v>4031</v>
      </c>
      <c r="BH37" s="161">
        <f>BH36-(BI37*BJ36)</f>
        <v>178.9281</v>
      </c>
      <c r="BI37" s="160">
        <f>BG37-BG36</f>
        <v>1131</v>
      </c>
      <c r="BJ37" s="160"/>
      <c r="BK37" s="155"/>
      <c r="BL37" s="155"/>
    </row>
    <row r="38" spans="9:64" ht="23.25" customHeight="1">
      <c r="I38" s="39">
        <v>3</v>
      </c>
      <c r="J38" s="135">
        <f>BJ23</f>
        <v>311665.23484421446</v>
      </c>
      <c r="K38" s="135"/>
      <c r="L38" s="135">
        <f>BJ24</f>
        <v>130249.53892498567</v>
      </c>
      <c r="M38" s="135"/>
      <c r="N38" s="136">
        <f>BH37</f>
        <v>178.9281</v>
      </c>
      <c r="O38" s="136"/>
      <c r="P38" s="144">
        <f>N38+R38</f>
        <v>178.7181</v>
      </c>
      <c r="Q38" s="144"/>
      <c r="R38" s="137">
        <v>-0.21</v>
      </c>
      <c r="BD38" s="155"/>
      <c r="BE38" s="155"/>
      <c r="BF38" s="156" t="s">
        <v>117</v>
      </c>
      <c r="BG38" s="156"/>
      <c r="BH38" s="161">
        <f>BH37+S5</f>
        <v>185.1731</v>
      </c>
      <c r="BI38" s="160"/>
      <c r="BJ38" s="160"/>
      <c r="BK38" s="155"/>
      <c r="BL38" s="155"/>
    </row>
    <row r="39" spans="3:64" ht="23.25" customHeight="1">
      <c r="C39" s="24" t="s">
        <v>98</v>
      </c>
      <c r="I39" s="39">
        <v>4</v>
      </c>
      <c r="J39" s="135">
        <f>BG21</f>
        <v>311666.7217849863</v>
      </c>
      <c r="K39" s="135"/>
      <c r="L39" s="135">
        <f>BG22</f>
        <v>130249.59194920145</v>
      </c>
      <c r="M39" s="135"/>
      <c r="N39" s="136">
        <f>BH38</f>
        <v>185.1731</v>
      </c>
      <c r="O39" s="136"/>
      <c r="P39" s="144">
        <f>N39+R39</f>
        <v>185.3231</v>
      </c>
      <c r="Q39" s="144"/>
      <c r="R39" s="138">
        <v>0.15</v>
      </c>
      <c r="BD39" s="155"/>
      <c r="BE39" s="155"/>
      <c r="BF39" s="155"/>
      <c r="BG39" s="160"/>
      <c r="BH39" s="160"/>
      <c r="BI39" s="160"/>
      <c r="BJ39" s="160"/>
      <c r="BK39" s="155"/>
      <c r="BL39" s="155"/>
    </row>
    <row r="40" spans="3:64" ht="23.25" customHeight="1">
      <c r="C40" s="104" t="s">
        <v>196</v>
      </c>
      <c r="D40" s="104"/>
      <c r="E40" s="104"/>
      <c r="F40" s="104"/>
      <c r="G40" s="104"/>
      <c r="BD40" s="155"/>
      <c r="BE40" s="155"/>
      <c r="BF40" s="155"/>
      <c r="BG40" s="155"/>
      <c r="BH40" s="155"/>
      <c r="BI40" s="155"/>
      <c r="BJ40" s="155"/>
      <c r="BK40" s="155"/>
      <c r="BL40" s="155"/>
    </row>
    <row r="41" spans="3:64" ht="23.25" customHeight="1">
      <c r="C41" s="104" t="s">
        <v>197</v>
      </c>
      <c r="D41" s="104"/>
      <c r="E41" s="104"/>
      <c r="F41" s="104"/>
      <c r="G41" s="104"/>
      <c r="BD41" s="155"/>
      <c r="BE41" s="155"/>
      <c r="BF41" s="155"/>
      <c r="BG41" s="155"/>
      <c r="BH41" s="155"/>
      <c r="BI41" s="155"/>
      <c r="BJ41" s="155"/>
      <c r="BK41" s="155"/>
      <c r="BL41" s="155"/>
    </row>
    <row r="42" spans="56:64" ht="23.25" customHeight="1">
      <c r="BD42" s="155"/>
      <c r="BE42" s="155"/>
      <c r="BF42" s="155"/>
      <c r="BG42" s="155"/>
      <c r="BH42" s="155"/>
      <c r="BI42" s="155"/>
      <c r="BJ42" s="155"/>
      <c r="BK42" s="155"/>
      <c r="BL42" s="155"/>
    </row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</sheetData>
  <mergeCells count="93">
    <mergeCell ref="P7:Q7"/>
    <mergeCell ref="R4:S4"/>
    <mergeCell ref="T4:U4"/>
    <mergeCell ref="V4:W4"/>
    <mergeCell ref="T6:U6"/>
    <mergeCell ref="V6:W6"/>
    <mergeCell ref="T5:U5"/>
    <mergeCell ref="V5:W5"/>
    <mergeCell ref="T7:U7"/>
    <mergeCell ref="V7:W7"/>
    <mergeCell ref="O4:Q4"/>
    <mergeCell ref="P5:Q5"/>
    <mergeCell ref="P6:Q6"/>
    <mergeCell ref="K7:L7"/>
    <mergeCell ref="I4:J4"/>
    <mergeCell ref="M5:N5"/>
    <mergeCell ref="M6:N6"/>
    <mergeCell ref="M7:N7"/>
    <mergeCell ref="B7:C7"/>
    <mergeCell ref="D7:F7"/>
    <mergeCell ref="G7:H7"/>
    <mergeCell ref="I7:J7"/>
    <mergeCell ref="M4:N4"/>
    <mergeCell ref="K5:L5"/>
    <mergeCell ref="B6:C6"/>
    <mergeCell ref="D6:F6"/>
    <mergeCell ref="G6:H6"/>
    <mergeCell ref="I6:J6"/>
    <mergeCell ref="K6:L6"/>
    <mergeCell ref="B5:C5"/>
    <mergeCell ref="D5:F5"/>
    <mergeCell ref="G5:H5"/>
    <mergeCell ref="I5:J5"/>
    <mergeCell ref="B4:C4"/>
    <mergeCell ref="D4:F4"/>
    <mergeCell ref="G4:H4"/>
    <mergeCell ref="K4:L4"/>
    <mergeCell ref="A12:H12"/>
    <mergeCell ref="BE12:BH12"/>
    <mergeCell ref="I13:R13"/>
    <mergeCell ref="BH13:BI13"/>
    <mergeCell ref="E14:F14"/>
    <mergeCell ref="BH14:BI14"/>
    <mergeCell ref="E15:F15"/>
    <mergeCell ref="BE20:BF20"/>
    <mergeCell ref="BH20:BI20"/>
    <mergeCell ref="I14:R14"/>
    <mergeCell ref="BG21:BH21"/>
    <mergeCell ref="B22:F22"/>
    <mergeCell ref="BG22:BH22"/>
    <mergeCell ref="C23:D23"/>
    <mergeCell ref="BD23:BE23"/>
    <mergeCell ref="BJ23:BK23"/>
    <mergeCell ref="BD24:BE24"/>
    <mergeCell ref="BG24:BH24"/>
    <mergeCell ref="BJ24:BK24"/>
    <mergeCell ref="BE26:BF26"/>
    <mergeCell ref="BE27:BF27"/>
    <mergeCell ref="BH29:BI29"/>
    <mergeCell ref="BH30:BI30"/>
    <mergeCell ref="I32:R32"/>
    <mergeCell ref="L33:M33"/>
    <mergeCell ref="Q33:R33"/>
    <mergeCell ref="I34:I35"/>
    <mergeCell ref="J34:M34"/>
    <mergeCell ref="N34:Q34"/>
    <mergeCell ref="R34:R35"/>
    <mergeCell ref="N35:O35"/>
    <mergeCell ref="P35:Q35"/>
    <mergeCell ref="E35:G35"/>
    <mergeCell ref="J35:K35"/>
    <mergeCell ref="L35:M35"/>
    <mergeCell ref="J36:K36"/>
    <mergeCell ref="L36:M36"/>
    <mergeCell ref="N36:O36"/>
    <mergeCell ref="P36:Q36"/>
    <mergeCell ref="J37:K37"/>
    <mergeCell ref="L37:M37"/>
    <mergeCell ref="N37:O37"/>
    <mergeCell ref="P37:Q37"/>
    <mergeCell ref="BF38:BG38"/>
    <mergeCell ref="J39:K39"/>
    <mergeCell ref="L39:M39"/>
    <mergeCell ref="N39:O39"/>
    <mergeCell ref="P39:Q39"/>
    <mergeCell ref="J38:K38"/>
    <mergeCell ref="L38:M38"/>
    <mergeCell ref="N38:O38"/>
    <mergeCell ref="P38:Q38"/>
    <mergeCell ref="C40:G40"/>
    <mergeCell ref="C41:G41"/>
    <mergeCell ref="O22:P22"/>
    <mergeCell ref="K21:L21"/>
  </mergeCells>
  <printOptions/>
  <pageMargins left="0.55" right="0.46" top="0.52" bottom="0.6" header="0.5" footer="0.58"/>
  <pageSetup horizontalDpi="720" verticalDpi="7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1"/>
  <sheetViews>
    <sheetView zoomScale="75" zoomScaleNormal="75" workbookViewId="0" topLeftCell="A1">
      <selection activeCell="K1" sqref="K1"/>
    </sheetView>
  </sheetViews>
  <sheetFormatPr defaultColWidth="8.88671875" defaultRowHeight="18" customHeight="1"/>
  <cols>
    <col min="1" max="16384" width="4.3359375" style="2" customWidth="1"/>
  </cols>
  <sheetData>
    <row r="1" spans="1:28" ht="18" customHeight="1">
      <c r="A1" s="115" t="s">
        <v>230</v>
      </c>
      <c r="B1" s="115"/>
      <c r="C1" s="115"/>
      <c r="D1" s="115"/>
      <c r="E1" s="115"/>
      <c r="F1" s="115"/>
      <c r="G1" s="115"/>
      <c r="H1" s="41"/>
      <c r="I1" s="41"/>
      <c r="V1" s="114" t="s">
        <v>31</v>
      </c>
      <c r="W1" s="89" t="s">
        <v>32</v>
      </c>
      <c r="X1" s="89"/>
      <c r="Y1" s="89" t="s">
        <v>33</v>
      </c>
      <c r="Z1" s="89"/>
      <c r="AA1" s="89" t="s">
        <v>34</v>
      </c>
      <c r="AB1" s="89"/>
    </row>
    <row r="2" spans="1:28" ht="18" customHeight="1">
      <c r="A2" s="115"/>
      <c r="B2" s="115"/>
      <c r="C2" s="115"/>
      <c r="D2" s="115"/>
      <c r="E2" s="115"/>
      <c r="F2" s="115"/>
      <c r="G2" s="115"/>
      <c r="H2" s="41"/>
      <c r="I2" s="41"/>
      <c r="V2" s="114"/>
      <c r="W2" s="114"/>
      <c r="X2" s="114"/>
      <c r="Y2" s="114"/>
      <c r="Z2" s="114"/>
      <c r="AA2" s="114"/>
      <c r="AB2" s="114"/>
    </row>
    <row r="3" spans="22:28" ht="18" customHeight="1">
      <c r="V3" s="114"/>
      <c r="W3" s="114"/>
      <c r="X3" s="114"/>
      <c r="Y3" s="114"/>
      <c r="Z3" s="114"/>
      <c r="AA3" s="114"/>
      <c r="AB3" s="114"/>
    </row>
    <row r="4" spans="1:15" ht="18" customHeight="1" thickBot="1">
      <c r="A4" s="40"/>
      <c r="L4" s="110"/>
      <c r="M4" s="83"/>
      <c r="N4" s="83"/>
      <c r="O4" s="83"/>
    </row>
    <row r="5" spans="1:28" ht="18" customHeight="1">
      <c r="A5" s="111" t="s">
        <v>23</v>
      </c>
      <c r="B5" s="112" t="s">
        <v>0</v>
      </c>
      <c r="C5" s="112"/>
      <c r="D5" s="112"/>
      <c r="E5" s="112" t="s">
        <v>30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3"/>
    </row>
    <row r="6" spans="1:28" ht="18" customHeight="1">
      <c r="A6" s="76"/>
      <c r="B6" s="89"/>
      <c r="C6" s="89"/>
      <c r="D6" s="89"/>
      <c r="E6" s="18">
        <v>15</v>
      </c>
      <c r="F6" s="18">
        <f>E6+1</f>
        <v>16</v>
      </c>
      <c r="G6" s="18">
        <f>F6+1</f>
        <v>17</v>
      </c>
      <c r="H6" s="18">
        <f>G6+1</f>
        <v>18</v>
      </c>
      <c r="I6" s="18">
        <f>H6+1</f>
        <v>19</v>
      </c>
      <c r="J6" s="18">
        <f aca="true" t="shared" si="0" ref="J6:AB6">I6+1</f>
        <v>20</v>
      </c>
      <c r="K6" s="18">
        <v>21</v>
      </c>
      <c r="L6" s="18">
        <f t="shared" si="0"/>
        <v>22</v>
      </c>
      <c r="M6" s="18">
        <v>23</v>
      </c>
      <c r="N6" s="18">
        <f t="shared" si="0"/>
        <v>24</v>
      </c>
      <c r="O6" s="18">
        <v>1</v>
      </c>
      <c r="P6" s="18">
        <f t="shared" si="0"/>
        <v>2</v>
      </c>
      <c r="Q6" s="18">
        <f t="shared" si="0"/>
        <v>3</v>
      </c>
      <c r="R6" s="18">
        <f t="shared" si="0"/>
        <v>4</v>
      </c>
      <c r="S6" s="18">
        <f t="shared" si="0"/>
        <v>5</v>
      </c>
      <c r="T6" s="18">
        <f t="shared" si="0"/>
        <v>6</v>
      </c>
      <c r="U6" s="18">
        <f t="shared" si="0"/>
        <v>7</v>
      </c>
      <c r="V6" s="18">
        <f t="shared" si="0"/>
        <v>8</v>
      </c>
      <c r="W6" s="18">
        <v>9</v>
      </c>
      <c r="X6" s="18">
        <f t="shared" si="0"/>
        <v>10</v>
      </c>
      <c r="Y6" s="18">
        <f t="shared" si="0"/>
        <v>11</v>
      </c>
      <c r="Z6" s="18">
        <f t="shared" si="0"/>
        <v>12</v>
      </c>
      <c r="AA6" s="18">
        <f t="shared" si="0"/>
        <v>13</v>
      </c>
      <c r="AB6" s="19">
        <f t="shared" si="0"/>
        <v>14</v>
      </c>
    </row>
    <row r="7" spans="1:28" ht="18" customHeight="1">
      <c r="A7" s="108" t="s">
        <v>18</v>
      </c>
      <c r="B7" s="89" t="s">
        <v>24</v>
      </c>
      <c r="C7" s="89"/>
      <c r="D7" s="89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5"/>
    </row>
    <row r="8" spans="1:28" ht="18" customHeight="1">
      <c r="A8" s="108"/>
      <c r="B8" s="89" t="s">
        <v>25</v>
      </c>
      <c r="C8" s="89"/>
      <c r="D8" s="89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8"/>
    </row>
    <row r="9" spans="1:28" ht="18" customHeight="1">
      <c r="A9" s="108"/>
      <c r="B9" s="89" t="s">
        <v>26</v>
      </c>
      <c r="C9" s="89"/>
      <c r="D9" s="89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8"/>
    </row>
    <row r="10" spans="1:28" ht="18" customHeight="1">
      <c r="A10" s="108"/>
      <c r="B10" s="89" t="s">
        <v>111</v>
      </c>
      <c r="C10" s="89"/>
      <c r="D10" s="89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 t="s">
        <v>92</v>
      </c>
      <c r="Z10" s="7"/>
      <c r="AA10" s="7"/>
      <c r="AB10" s="8"/>
    </row>
    <row r="11" spans="1:28" ht="18" customHeight="1">
      <c r="A11" s="108"/>
      <c r="B11" s="89" t="s">
        <v>28</v>
      </c>
      <c r="C11" s="89"/>
      <c r="D11" s="89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8"/>
    </row>
    <row r="12" spans="1:28" ht="18" customHeight="1">
      <c r="A12" s="108"/>
      <c r="B12" s="89" t="s">
        <v>29</v>
      </c>
      <c r="C12" s="89"/>
      <c r="D12" s="89"/>
      <c r="E12" s="9"/>
      <c r="F12" s="10"/>
      <c r="G12" s="10"/>
      <c r="H12" s="10"/>
      <c r="I12" s="10" t="s">
        <v>100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1"/>
    </row>
    <row r="13" spans="1:28" ht="18" customHeight="1">
      <c r="A13" s="108" t="s">
        <v>185</v>
      </c>
      <c r="B13" s="109" t="s">
        <v>24</v>
      </c>
      <c r="C13" s="109"/>
      <c r="D13" s="109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4"/>
    </row>
    <row r="14" spans="1:28" ht="18" customHeight="1">
      <c r="A14" s="108"/>
      <c r="B14" s="89" t="s">
        <v>25</v>
      </c>
      <c r="C14" s="89"/>
      <c r="D14" s="89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8"/>
    </row>
    <row r="15" spans="1:28" ht="18" customHeight="1">
      <c r="A15" s="108"/>
      <c r="B15" s="89" t="s">
        <v>26</v>
      </c>
      <c r="C15" s="89"/>
      <c r="D15" s="89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8"/>
    </row>
    <row r="16" spans="1:28" ht="18" customHeight="1">
      <c r="A16" s="108"/>
      <c r="B16" s="89" t="s">
        <v>27</v>
      </c>
      <c r="C16" s="89"/>
      <c r="D16" s="89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8"/>
    </row>
    <row r="17" spans="1:28" ht="18" customHeight="1">
      <c r="A17" s="108"/>
      <c r="B17" s="89" t="s">
        <v>28</v>
      </c>
      <c r="C17" s="89"/>
      <c r="D17" s="89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Y17" s="7"/>
      <c r="Z17" s="7"/>
      <c r="AA17" s="7"/>
      <c r="AB17" s="8"/>
    </row>
    <row r="18" spans="1:28" ht="18" customHeight="1">
      <c r="A18" s="108"/>
      <c r="B18" s="89" t="s">
        <v>29</v>
      </c>
      <c r="C18" s="89"/>
      <c r="D18" s="89"/>
      <c r="E18" s="9"/>
      <c r="F18" s="10"/>
      <c r="G18" s="10"/>
      <c r="H18" s="10"/>
      <c r="I18" s="10"/>
      <c r="J18" s="10"/>
      <c r="K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1"/>
    </row>
    <row r="19" spans="1:28" ht="18" customHeight="1">
      <c r="A19" s="76" t="s">
        <v>53</v>
      </c>
      <c r="B19" s="89"/>
      <c r="C19" s="89"/>
      <c r="D19" s="89"/>
      <c r="E19" s="89" t="s">
        <v>54</v>
      </c>
      <c r="F19" s="89"/>
      <c r="G19" s="89"/>
      <c r="H19" s="89"/>
      <c r="I19" s="89" t="s">
        <v>64</v>
      </c>
      <c r="J19" s="89"/>
      <c r="K19" s="89"/>
      <c r="L19" s="89"/>
      <c r="M19" s="89"/>
      <c r="N19" s="77" t="s">
        <v>60</v>
      </c>
      <c r="O19" s="59"/>
      <c r="P19" s="59"/>
      <c r="Q19" s="59"/>
      <c r="R19" s="59"/>
      <c r="S19" s="59"/>
      <c r="T19" s="59"/>
      <c r="U19" s="59"/>
      <c r="V19" s="57"/>
      <c r="W19" s="77" t="s">
        <v>66</v>
      </c>
      <c r="X19" s="59"/>
      <c r="Y19" s="59"/>
      <c r="Z19" s="59"/>
      <c r="AA19" s="59"/>
      <c r="AB19" s="60"/>
    </row>
    <row r="20" spans="1:28" ht="18" customHeight="1">
      <c r="A20" s="76" t="s">
        <v>36</v>
      </c>
      <c r="B20" s="89"/>
      <c r="C20" s="1" t="s">
        <v>44</v>
      </c>
      <c r="D20" s="1" t="s">
        <v>45</v>
      </c>
      <c r="E20" s="89" t="s">
        <v>46</v>
      </c>
      <c r="F20" s="89"/>
      <c r="G20" s="1" t="s">
        <v>52</v>
      </c>
      <c r="H20" s="1" t="s">
        <v>45</v>
      </c>
      <c r="I20" s="89" t="s">
        <v>59</v>
      </c>
      <c r="J20" s="89"/>
      <c r="K20" s="89" t="s">
        <v>63</v>
      </c>
      <c r="L20" s="89"/>
      <c r="M20" s="89"/>
      <c r="N20" s="77" t="s">
        <v>59</v>
      </c>
      <c r="O20" s="59"/>
      <c r="P20" s="57"/>
      <c r="Q20" s="89" t="s">
        <v>18</v>
      </c>
      <c r="R20" s="89"/>
      <c r="S20" s="89" t="s">
        <v>35</v>
      </c>
      <c r="T20" s="89"/>
      <c r="U20" s="89" t="s">
        <v>43</v>
      </c>
      <c r="V20" s="89"/>
      <c r="W20" s="105"/>
      <c r="X20" s="106"/>
      <c r="Y20" s="106"/>
      <c r="Z20" s="106"/>
      <c r="AA20" s="106"/>
      <c r="AB20" s="107"/>
    </row>
    <row r="21" spans="1:28" ht="18" customHeight="1">
      <c r="A21" s="76" t="s">
        <v>37</v>
      </c>
      <c r="B21" s="89"/>
      <c r="C21" s="1"/>
      <c r="D21" s="1"/>
      <c r="E21" s="89" t="s">
        <v>47</v>
      </c>
      <c r="F21" s="89"/>
      <c r="G21" s="1"/>
      <c r="H21" s="1"/>
      <c r="I21" s="89" t="s">
        <v>18</v>
      </c>
      <c r="J21" s="89"/>
      <c r="K21" s="89"/>
      <c r="L21" s="89"/>
      <c r="M21" s="1" t="s">
        <v>106</v>
      </c>
      <c r="N21" s="62" t="s">
        <v>61</v>
      </c>
      <c r="O21" s="89" t="s">
        <v>108</v>
      </c>
      <c r="P21" s="89"/>
      <c r="Q21" s="89"/>
      <c r="R21" s="89"/>
      <c r="S21" s="89"/>
      <c r="T21" s="89"/>
      <c r="U21" s="89"/>
      <c r="V21" s="89"/>
      <c r="W21" s="105"/>
      <c r="X21" s="106"/>
      <c r="Y21" s="106"/>
      <c r="Z21" s="106"/>
      <c r="AA21" s="106"/>
      <c r="AB21" s="107"/>
    </row>
    <row r="22" spans="1:28" ht="18" customHeight="1">
      <c r="A22" s="76" t="s">
        <v>38</v>
      </c>
      <c r="B22" s="89"/>
      <c r="C22" s="1"/>
      <c r="D22" s="1"/>
      <c r="E22" s="89" t="s">
        <v>48</v>
      </c>
      <c r="F22" s="89"/>
      <c r="G22" s="1"/>
      <c r="H22" s="1"/>
      <c r="I22" s="89" t="s">
        <v>188</v>
      </c>
      <c r="J22" s="89"/>
      <c r="K22" s="89"/>
      <c r="L22" s="89"/>
      <c r="M22" s="1" t="s">
        <v>106</v>
      </c>
      <c r="N22" s="63"/>
      <c r="O22" s="89" t="s">
        <v>109</v>
      </c>
      <c r="P22" s="89"/>
      <c r="Q22" s="89"/>
      <c r="R22" s="89"/>
      <c r="S22" s="89"/>
      <c r="T22" s="89"/>
      <c r="U22" s="89"/>
      <c r="V22" s="89"/>
      <c r="W22" s="105"/>
      <c r="X22" s="106"/>
      <c r="Y22" s="106"/>
      <c r="Z22" s="106"/>
      <c r="AA22" s="106"/>
      <c r="AB22" s="107"/>
    </row>
    <row r="23" spans="1:28" ht="18" customHeight="1">
      <c r="A23" s="76" t="s">
        <v>39</v>
      </c>
      <c r="B23" s="89"/>
      <c r="C23" s="1"/>
      <c r="D23" s="1"/>
      <c r="E23" s="89" t="s">
        <v>49</v>
      </c>
      <c r="F23" s="89"/>
      <c r="G23" s="1"/>
      <c r="H23" s="1"/>
      <c r="I23" s="89" t="s">
        <v>56</v>
      </c>
      <c r="J23" s="89"/>
      <c r="K23" s="89"/>
      <c r="L23" s="89"/>
      <c r="M23" s="1" t="s">
        <v>106</v>
      </c>
      <c r="N23" s="63"/>
      <c r="O23" s="89" t="s">
        <v>55</v>
      </c>
      <c r="P23" s="89"/>
      <c r="Q23" s="89"/>
      <c r="R23" s="89"/>
      <c r="S23" s="89"/>
      <c r="T23" s="89"/>
      <c r="U23" s="89"/>
      <c r="V23" s="89"/>
      <c r="W23" s="77" t="s">
        <v>97</v>
      </c>
      <c r="X23" s="59"/>
      <c r="Y23" s="59"/>
      <c r="Z23" s="59"/>
      <c r="AA23" s="59"/>
      <c r="AB23" s="60"/>
    </row>
    <row r="24" spans="1:28" ht="18" customHeight="1">
      <c r="A24" s="76" t="s">
        <v>40</v>
      </c>
      <c r="B24" s="89"/>
      <c r="C24" s="1"/>
      <c r="D24" s="1"/>
      <c r="E24" s="89" t="s">
        <v>50</v>
      </c>
      <c r="F24" s="89"/>
      <c r="G24" s="1"/>
      <c r="H24" s="1"/>
      <c r="I24" s="89"/>
      <c r="J24" s="89"/>
      <c r="K24" s="1" t="s">
        <v>104</v>
      </c>
      <c r="L24" s="1" t="s">
        <v>105</v>
      </c>
      <c r="M24" s="1" t="s">
        <v>94</v>
      </c>
      <c r="N24" s="64"/>
      <c r="O24" s="89" t="s">
        <v>56</v>
      </c>
      <c r="P24" s="89"/>
      <c r="Q24" s="89"/>
      <c r="R24" s="89"/>
      <c r="S24" s="89"/>
      <c r="T24" s="89"/>
      <c r="U24" s="89"/>
      <c r="V24" s="89"/>
      <c r="W24" s="77"/>
      <c r="X24" s="59"/>
      <c r="Y24" s="59"/>
      <c r="Z24" s="59"/>
      <c r="AA24" s="59"/>
      <c r="AB24" s="60"/>
    </row>
    <row r="25" spans="1:28" ht="18" customHeight="1">
      <c r="A25" s="76" t="s">
        <v>41</v>
      </c>
      <c r="B25" s="89"/>
      <c r="C25" s="1"/>
      <c r="D25" s="1"/>
      <c r="E25" s="61" t="s">
        <v>107</v>
      </c>
      <c r="F25" s="61"/>
      <c r="G25" s="1"/>
      <c r="H25" s="1"/>
      <c r="I25" s="89" t="s">
        <v>103</v>
      </c>
      <c r="J25" s="89"/>
      <c r="K25" s="15"/>
      <c r="L25" s="1"/>
      <c r="M25" s="15"/>
      <c r="N25" s="62" t="s">
        <v>62</v>
      </c>
      <c r="O25" s="89" t="s">
        <v>57</v>
      </c>
      <c r="P25" s="89"/>
      <c r="Q25" s="89"/>
      <c r="R25" s="89"/>
      <c r="S25" s="89"/>
      <c r="T25" s="89"/>
      <c r="U25" s="89"/>
      <c r="V25" s="89"/>
      <c r="W25" s="77"/>
      <c r="X25" s="59"/>
      <c r="Y25" s="59"/>
      <c r="Z25" s="59"/>
      <c r="AA25" s="59"/>
      <c r="AB25" s="60"/>
    </row>
    <row r="26" spans="1:28" ht="18" customHeight="1">
      <c r="A26" s="76" t="s">
        <v>42</v>
      </c>
      <c r="B26" s="89"/>
      <c r="C26" s="1"/>
      <c r="D26" s="1"/>
      <c r="E26" s="89" t="s">
        <v>51</v>
      </c>
      <c r="F26" s="89"/>
      <c r="G26" s="1"/>
      <c r="H26" s="1"/>
      <c r="I26" s="77" t="s">
        <v>187</v>
      </c>
      <c r="J26" s="57"/>
      <c r="K26" s="15"/>
      <c r="L26" s="1"/>
      <c r="M26" s="15"/>
      <c r="N26" s="63"/>
      <c r="O26" s="89" t="s">
        <v>101</v>
      </c>
      <c r="P26" s="89"/>
      <c r="Q26" s="89"/>
      <c r="R26" s="89"/>
      <c r="S26" s="89"/>
      <c r="T26" s="89"/>
      <c r="U26" s="89"/>
      <c r="V26" s="89"/>
      <c r="W26" s="77"/>
      <c r="X26" s="59"/>
      <c r="Y26" s="59"/>
      <c r="Z26" s="59"/>
      <c r="AA26" s="59"/>
      <c r="AB26" s="60"/>
    </row>
    <row r="27" spans="1:28" ht="18" customHeight="1">
      <c r="A27" s="76" t="s">
        <v>43</v>
      </c>
      <c r="B27" s="89"/>
      <c r="C27" s="1"/>
      <c r="D27" s="1"/>
      <c r="E27" s="89" t="s">
        <v>43</v>
      </c>
      <c r="F27" s="89"/>
      <c r="G27" s="1"/>
      <c r="H27" s="1"/>
      <c r="I27" s="77" t="s">
        <v>137</v>
      </c>
      <c r="J27" s="57"/>
      <c r="K27" s="15"/>
      <c r="L27" s="1"/>
      <c r="M27" s="15"/>
      <c r="N27" s="63"/>
      <c r="O27" s="89" t="s">
        <v>58</v>
      </c>
      <c r="P27" s="89"/>
      <c r="Q27" s="89"/>
      <c r="R27" s="89"/>
      <c r="S27" s="58"/>
      <c r="T27" s="58"/>
      <c r="U27" s="89"/>
      <c r="V27" s="89"/>
      <c r="W27" s="77"/>
      <c r="X27" s="59"/>
      <c r="Y27" s="59"/>
      <c r="Z27" s="59"/>
      <c r="AA27" s="59"/>
      <c r="AB27" s="60"/>
    </row>
    <row r="28" spans="1:28" ht="18" customHeight="1">
      <c r="A28" s="76"/>
      <c r="B28" s="89"/>
      <c r="C28" s="1"/>
      <c r="D28" s="1"/>
      <c r="E28" s="89"/>
      <c r="F28" s="89"/>
      <c r="G28" s="16"/>
      <c r="H28" s="16"/>
      <c r="I28" s="77" t="s">
        <v>65</v>
      </c>
      <c r="J28" s="57"/>
      <c r="K28" s="15"/>
      <c r="L28" s="1"/>
      <c r="M28" s="15"/>
      <c r="N28" s="63"/>
      <c r="O28" s="86" t="s">
        <v>56</v>
      </c>
      <c r="P28" s="86"/>
      <c r="Q28" s="86"/>
      <c r="R28" s="86"/>
      <c r="S28" s="86"/>
      <c r="T28" s="86"/>
      <c r="U28" s="86"/>
      <c r="V28" s="86"/>
      <c r="W28" s="92"/>
      <c r="X28" s="81"/>
      <c r="Y28" s="81"/>
      <c r="Z28" s="81"/>
      <c r="AA28" s="81"/>
      <c r="AB28" s="75"/>
    </row>
    <row r="29" spans="1:28" ht="18" customHeight="1">
      <c r="A29" s="72" t="s">
        <v>59</v>
      </c>
      <c r="B29" s="83"/>
      <c r="C29" s="92" t="s">
        <v>67</v>
      </c>
      <c r="D29" s="93"/>
      <c r="E29" s="83" t="s">
        <v>102</v>
      </c>
      <c r="F29" s="83"/>
      <c r="G29" s="89" t="s">
        <v>69</v>
      </c>
      <c r="H29" s="89"/>
      <c r="I29" s="89"/>
      <c r="J29" s="89" t="s">
        <v>70</v>
      </c>
      <c r="K29" s="89"/>
      <c r="L29" s="1" t="s">
        <v>71</v>
      </c>
      <c r="M29" s="89" t="s">
        <v>72</v>
      </c>
      <c r="N29" s="89"/>
      <c r="O29" s="42">
        <v>100</v>
      </c>
      <c r="P29" s="42">
        <v>200</v>
      </c>
      <c r="Q29" s="42">
        <v>300</v>
      </c>
      <c r="R29" s="42">
        <v>400</v>
      </c>
      <c r="S29" s="42">
        <v>500</v>
      </c>
      <c r="T29" s="42">
        <v>600</v>
      </c>
      <c r="U29" s="42">
        <v>700</v>
      </c>
      <c r="V29" s="42">
        <v>800</v>
      </c>
      <c r="W29" s="42">
        <v>900</v>
      </c>
      <c r="X29" s="42">
        <v>1000</v>
      </c>
      <c r="Y29" s="42">
        <v>1100</v>
      </c>
      <c r="Z29" s="42">
        <v>1200</v>
      </c>
      <c r="AA29" s="42">
        <v>1300</v>
      </c>
      <c r="AB29" s="43">
        <v>1400</v>
      </c>
    </row>
    <row r="30" spans="1:28" ht="18" customHeight="1">
      <c r="A30" s="73" t="s">
        <v>18</v>
      </c>
      <c r="B30" s="81"/>
      <c r="C30" s="92"/>
      <c r="D30" s="93"/>
      <c r="E30" s="74"/>
      <c r="F30" s="74"/>
      <c r="G30" s="89"/>
      <c r="H30" s="89"/>
      <c r="I30" s="1" t="s">
        <v>21</v>
      </c>
      <c r="J30" s="1"/>
      <c r="K30" s="1" t="s">
        <v>21</v>
      </c>
      <c r="L30" s="1"/>
      <c r="M30" s="89" t="s">
        <v>73</v>
      </c>
      <c r="N30" s="89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7"/>
    </row>
    <row r="31" spans="1:28" ht="18" customHeight="1" thickBot="1">
      <c r="A31" s="88" t="s">
        <v>186</v>
      </c>
      <c r="B31" s="65"/>
      <c r="C31" s="66"/>
      <c r="D31" s="67"/>
      <c r="E31" s="68"/>
      <c r="F31" s="68"/>
      <c r="G31" s="69"/>
      <c r="H31" s="69"/>
      <c r="I31" s="20" t="s">
        <v>21</v>
      </c>
      <c r="J31" s="17"/>
      <c r="K31" s="17" t="s">
        <v>21</v>
      </c>
      <c r="L31" s="17"/>
      <c r="M31" s="69" t="s">
        <v>188</v>
      </c>
      <c r="N31" s="69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1"/>
    </row>
  </sheetData>
  <mergeCells count="127">
    <mergeCell ref="V1:V3"/>
    <mergeCell ref="W1:X1"/>
    <mergeCell ref="Y1:Z1"/>
    <mergeCell ref="A1:G2"/>
    <mergeCell ref="AA1:AB1"/>
    <mergeCell ref="W2:X3"/>
    <mergeCell ref="Y2:Z3"/>
    <mergeCell ref="AA2:AB3"/>
    <mergeCell ref="L4:O4"/>
    <mergeCell ref="A5:A6"/>
    <mergeCell ref="B5:D6"/>
    <mergeCell ref="E5:AB5"/>
    <mergeCell ref="A7:A12"/>
    <mergeCell ref="B7:D7"/>
    <mergeCell ref="B8:D8"/>
    <mergeCell ref="B9:D9"/>
    <mergeCell ref="B10:D10"/>
    <mergeCell ref="B11:D11"/>
    <mergeCell ref="B12:D12"/>
    <mergeCell ref="A13:A18"/>
    <mergeCell ref="B13:D13"/>
    <mergeCell ref="B14:D14"/>
    <mergeCell ref="B15:D15"/>
    <mergeCell ref="B16:D16"/>
    <mergeCell ref="B17:D17"/>
    <mergeCell ref="B18:D18"/>
    <mergeCell ref="A19:D19"/>
    <mergeCell ref="E19:H19"/>
    <mergeCell ref="I19:M19"/>
    <mergeCell ref="N19:V19"/>
    <mergeCell ref="W19:AB19"/>
    <mergeCell ref="A20:B20"/>
    <mergeCell ref="E20:F20"/>
    <mergeCell ref="I20:J20"/>
    <mergeCell ref="K20:M20"/>
    <mergeCell ref="N20:P20"/>
    <mergeCell ref="Q20:R20"/>
    <mergeCell ref="S20:T20"/>
    <mergeCell ref="U20:V20"/>
    <mergeCell ref="W20:AB20"/>
    <mergeCell ref="Q21:R21"/>
    <mergeCell ref="S21:T21"/>
    <mergeCell ref="Q24:R24"/>
    <mergeCell ref="S24:T24"/>
    <mergeCell ref="U21:V21"/>
    <mergeCell ref="W21:AB21"/>
    <mergeCell ref="A22:B22"/>
    <mergeCell ref="E22:F22"/>
    <mergeCell ref="I22:J22"/>
    <mergeCell ref="K22:L22"/>
    <mergeCell ref="O22:P22"/>
    <mergeCell ref="Q22:R22"/>
    <mergeCell ref="S22:T22"/>
    <mergeCell ref="U22:V22"/>
    <mergeCell ref="W22:AB22"/>
    <mergeCell ref="A23:B23"/>
    <mergeCell ref="E23:F23"/>
    <mergeCell ref="I23:J23"/>
    <mergeCell ref="K23:L23"/>
    <mergeCell ref="O23:P23"/>
    <mergeCell ref="Q23:R23"/>
    <mergeCell ref="S23:T23"/>
    <mergeCell ref="U23:V23"/>
    <mergeCell ref="W23:AB23"/>
    <mergeCell ref="A24:B24"/>
    <mergeCell ref="E24:F24"/>
    <mergeCell ref="I24:J24"/>
    <mergeCell ref="O24:P24"/>
    <mergeCell ref="N21:N24"/>
    <mergeCell ref="O21:P21"/>
    <mergeCell ref="A21:B21"/>
    <mergeCell ref="E21:F21"/>
    <mergeCell ref="I21:J21"/>
    <mergeCell ref="K21:L21"/>
    <mergeCell ref="U24:V24"/>
    <mergeCell ref="W24:AB24"/>
    <mergeCell ref="A25:B25"/>
    <mergeCell ref="E25:F25"/>
    <mergeCell ref="I25:J25"/>
    <mergeCell ref="N25:N28"/>
    <mergeCell ref="O25:P25"/>
    <mergeCell ref="Q25:R25"/>
    <mergeCell ref="S25:T25"/>
    <mergeCell ref="U25:V25"/>
    <mergeCell ref="W25:AB25"/>
    <mergeCell ref="A26:B26"/>
    <mergeCell ref="E26:F26"/>
    <mergeCell ref="I26:J26"/>
    <mergeCell ref="O26:P26"/>
    <mergeCell ref="Q26:R26"/>
    <mergeCell ref="S26:T26"/>
    <mergeCell ref="U26:V26"/>
    <mergeCell ref="W26:AB26"/>
    <mergeCell ref="A27:B27"/>
    <mergeCell ref="E27:F27"/>
    <mergeCell ref="I27:J27"/>
    <mergeCell ref="O27:P27"/>
    <mergeCell ref="Q27:R27"/>
    <mergeCell ref="S27:T27"/>
    <mergeCell ref="U27:V27"/>
    <mergeCell ref="W27:AB27"/>
    <mergeCell ref="W28:AB28"/>
    <mergeCell ref="A28:B28"/>
    <mergeCell ref="E28:F28"/>
    <mergeCell ref="I28:J28"/>
    <mergeCell ref="O28:P28"/>
    <mergeCell ref="G29:I29"/>
    <mergeCell ref="Q28:R28"/>
    <mergeCell ref="S28:T28"/>
    <mergeCell ref="U28:V28"/>
    <mergeCell ref="J29:K29"/>
    <mergeCell ref="M29:N29"/>
    <mergeCell ref="A29:B29"/>
    <mergeCell ref="C29:D29"/>
    <mergeCell ref="E29:F29"/>
    <mergeCell ref="A30:B30"/>
    <mergeCell ref="C30:D30"/>
    <mergeCell ref="E30:F30"/>
    <mergeCell ref="O30:AB30"/>
    <mergeCell ref="A31:B31"/>
    <mergeCell ref="C31:D31"/>
    <mergeCell ref="E31:F31"/>
    <mergeCell ref="G31:H31"/>
    <mergeCell ref="M31:N31"/>
    <mergeCell ref="O31:AB31"/>
    <mergeCell ref="M30:N30"/>
    <mergeCell ref="G30:H30"/>
  </mergeCells>
  <printOptions/>
  <pageMargins left="0" right="0.11811023622047245" top="0.1968503937007874" bottom="0.15748031496062992" header="0.1968503937007874" footer="0.11811023622047245"/>
  <pageSetup horizontalDpi="180" verticalDpi="18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="75" zoomScaleNormal="75" workbookViewId="0" topLeftCell="A27">
      <selection activeCell="C25" sqref="C25:F25"/>
    </sheetView>
  </sheetViews>
  <sheetFormatPr defaultColWidth="8.88671875" defaultRowHeight="33" customHeight="1"/>
  <cols>
    <col min="1" max="3" width="6.10546875" style="2" customWidth="1"/>
    <col min="4" max="4" width="6.88671875" style="2" customWidth="1"/>
    <col min="5" max="12" width="6.10546875" style="2" customWidth="1"/>
    <col min="13" max="13" width="9.88671875" style="2" customWidth="1"/>
    <col min="14" max="16384" width="6.10546875" style="2" customWidth="1"/>
  </cols>
  <sheetData>
    <row r="1" spans="1:13" ht="33" customHeight="1">
      <c r="A1" s="91" t="s">
        <v>83</v>
      </c>
      <c r="B1" s="91"/>
      <c r="C1" s="91"/>
      <c r="D1" s="91"/>
      <c r="E1" s="91"/>
      <c r="F1" s="92" t="s">
        <v>84</v>
      </c>
      <c r="G1" s="93"/>
      <c r="H1" s="96" t="s">
        <v>112</v>
      </c>
      <c r="I1" s="96"/>
      <c r="J1" s="96"/>
      <c r="K1" s="96"/>
      <c r="L1" s="96"/>
      <c r="M1" s="96"/>
    </row>
    <row r="2" spans="1:13" ht="33" customHeight="1">
      <c r="A2" s="91"/>
      <c r="B2" s="91"/>
      <c r="C2" s="91"/>
      <c r="D2" s="91"/>
      <c r="E2" s="91"/>
      <c r="F2" s="94"/>
      <c r="G2" s="95"/>
      <c r="H2" s="96" t="s">
        <v>74</v>
      </c>
      <c r="I2" s="96"/>
      <c r="J2" s="96"/>
      <c r="K2" s="96"/>
      <c r="L2" s="96"/>
      <c r="M2" s="96"/>
    </row>
    <row r="3" spans="1:13" ht="33" customHeight="1">
      <c r="A3" s="89" t="s">
        <v>75</v>
      </c>
      <c r="B3" s="89"/>
      <c r="C3" s="89" t="s">
        <v>229</v>
      </c>
      <c r="D3" s="89"/>
      <c r="E3" s="89" t="s">
        <v>76</v>
      </c>
      <c r="F3" s="89"/>
      <c r="G3" s="89"/>
      <c r="H3" s="89"/>
      <c r="I3" s="89" t="s">
        <v>85</v>
      </c>
      <c r="J3" s="89"/>
      <c r="K3" s="89"/>
      <c r="L3" s="89"/>
      <c r="M3" s="89"/>
    </row>
    <row r="4" spans="1:13" ht="33" customHeight="1">
      <c r="A4" s="89" t="s">
        <v>77</v>
      </c>
      <c r="B4" s="89"/>
      <c r="C4" s="89"/>
      <c r="D4" s="89"/>
      <c r="E4" s="89"/>
      <c r="F4" s="89"/>
      <c r="G4" s="89" t="s">
        <v>86</v>
      </c>
      <c r="H4" s="89"/>
      <c r="I4" s="89"/>
      <c r="J4" s="89"/>
      <c r="K4" s="89"/>
      <c r="L4" s="89"/>
      <c r="M4" s="89"/>
    </row>
    <row r="5" spans="1:13" ht="33" customHeight="1">
      <c r="A5" s="89" t="s">
        <v>78</v>
      </c>
      <c r="B5" s="89"/>
      <c r="C5" s="89"/>
      <c r="D5" s="89"/>
      <c r="E5" s="89"/>
      <c r="F5" s="89"/>
      <c r="G5" s="89" t="s">
        <v>87</v>
      </c>
      <c r="H5" s="89"/>
      <c r="I5" s="89" t="s">
        <v>95</v>
      </c>
      <c r="J5" s="89"/>
      <c r="K5" s="89"/>
      <c r="L5" s="89"/>
      <c r="M5" s="89"/>
    </row>
    <row r="6" spans="1:13" ht="33" customHeight="1">
      <c r="A6" s="89" t="s">
        <v>8</v>
      </c>
      <c r="B6" s="89"/>
      <c r="C6" s="89"/>
      <c r="D6" s="89"/>
      <c r="E6" s="89"/>
      <c r="F6" s="89"/>
      <c r="G6" s="89" t="s">
        <v>88</v>
      </c>
      <c r="H6" s="89"/>
      <c r="I6" s="89"/>
      <c r="J6" s="90" t="s">
        <v>89</v>
      </c>
      <c r="K6" s="90"/>
      <c r="L6" s="90"/>
      <c r="M6" s="90"/>
    </row>
    <row r="7" spans="1:13" ht="33" customHeight="1">
      <c r="A7" s="89" t="s">
        <v>9</v>
      </c>
      <c r="B7" s="89"/>
      <c r="C7" s="89" t="s">
        <v>79</v>
      </c>
      <c r="D7" s="89"/>
      <c r="E7" s="1">
        <v>1</v>
      </c>
      <c r="F7" s="1">
        <v>2</v>
      </c>
      <c r="G7" s="1">
        <v>3</v>
      </c>
      <c r="H7" s="1">
        <v>4</v>
      </c>
      <c r="I7" s="1">
        <v>5</v>
      </c>
      <c r="J7" s="1">
        <v>6</v>
      </c>
      <c r="K7" s="1">
        <v>7</v>
      </c>
      <c r="L7" s="89" t="s">
        <v>81</v>
      </c>
      <c r="M7" s="89"/>
    </row>
    <row r="8" spans="1:13" ht="33" customHeight="1">
      <c r="A8" s="89"/>
      <c r="B8" s="89"/>
      <c r="C8" s="89" t="s">
        <v>80</v>
      </c>
      <c r="D8" s="89"/>
      <c r="E8" s="15"/>
      <c r="F8" s="15"/>
      <c r="G8" s="15"/>
      <c r="H8" s="15"/>
      <c r="I8" s="15"/>
      <c r="J8" s="15"/>
      <c r="K8" s="15"/>
      <c r="L8" s="78"/>
      <c r="M8" s="78"/>
    </row>
    <row r="9" spans="1:13" ht="33" customHeight="1">
      <c r="A9" s="89" t="s">
        <v>96</v>
      </c>
      <c r="B9" s="89"/>
      <c r="C9" s="89"/>
      <c r="D9" s="89"/>
      <c r="E9" s="89"/>
      <c r="F9" s="89"/>
      <c r="G9" s="89" t="s">
        <v>93</v>
      </c>
      <c r="H9" s="89"/>
      <c r="I9" s="90" t="s">
        <v>82</v>
      </c>
      <c r="J9" s="90"/>
      <c r="K9" s="90"/>
      <c r="L9" s="90"/>
      <c r="M9" s="90"/>
    </row>
    <row r="10" spans="1:13" ht="33" customHeight="1">
      <c r="A10" s="89" t="s">
        <v>66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</row>
    <row r="11" spans="1:13" ht="33" customHeight="1">
      <c r="A11" s="89"/>
      <c r="B11" s="89"/>
      <c r="C11" s="89"/>
      <c r="D11" s="89"/>
      <c r="E11" s="89"/>
      <c r="F11" s="89"/>
      <c r="G11" s="89"/>
      <c r="H11" s="86"/>
      <c r="I11" s="86"/>
      <c r="J11" s="86"/>
      <c r="K11" s="86"/>
      <c r="L11" s="86"/>
      <c r="M11" s="86"/>
    </row>
    <row r="12" spans="1:13" ht="33" customHeight="1">
      <c r="A12" s="79" t="s">
        <v>90</v>
      </c>
      <c r="B12" s="80"/>
      <c r="C12" s="80"/>
      <c r="D12" s="80"/>
      <c r="E12" s="80"/>
      <c r="F12" s="80"/>
      <c r="G12" s="80"/>
      <c r="H12" s="81" t="s">
        <v>91</v>
      </c>
      <c r="I12" s="81"/>
      <c r="J12" s="81"/>
      <c r="K12" s="81"/>
      <c r="L12" s="81"/>
      <c r="M12" s="93"/>
    </row>
    <row r="13" spans="1:13" ht="33" customHeight="1">
      <c r="A13" s="82" t="s">
        <v>190</v>
      </c>
      <c r="B13" s="83"/>
      <c r="C13" s="83"/>
      <c r="D13" s="83"/>
      <c r="E13" s="83"/>
      <c r="F13" s="83"/>
      <c r="G13" s="83"/>
      <c r="H13" s="83" t="s">
        <v>191</v>
      </c>
      <c r="I13" s="83"/>
      <c r="J13" s="83"/>
      <c r="K13" s="83"/>
      <c r="L13" s="83"/>
      <c r="M13" s="85"/>
    </row>
    <row r="14" spans="1:13" ht="33" customHeight="1">
      <c r="A14" s="82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5"/>
    </row>
    <row r="15" spans="1:13" ht="33" customHeight="1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5"/>
    </row>
    <row r="16" spans="1:13" ht="33" customHeight="1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5"/>
    </row>
    <row r="17" spans="1:13" ht="33" customHeight="1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5"/>
    </row>
    <row r="18" spans="1:13" ht="33" customHeight="1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5"/>
    </row>
    <row r="19" spans="1:13" ht="33" customHeigh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5"/>
    </row>
    <row r="20" spans="1:13" ht="33" customHeigh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5"/>
    </row>
    <row r="21" spans="1:13" ht="33" customHeight="1">
      <c r="A21" s="9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95"/>
    </row>
    <row r="22" spans="1:13" ht="33" customHeight="1">
      <c r="A22" s="91" t="s">
        <v>83</v>
      </c>
      <c r="B22" s="91"/>
      <c r="C22" s="91"/>
      <c r="D22" s="91"/>
      <c r="E22" s="91"/>
      <c r="F22" s="92" t="s">
        <v>84</v>
      </c>
      <c r="G22" s="93"/>
      <c r="H22" s="96" t="s">
        <v>136</v>
      </c>
      <c r="I22" s="96"/>
      <c r="J22" s="96"/>
      <c r="K22" s="96"/>
      <c r="L22" s="96"/>
      <c r="M22" s="96"/>
    </row>
    <row r="23" spans="1:13" ht="33" customHeight="1">
      <c r="A23" s="91"/>
      <c r="B23" s="91"/>
      <c r="C23" s="91"/>
      <c r="D23" s="91"/>
      <c r="E23" s="91"/>
      <c r="F23" s="94"/>
      <c r="G23" s="95"/>
      <c r="H23" s="96" t="s">
        <v>74</v>
      </c>
      <c r="I23" s="96"/>
      <c r="J23" s="96"/>
      <c r="K23" s="96"/>
      <c r="L23" s="96"/>
      <c r="M23" s="96"/>
    </row>
    <row r="24" spans="1:13" ht="33" customHeight="1">
      <c r="A24" s="89" t="s">
        <v>75</v>
      </c>
      <c r="B24" s="89"/>
      <c r="C24" s="89" t="s">
        <v>229</v>
      </c>
      <c r="D24" s="89"/>
      <c r="E24" s="89" t="s">
        <v>76</v>
      </c>
      <c r="F24" s="89"/>
      <c r="G24" s="89"/>
      <c r="H24" s="89"/>
      <c r="I24" s="89" t="s">
        <v>85</v>
      </c>
      <c r="J24" s="89"/>
      <c r="K24" s="89"/>
      <c r="L24" s="89"/>
      <c r="M24" s="89"/>
    </row>
    <row r="25" spans="1:13" ht="33" customHeight="1">
      <c r="A25" s="89" t="s">
        <v>77</v>
      </c>
      <c r="B25" s="89"/>
      <c r="C25" s="89"/>
      <c r="D25" s="89"/>
      <c r="E25" s="89"/>
      <c r="F25" s="89"/>
      <c r="G25" s="89" t="s">
        <v>86</v>
      </c>
      <c r="H25" s="89"/>
      <c r="I25" s="89" t="s">
        <v>189</v>
      </c>
      <c r="J25" s="89"/>
      <c r="K25" s="89"/>
      <c r="L25" s="89"/>
      <c r="M25" s="89"/>
    </row>
    <row r="26" spans="1:13" ht="33" customHeight="1">
      <c r="A26" s="89" t="s">
        <v>78</v>
      </c>
      <c r="B26" s="89"/>
      <c r="C26" s="89"/>
      <c r="D26" s="89"/>
      <c r="E26" s="89"/>
      <c r="F26" s="89"/>
      <c r="G26" s="89" t="s">
        <v>87</v>
      </c>
      <c r="H26" s="89"/>
      <c r="I26" s="89" t="s">
        <v>99</v>
      </c>
      <c r="J26" s="89"/>
      <c r="K26" s="89"/>
      <c r="L26" s="89"/>
      <c r="M26" s="89"/>
    </row>
    <row r="27" spans="1:13" ht="33" customHeight="1">
      <c r="A27" s="89" t="s">
        <v>8</v>
      </c>
      <c r="B27" s="89"/>
      <c r="C27" s="89"/>
      <c r="D27" s="89"/>
      <c r="E27" s="89"/>
      <c r="F27" s="89"/>
      <c r="G27" s="89" t="s">
        <v>88</v>
      </c>
      <c r="H27" s="89"/>
      <c r="I27" s="89"/>
      <c r="J27" s="90" t="s">
        <v>89</v>
      </c>
      <c r="K27" s="90"/>
      <c r="L27" s="90"/>
      <c r="M27" s="90"/>
    </row>
    <row r="28" spans="1:13" ht="33" customHeight="1">
      <c r="A28" s="89" t="s">
        <v>9</v>
      </c>
      <c r="B28" s="89"/>
      <c r="C28" s="89" t="s">
        <v>79</v>
      </c>
      <c r="D28" s="89"/>
      <c r="E28" s="1">
        <v>1</v>
      </c>
      <c r="F28" s="1">
        <v>2</v>
      </c>
      <c r="G28" s="1">
        <v>3</v>
      </c>
      <c r="H28" s="1">
        <v>4</v>
      </c>
      <c r="I28" s="1">
        <v>5</v>
      </c>
      <c r="J28" s="1">
        <v>6</v>
      </c>
      <c r="K28" s="1">
        <v>7</v>
      </c>
      <c r="L28" s="89" t="s">
        <v>81</v>
      </c>
      <c r="M28" s="89"/>
    </row>
    <row r="29" spans="1:13" ht="33" customHeight="1">
      <c r="A29" s="89"/>
      <c r="B29" s="89"/>
      <c r="C29" s="89" t="s">
        <v>80</v>
      </c>
      <c r="D29" s="89"/>
      <c r="E29" s="15"/>
      <c r="F29" s="15"/>
      <c r="G29" s="15"/>
      <c r="H29" s="15"/>
      <c r="I29" s="15"/>
      <c r="J29" s="15"/>
      <c r="K29" s="15"/>
      <c r="L29" s="78"/>
      <c r="M29" s="78"/>
    </row>
    <row r="30" spans="1:13" ht="33" customHeight="1">
      <c r="A30" s="89"/>
      <c r="B30" s="89"/>
      <c r="C30" s="89"/>
      <c r="D30" s="89"/>
      <c r="E30" s="89"/>
      <c r="F30" s="89"/>
      <c r="G30" s="89"/>
      <c r="H30" s="89"/>
      <c r="I30" s="90" t="s">
        <v>82</v>
      </c>
      <c r="J30" s="90"/>
      <c r="K30" s="90"/>
      <c r="L30" s="90"/>
      <c r="M30" s="90"/>
    </row>
    <row r="31" spans="1:13" ht="33" customHeight="1">
      <c r="A31" s="89" t="s">
        <v>66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</row>
    <row r="32" spans="1:13" ht="33" customHeight="1">
      <c r="A32" s="89"/>
      <c r="B32" s="89"/>
      <c r="C32" s="89"/>
      <c r="D32" s="89"/>
      <c r="E32" s="89"/>
      <c r="F32" s="89"/>
      <c r="G32" s="89"/>
      <c r="H32" s="86"/>
      <c r="I32" s="86"/>
      <c r="J32" s="86"/>
      <c r="K32" s="86"/>
      <c r="L32" s="86"/>
      <c r="M32" s="86"/>
    </row>
    <row r="33" spans="1:13" ht="33" customHeight="1">
      <c r="A33" s="79" t="s">
        <v>90</v>
      </c>
      <c r="B33" s="80"/>
      <c r="C33" s="80"/>
      <c r="D33" s="80"/>
      <c r="E33" s="80"/>
      <c r="F33" s="80"/>
      <c r="G33" s="80"/>
      <c r="H33" s="81" t="s">
        <v>91</v>
      </c>
      <c r="I33" s="81"/>
      <c r="J33" s="81"/>
      <c r="K33" s="81"/>
      <c r="L33" s="81"/>
      <c r="M33" s="93"/>
    </row>
    <row r="34" spans="1:13" ht="33" customHeight="1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5"/>
    </row>
    <row r="35" spans="1:13" ht="33" customHeight="1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5"/>
    </row>
    <row r="36" spans="1:13" ht="33" customHeight="1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5"/>
    </row>
    <row r="37" spans="1:13" ht="33" customHeight="1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5"/>
    </row>
    <row r="38" spans="1:13" ht="33" customHeight="1">
      <c r="A38" s="82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5"/>
    </row>
    <row r="39" spans="1:13" ht="33" customHeight="1">
      <c r="A39" s="82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5"/>
    </row>
    <row r="40" spans="1:13" ht="33" customHeight="1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5"/>
    </row>
    <row r="41" spans="1:13" ht="33" customHeight="1">
      <c r="A41" s="82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5"/>
    </row>
    <row r="42" spans="1:13" ht="33" customHeight="1">
      <c r="A42" s="9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95"/>
    </row>
  </sheetData>
  <mergeCells count="74">
    <mergeCell ref="A34:G42"/>
    <mergeCell ref="H34:M42"/>
    <mergeCell ref="A31:B32"/>
    <mergeCell ref="C31:M32"/>
    <mergeCell ref="A33:G33"/>
    <mergeCell ref="H33:M33"/>
    <mergeCell ref="A30:B30"/>
    <mergeCell ref="C30:F30"/>
    <mergeCell ref="G30:H30"/>
    <mergeCell ref="I30:M30"/>
    <mergeCell ref="A28:B29"/>
    <mergeCell ref="C28:D28"/>
    <mergeCell ref="L28:M28"/>
    <mergeCell ref="C29:D29"/>
    <mergeCell ref="L29:M29"/>
    <mergeCell ref="A27:B27"/>
    <mergeCell ref="C27:F27"/>
    <mergeCell ref="G27:I27"/>
    <mergeCell ref="J27:M27"/>
    <mergeCell ref="A26:B26"/>
    <mergeCell ref="C26:F26"/>
    <mergeCell ref="G26:H26"/>
    <mergeCell ref="I26:M26"/>
    <mergeCell ref="I24:J24"/>
    <mergeCell ref="K24:M24"/>
    <mergeCell ref="A25:B25"/>
    <mergeCell ref="C25:F25"/>
    <mergeCell ref="G25:H25"/>
    <mergeCell ref="I25:M25"/>
    <mergeCell ref="A24:B24"/>
    <mergeCell ref="C24:D24"/>
    <mergeCell ref="E24:F24"/>
    <mergeCell ref="G24:H24"/>
    <mergeCell ref="A22:E23"/>
    <mergeCell ref="F22:G23"/>
    <mergeCell ref="H22:M22"/>
    <mergeCell ref="H23:M23"/>
    <mergeCell ref="L8:M8"/>
    <mergeCell ref="A12:G12"/>
    <mergeCell ref="H12:M12"/>
    <mergeCell ref="A13:G21"/>
    <mergeCell ref="H13:M21"/>
    <mergeCell ref="I9:M9"/>
    <mergeCell ref="A10:B11"/>
    <mergeCell ref="C10:M11"/>
    <mergeCell ref="A9:B9"/>
    <mergeCell ref="G9:H9"/>
    <mergeCell ref="A1:E2"/>
    <mergeCell ref="F1:G2"/>
    <mergeCell ref="H1:M1"/>
    <mergeCell ref="H2:M2"/>
    <mergeCell ref="K3:M3"/>
    <mergeCell ref="I4:M4"/>
    <mergeCell ref="L7:M7"/>
    <mergeCell ref="C7:D7"/>
    <mergeCell ref="G6:I6"/>
    <mergeCell ref="J6:M6"/>
    <mergeCell ref="C4:F4"/>
    <mergeCell ref="C5:F5"/>
    <mergeCell ref="C6:F6"/>
    <mergeCell ref="C9:F9"/>
    <mergeCell ref="C8:D8"/>
    <mergeCell ref="A7:B8"/>
    <mergeCell ref="I3:J3"/>
    <mergeCell ref="A4:B4"/>
    <mergeCell ref="A5:B5"/>
    <mergeCell ref="A6:B6"/>
    <mergeCell ref="G4:H4"/>
    <mergeCell ref="G5:H5"/>
    <mergeCell ref="I5:M5"/>
    <mergeCell ref="A3:B3"/>
    <mergeCell ref="C3:D3"/>
    <mergeCell ref="E3:F3"/>
    <mergeCell ref="G3:H3"/>
  </mergeCells>
  <printOptions/>
  <pageMargins left="0.4330708661417323" right="0.14" top="0.98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="75" zoomScaleNormal="75" workbookViewId="0" topLeftCell="A29">
      <selection activeCell="A5" sqref="A5"/>
    </sheetView>
  </sheetViews>
  <sheetFormatPr defaultColWidth="8.88671875" defaultRowHeight="13.5"/>
  <cols>
    <col min="1" max="1" width="12.5546875" style="22" customWidth="1"/>
    <col min="2" max="3" width="4.21484375" style="22" customWidth="1"/>
    <col min="4" max="4" width="5.3359375" style="22" customWidth="1"/>
    <col min="5" max="5" width="6.99609375" style="22" customWidth="1"/>
    <col min="6" max="6" width="5.5546875" style="22" customWidth="1"/>
    <col min="7" max="7" width="4.99609375" style="22" customWidth="1"/>
    <col min="8" max="8" width="2.5546875" style="22" customWidth="1"/>
    <col min="9" max="9" width="2.4453125" style="22" customWidth="1"/>
    <col min="10" max="10" width="6.77734375" style="22" customWidth="1"/>
    <col min="11" max="11" width="10.5546875" style="22" customWidth="1"/>
    <col min="12" max="12" width="5.88671875" style="22" customWidth="1"/>
    <col min="13" max="13" width="4.6640625" style="22" customWidth="1"/>
    <col min="14" max="16384" width="8.88671875" style="22" customWidth="1"/>
  </cols>
  <sheetData>
    <row r="1" spans="1:15" ht="44.25" customHeight="1">
      <c r="A1" s="118" t="s">
        <v>182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4" ht="30" customHeight="1">
      <c r="A4" s="56" t="s">
        <v>192</v>
      </c>
    </row>
    <row r="5" spans="1:15" ht="30" customHeight="1">
      <c r="A5" s="1" t="s">
        <v>166</v>
      </c>
      <c r="B5" s="77" t="s">
        <v>183</v>
      </c>
      <c r="C5" s="59"/>
      <c r="D5" s="59"/>
      <c r="E5" s="59"/>
      <c r="F5" s="59"/>
      <c r="G5" s="57"/>
      <c r="H5" s="77" t="s">
        <v>167</v>
      </c>
      <c r="I5" s="59"/>
      <c r="J5" s="57"/>
      <c r="K5" s="1"/>
      <c r="L5" s="77" t="s">
        <v>168</v>
      </c>
      <c r="M5" s="57"/>
      <c r="N5" s="48"/>
      <c r="O5" s="49" t="s">
        <v>169</v>
      </c>
    </row>
    <row r="6" spans="1:15" ht="30" customHeight="1">
      <c r="A6" s="16"/>
      <c r="B6" s="89" t="s">
        <v>170</v>
      </c>
      <c r="C6" s="89"/>
      <c r="D6" s="89" t="s">
        <v>171</v>
      </c>
      <c r="E6" s="89"/>
      <c r="F6" s="89"/>
      <c r="G6" s="89"/>
      <c r="H6" s="89" t="s">
        <v>172</v>
      </c>
      <c r="I6" s="89"/>
      <c r="J6" s="89"/>
      <c r="K6" s="89"/>
      <c r="L6" s="77" t="s">
        <v>173</v>
      </c>
      <c r="M6" s="59"/>
      <c r="N6" s="59"/>
      <c r="O6" s="57"/>
    </row>
    <row r="7" spans="1:15" ht="30" customHeight="1">
      <c r="A7" s="23"/>
      <c r="B7" s="119" t="s">
        <v>184</v>
      </c>
      <c r="C7" s="120"/>
      <c r="D7" s="89" t="s">
        <v>174</v>
      </c>
      <c r="E7" s="89"/>
      <c r="F7" s="48"/>
      <c r="G7" s="49"/>
      <c r="H7" s="89" t="s">
        <v>174</v>
      </c>
      <c r="I7" s="89"/>
      <c r="J7" s="89"/>
      <c r="K7" s="1"/>
      <c r="L7" s="79" t="s">
        <v>178</v>
      </c>
      <c r="M7" s="80"/>
      <c r="N7" s="80"/>
      <c r="O7" s="125"/>
    </row>
    <row r="8" spans="1:15" ht="30" customHeight="1">
      <c r="A8" s="23" t="s">
        <v>180</v>
      </c>
      <c r="B8" s="121"/>
      <c r="C8" s="122"/>
      <c r="D8" s="89" t="s">
        <v>175</v>
      </c>
      <c r="E8" s="89"/>
      <c r="F8" s="48"/>
      <c r="G8" s="49"/>
      <c r="H8" s="89" t="s">
        <v>175</v>
      </c>
      <c r="I8" s="89"/>
      <c r="J8" s="89"/>
      <c r="K8" s="1"/>
      <c r="L8" s="126"/>
      <c r="M8" s="127"/>
      <c r="N8" s="127"/>
      <c r="O8" s="128"/>
    </row>
    <row r="9" spans="1:15" ht="30" customHeight="1">
      <c r="A9" s="23" t="s">
        <v>181</v>
      </c>
      <c r="B9" s="121"/>
      <c r="C9" s="122"/>
      <c r="D9" s="89" t="s">
        <v>176</v>
      </c>
      <c r="E9" s="89"/>
      <c r="F9" s="48"/>
      <c r="G9" s="49"/>
      <c r="H9" s="89" t="s">
        <v>176</v>
      </c>
      <c r="I9" s="89"/>
      <c r="J9" s="89"/>
      <c r="K9" s="1"/>
      <c r="L9" s="126" t="s">
        <v>179</v>
      </c>
      <c r="M9" s="127"/>
      <c r="N9" s="127"/>
      <c r="O9" s="128"/>
    </row>
    <row r="10" spans="1:15" ht="30" customHeight="1">
      <c r="A10" s="21"/>
      <c r="B10" s="123"/>
      <c r="C10" s="124"/>
      <c r="D10" s="89" t="s">
        <v>177</v>
      </c>
      <c r="E10" s="89"/>
      <c r="F10" s="48"/>
      <c r="G10" s="49"/>
      <c r="H10" s="89" t="s">
        <v>177</v>
      </c>
      <c r="I10" s="89"/>
      <c r="J10" s="89"/>
      <c r="K10" s="1"/>
      <c r="L10" s="129"/>
      <c r="M10" s="130"/>
      <c r="N10" s="130"/>
      <c r="O10" s="131"/>
    </row>
    <row r="11" ht="18" customHeight="1"/>
    <row r="12" spans="1:15" ht="30" customHeight="1">
      <c r="A12" s="1" t="s">
        <v>138</v>
      </c>
      <c r="B12" s="51" t="s">
        <v>158</v>
      </c>
      <c r="C12" s="77" t="s">
        <v>154</v>
      </c>
      <c r="D12" s="59"/>
      <c r="E12" s="59"/>
      <c r="F12" s="59"/>
      <c r="G12" s="59"/>
      <c r="H12" s="59"/>
      <c r="I12" s="59"/>
      <c r="J12" s="57"/>
      <c r="K12" s="77" t="s">
        <v>153</v>
      </c>
      <c r="L12" s="59"/>
      <c r="M12" s="59"/>
      <c r="N12" s="57"/>
      <c r="O12" s="62" t="s">
        <v>157</v>
      </c>
    </row>
    <row r="13" spans="1:15" ht="24.75" customHeight="1">
      <c r="A13" s="16"/>
      <c r="B13" s="52"/>
      <c r="C13" s="82" t="s">
        <v>139</v>
      </c>
      <c r="D13" s="85"/>
      <c r="E13" s="92" t="s">
        <v>141</v>
      </c>
      <c r="F13" s="93"/>
      <c r="G13" s="92" t="s">
        <v>143</v>
      </c>
      <c r="H13" s="81"/>
      <c r="I13" s="93"/>
      <c r="J13" s="23" t="s">
        <v>145</v>
      </c>
      <c r="K13" s="16" t="s">
        <v>149</v>
      </c>
      <c r="L13" s="92" t="s">
        <v>148</v>
      </c>
      <c r="M13" s="93"/>
      <c r="N13" s="16" t="s">
        <v>151</v>
      </c>
      <c r="O13" s="63"/>
    </row>
    <row r="14" spans="1:15" ht="24.75" customHeight="1">
      <c r="A14" s="23"/>
      <c r="B14" s="53"/>
      <c r="C14" s="94" t="s">
        <v>140</v>
      </c>
      <c r="D14" s="95"/>
      <c r="E14" s="94" t="s">
        <v>142</v>
      </c>
      <c r="F14" s="95"/>
      <c r="G14" s="94" t="s">
        <v>144</v>
      </c>
      <c r="H14" s="84"/>
      <c r="I14" s="95"/>
      <c r="J14" s="21" t="s">
        <v>146</v>
      </c>
      <c r="K14" s="21" t="s">
        <v>147</v>
      </c>
      <c r="L14" s="94" t="s">
        <v>150</v>
      </c>
      <c r="M14" s="95"/>
      <c r="N14" s="21" t="s">
        <v>152</v>
      </c>
      <c r="O14" s="64"/>
    </row>
    <row r="15" spans="1:15" ht="30" customHeight="1">
      <c r="A15" s="23"/>
      <c r="B15" s="1">
        <v>1</v>
      </c>
      <c r="C15" s="48"/>
      <c r="D15" s="49"/>
      <c r="E15" s="48"/>
      <c r="F15" s="49"/>
      <c r="G15" s="48"/>
      <c r="H15" s="50"/>
      <c r="I15" s="49"/>
      <c r="J15" s="54"/>
      <c r="K15" s="21"/>
      <c r="L15" s="48"/>
      <c r="M15" s="49"/>
      <c r="N15" s="21"/>
      <c r="O15" s="1"/>
    </row>
    <row r="16" spans="1:15" ht="30" customHeight="1">
      <c r="A16" s="55" t="s">
        <v>155</v>
      </c>
      <c r="B16" s="1">
        <v>2</v>
      </c>
      <c r="C16" s="48"/>
      <c r="D16" s="49"/>
      <c r="E16" s="48"/>
      <c r="F16" s="49"/>
      <c r="G16" s="48"/>
      <c r="H16" s="50"/>
      <c r="I16" s="49"/>
      <c r="J16" s="54"/>
      <c r="K16" s="1"/>
      <c r="L16" s="48"/>
      <c r="M16" s="49"/>
      <c r="N16" s="1"/>
      <c r="O16" s="1"/>
    </row>
    <row r="17" spans="1:15" ht="30" customHeight="1">
      <c r="A17" s="23"/>
      <c r="B17" s="1">
        <v>3</v>
      </c>
      <c r="C17" s="48"/>
      <c r="D17" s="49"/>
      <c r="E17" s="48"/>
      <c r="F17" s="49"/>
      <c r="G17" s="48"/>
      <c r="H17" s="50"/>
      <c r="I17" s="49"/>
      <c r="J17" s="54"/>
      <c r="K17" s="1"/>
      <c r="L17" s="48"/>
      <c r="M17" s="49"/>
      <c r="N17" s="1"/>
      <c r="O17" s="1"/>
    </row>
    <row r="18" spans="1:15" ht="30" customHeight="1">
      <c r="A18" s="21"/>
      <c r="B18" s="1">
        <v>4</v>
      </c>
      <c r="C18" s="48"/>
      <c r="D18" s="49"/>
      <c r="E18" s="48"/>
      <c r="F18" s="49"/>
      <c r="G18" s="48"/>
      <c r="H18" s="50"/>
      <c r="I18" s="49"/>
      <c r="J18" s="54"/>
      <c r="K18" s="1"/>
      <c r="L18" s="48"/>
      <c r="M18" s="49"/>
      <c r="N18" s="1"/>
      <c r="O18" s="1"/>
    </row>
    <row r="19" spans="1:15" ht="30" customHeight="1">
      <c r="A19" s="77" t="s">
        <v>156</v>
      </c>
      <c r="B19" s="59"/>
      <c r="C19" s="59"/>
      <c r="D19" s="59"/>
      <c r="E19" s="59"/>
      <c r="F19" s="59"/>
      <c r="G19" s="59"/>
      <c r="H19" s="57"/>
      <c r="I19" s="77" t="s">
        <v>159</v>
      </c>
      <c r="J19" s="59"/>
      <c r="K19" s="59"/>
      <c r="L19" s="59"/>
      <c r="M19" s="59"/>
      <c r="N19" s="59"/>
      <c r="O19" s="57"/>
    </row>
    <row r="20" spans="1:15" ht="30" customHeight="1">
      <c r="A20" s="21" t="s">
        <v>160</v>
      </c>
      <c r="B20" s="45"/>
      <c r="C20" s="44"/>
      <c r="D20" s="44"/>
      <c r="E20" s="44"/>
      <c r="F20" s="44"/>
      <c r="G20" s="44"/>
      <c r="H20" s="46"/>
      <c r="I20" s="89" t="s">
        <v>160</v>
      </c>
      <c r="J20" s="89"/>
      <c r="K20" s="48"/>
      <c r="L20" s="50"/>
      <c r="M20" s="50"/>
      <c r="N20" s="50"/>
      <c r="O20" s="49"/>
    </row>
    <row r="21" spans="1:15" ht="30" customHeight="1">
      <c r="A21" s="1" t="s">
        <v>161</v>
      </c>
      <c r="B21" s="48"/>
      <c r="C21" s="50"/>
      <c r="D21" s="50"/>
      <c r="E21" s="50"/>
      <c r="F21" s="50"/>
      <c r="G21" s="50"/>
      <c r="H21" s="49"/>
      <c r="I21" s="89" t="s">
        <v>161</v>
      </c>
      <c r="J21" s="89"/>
      <c r="K21" s="48"/>
      <c r="L21" s="50"/>
      <c r="M21" s="50"/>
      <c r="N21" s="50"/>
      <c r="O21" s="49"/>
    </row>
    <row r="22" spans="1:15" ht="30" customHeight="1">
      <c r="A22" s="1" t="s">
        <v>162</v>
      </c>
      <c r="B22" s="48"/>
      <c r="C22" s="50"/>
      <c r="D22" s="50"/>
      <c r="E22" s="50"/>
      <c r="F22" s="50"/>
      <c r="G22" s="50"/>
      <c r="H22" s="49"/>
      <c r="I22" s="89" t="s">
        <v>162</v>
      </c>
      <c r="J22" s="89"/>
      <c r="K22" s="48"/>
      <c r="L22" s="50"/>
      <c r="M22" s="50"/>
      <c r="N22" s="50"/>
      <c r="O22" s="49"/>
    </row>
    <row r="23" spans="1:15" ht="30" customHeight="1">
      <c r="A23" s="1" t="s">
        <v>163</v>
      </c>
      <c r="B23" s="48"/>
      <c r="C23" s="50"/>
      <c r="D23" s="50"/>
      <c r="E23" s="50"/>
      <c r="F23" s="50"/>
      <c r="G23" s="50"/>
      <c r="H23" s="49"/>
      <c r="I23" s="89" t="s">
        <v>163</v>
      </c>
      <c r="J23" s="89"/>
      <c r="K23" s="48"/>
      <c r="L23" s="50"/>
      <c r="M23" s="50"/>
      <c r="N23" s="50"/>
      <c r="O23" s="49"/>
    </row>
    <row r="24" spans="1:15" ht="30" customHeight="1">
      <c r="A24" s="1" t="s">
        <v>164</v>
      </c>
      <c r="B24" s="48"/>
      <c r="C24" s="50"/>
      <c r="D24" s="50"/>
      <c r="E24" s="50"/>
      <c r="F24" s="50"/>
      <c r="G24" s="50"/>
      <c r="H24" s="49"/>
      <c r="I24" s="89" t="s">
        <v>164</v>
      </c>
      <c r="J24" s="89"/>
      <c r="K24" s="48"/>
      <c r="L24" s="50"/>
      <c r="M24" s="50"/>
      <c r="N24" s="50"/>
      <c r="O24" s="49"/>
    </row>
    <row r="25" spans="1:15" ht="125.25" customHeight="1">
      <c r="A25" s="47" t="s">
        <v>165</v>
      </c>
      <c r="B25" s="48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49"/>
    </row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</sheetData>
  <mergeCells count="37">
    <mergeCell ref="O12:O14"/>
    <mergeCell ref="H6:K6"/>
    <mergeCell ref="L6:O6"/>
    <mergeCell ref="H9:J9"/>
    <mergeCell ref="H10:J10"/>
    <mergeCell ref="H7:J7"/>
    <mergeCell ref="H8:J8"/>
    <mergeCell ref="I24:J24"/>
    <mergeCell ref="K12:N12"/>
    <mergeCell ref="L13:M13"/>
    <mergeCell ref="L14:M14"/>
    <mergeCell ref="I19:O19"/>
    <mergeCell ref="I20:J20"/>
    <mergeCell ref="I21:J21"/>
    <mergeCell ref="I22:J22"/>
    <mergeCell ref="G13:I13"/>
    <mergeCell ref="I23:J23"/>
    <mergeCell ref="B6:C6"/>
    <mergeCell ref="D6:G6"/>
    <mergeCell ref="C13:D13"/>
    <mergeCell ref="C14:D14"/>
    <mergeCell ref="G14:I14"/>
    <mergeCell ref="E14:F14"/>
    <mergeCell ref="D7:E7"/>
    <mergeCell ref="D8:E8"/>
    <mergeCell ref="D9:E9"/>
    <mergeCell ref="D10:E10"/>
    <mergeCell ref="E13:F13"/>
    <mergeCell ref="C12:J12"/>
    <mergeCell ref="A1:O1"/>
    <mergeCell ref="A19:H19"/>
    <mergeCell ref="B7:C10"/>
    <mergeCell ref="L5:M5"/>
    <mergeCell ref="L7:O8"/>
    <mergeCell ref="L9:O10"/>
    <mergeCell ref="B5:G5"/>
    <mergeCell ref="H5:J5"/>
  </mergeCells>
  <printOptions/>
  <pageMargins left="0" right="0" top="0.1968503937007874" bottom="0.2362204724409449" header="0.1968503937007874" footer="0.1968503937007874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선산</dc:creator>
  <cp:keywords/>
  <dc:description/>
  <cp:lastModifiedBy>이병의</cp:lastModifiedBy>
  <cp:lastPrinted>2000-04-13T15:03:36Z</cp:lastPrinted>
  <dcterms:created xsi:type="dcterms:W3CDTF">1998-09-14T10:03:46Z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